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/>
  </bookViews>
  <sheets>
    <sheet name="Yusuf Yusuf" sheetId="1" r:id="rId1"/>
    <sheet name="Mazlum Kuzey" sheetId="2" r:id="rId2"/>
  </sheets>
  <definedNames>
    <definedName name="_xlnm._FilterDatabase" localSheetId="1" hidden="1">'Mazlum Kuzey'!$A$3:$F$3</definedName>
    <definedName name="_xlnm._FilterDatabase" localSheetId="0" hidden="1">'Yusuf Yusuf'!$A$3:$U$3</definedName>
    <definedName name="_xlnm.Print_Area" localSheetId="1">'Mazlum Kuzey'!#REF!</definedName>
    <definedName name="_xlnm.Print_Area" localSheetId="0">'Yusuf Yusuf'!#REF!</definedName>
    <definedName name="Z_0128F45E_0F98_43B0_BA68_98EDFA971A62_.wvu.FilterData" localSheetId="1" hidden="1">'Mazlum Kuzey'!$A$1:$E$3</definedName>
    <definedName name="Z_0128F45E_0F98_43B0_BA68_98EDFA971A62_.wvu.FilterData" localSheetId="0" hidden="1">'Yusuf Yusuf'!$A$1:$E$3</definedName>
    <definedName name="Z_022C81BC_A27A_4CD4_818E_653E3D04D998_.wvu.FilterData" localSheetId="1" hidden="1">'Mazlum Kuzey'!$A$3:$E$3</definedName>
    <definedName name="Z_022C81BC_A27A_4CD4_818E_653E3D04D998_.wvu.FilterData" localSheetId="0" hidden="1">'Yusuf Yusuf'!$A$3:$E$3</definedName>
    <definedName name="Z_03E5AEEE_6CEC_4E91_A960_ECFB7D2FDEFD_.wvu.FilterData" localSheetId="1" hidden="1">'Mazlum Kuzey'!$A$1:$E$3</definedName>
    <definedName name="Z_03E5AEEE_6CEC_4E91_A960_ECFB7D2FDEFD_.wvu.FilterData" localSheetId="0" hidden="1">'Yusuf Yusuf'!$A$1:$E$3</definedName>
    <definedName name="Z_119B7583_AD12_44C8_B2C4_E1AA712631BE_.wvu.FilterData" localSheetId="1" hidden="1">'Mazlum Kuzey'!$A$1:$E$3</definedName>
    <definedName name="Z_119B7583_AD12_44C8_B2C4_E1AA712631BE_.wvu.FilterData" localSheetId="0" hidden="1">'Yusuf Yusuf'!$A$1:$E$3</definedName>
    <definedName name="Z_12CD4D50_F11A_4C75_BE26_AE588063F358_.wvu.FilterData" localSheetId="1" hidden="1">'Mazlum Kuzey'!$A$1:$E$3</definedName>
    <definedName name="Z_12CD4D50_F11A_4C75_BE26_AE588063F358_.wvu.FilterData" localSheetId="0" hidden="1">'Yusuf Yusuf'!$A$1:$E$3</definedName>
    <definedName name="Z_16571DD0_BF83_4144_AE0B_63FA27588778_.wvu.FilterData" localSheetId="1" hidden="1">'Mazlum Kuzey'!$A$1:$E$3</definedName>
    <definedName name="Z_16571DD0_BF83_4144_AE0B_63FA27588778_.wvu.FilterData" localSheetId="0" hidden="1">'Yusuf Yusuf'!$A$1:$E$3</definedName>
    <definedName name="Z_1E3E3BF6_877A_4448_A4CF_A2C63E3EB940_.wvu.FilterData" localSheetId="1" hidden="1">'Mazlum Kuzey'!$A$1:$E$3</definedName>
    <definedName name="Z_1E3E3BF6_877A_4448_A4CF_A2C63E3EB940_.wvu.FilterData" localSheetId="0" hidden="1">'Yusuf Yusuf'!$A$1:$E$3</definedName>
    <definedName name="Z_1EF551FF_50FE_4B65_97BC_C3E797109C2F_.wvu.FilterData" localSheetId="1" hidden="1">'Mazlum Kuzey'!$A$1:$E$3</definedName>
    <definedName name="Z_1EF551FF_50FE_4B65_97BC_C3E797109C2F_.wvu.FilterData" localSheetId="0" hidden="1">'Yusuf Yusuf'!$A$1:$E$3</definedName>
    <definedName name="Z_2046805E_B6C3_4768_9754_72E6314ECBEC_.wvu.FilterData" localSheetId="1" hidden="1">'Mazlum Kuzey'!$A$1:$E$3</definedName>
    <definedName name="Z_2046805E_B6C3_4768_9754_72E6314ECBEC_.wvu.FilterData" localSheetId="0" hidden="1">'Yusuf Yusuf'!$A$1:$E$3</definedName>
    <definedName name="Z_21A3E55F_0E5C_460C_B21F_83829C4DEEB4_.wvu.FilterData" localSheetId="1" hidden="1">'Mazlum Kuzey'!$A$3:$E$3</definedName>
    <definedName name="Z_21A3E55F_0E5C_460C_B21F_83829C4DEEB4_.wvu.FilterData" localSheetId="0" hidden="1">'Yusuf Yusuf'!$A$3:$E$3</definedName>
    <definedName name="Z_27EDE979_A603_4F32_819D_C9F14AB29A14_.wvu.FilterData" localSheetId="1" hidden="1">'Mazlum Kuzey'!$A$1:$E$3</definedName>
    <definedName name="Z_27EDE979_A603_4F32_819D_C9F14AB29A14_.wvu.FilterData" localSheetId="0" hidden="1">'Yusuf Yusuf'!$A$1:$E$3</definedName>
    <definedName name="Z_328BADFA_4ACE_4C20_BF3C_2BBA1926406F_.wvu.FilterData" localSheetId="1" hidden="1">'Mazlum Kuzey'!$A$1:$E$3</definedName>
    <definedName name="Z_328BADFA_4ACE_4C20_BF3C_2BBA1926406F_.wvu.FilterData" localSheetId="0" hidden="1">'Yusuf Yusuf'!$A$1:$E$3</definedName>
    <definedName name="Z_38591AFF_E34A_44E4_ADE0_3DC08774E4C4_.wvu.FilterData" localSheetId="1" hidden="1">'Mazlum Kuzey'!$A$1:$E$3</definedName>
    <definedName name="Z_38591AFF_E34A_44E4_ADE0_3DC08774E4C4_.wvu.FilterData" localSheetId="0" hidden="1">'Yusuf Yusuf'!$A$1:$E$3</definedName>
    <definedName name="Z_426E25B5_3A3F_43C9_AC0A_A02ACF70E285_.wvu.FilterData" localSheetId="1" hidden="1">'Mazlum Kuzey'!$A$1:$E$3</definedName>
    <definedName name="Z_426E25B5_3A3F_43C9_AC0A_A02ACF70E285_.wvu.FilterData" localSheetId="0" hidden="1">'Yusuf Yusuf'!$A$1:$E$3</definedName>
    <definedName name="Z_42A9D571_B983_4152_9780_F272B26E8273_.wvu.FilterData" localSheetId="1" hidden="1">'Mazlum Kuzey'!$A$3:$E$3</definedName>
    <definedName name="Z_42A9D571_B983_4152_9780_F272B26E8273_.wvu.FilterData" localSheetId="0" hidden="1">'Yusuf Yusuf'!$A$3:$E$3</definedName>
    <definedName name="Z_436B9E57_7DB5_4839_8BBA_47D268C425DF_.wvu.FilterData" localSheetId="1" hidden="1">'Mazlum Kuzey'!$A$1:$E$3</definedName>
    <definedName name="Z_436B9E57_7DB5_4839_8BBA_47D268C425DF_.wvu.FilterData" localSheetId="0" hidden="1">'Yusuf Yusuf'!$A$1:$E$3</definedName>
    <definedName name="Z_43C4B9C1_BC3A_48CC_9270_BBF17C679F35_.wvu.FilterData" localSheetId="1" hidden="1">'Mazlum Kuzey'!$A$3:$E$3</definedName>
    <definedName name="Z_43C4B9C1_BC3A_48CC_9270_BBF17C679F35_.wvu.FilterData" localSheetId="0" hidden="1">'Yusuf Yusuf'!$A$3:$E$3</definedName>
    <definedName name="Z_4460FC16_8750_4E2A_A79B_478D89B34F5D_.wvu.FilterData" localSheetId="1" hidden="1">'Mazlum Kuzey'!$A$1:$E$3</definedName>
    <definedName name="Z_4460FC16_8750_4E2A_A79B_478D89B34F5D_.wvu.FilterData" localSheetId="0" hidden="1">'Yusuf Yusuf'!$A$1:$E$3</definedName>
    <definedName name="Z_4BE1E203_4176_4403_9898_48239A36E5D3_.wvu.FilterData" localSheetId="1" hidden="1">'Mazlum Kuzey'!$A$3:$E$3</definedName>
    <definedName name="Z_4BE1E203_4176_4403_9898_48239A36E5D3_.wvu.FilterData" localSheetId="0" hidden="1">'Yusuf Yusuf'!$A$3:$E$3</definedName>
    <definedName name="Z_60A2B8D3_1AAF_49F3_A946_D908434A844D_.wvu.Cols" localSheetId="1" hidden="1">'Mazlum Kuzey'!#REF!</definedName>
    <definedName name="Z_60A2B8D3_1AAF_49F3_A946_D908434A844D_.wvu.Cols" localSheetId="0" hidden="1">'Yusuf Yusuf'!$F:$U</definedName>
    <definedName name="Z_60A2B8D3_1AAF_49F3_A946_D908434A844D_.wvu.FilterData" localSheetId="1" hidden="1">'Mazlum Kuzey'!$A$3:$F$148</definedName>
    <definedName name="Z_60A2B8D3_1AAF_49F3_A946_D908434A844D_.wvu.FilterData" localSheetId="0" hidden="1">'Yusuf Yusuf'!$A$3:$U$135</definedName>
    <definedName name="Z_6E5ACBE9_B0A0_4E0D_8BEB_246F6F9D40B9_.wvu.FilterData" localSheetId="1" hidden="1">'Mazlum Kuzey'!$A$1:$E$3</definedName>
    <definedName name="Z_6E5ACBE9_B0A0_4E0D_8BEB_246F6F9D40B9_.wvu.FilterData" localSheetId="0" hidden="1">'Yusuf Yusuf'!$A$1:$E$3</definedName>
    <definedName name="Z_7127B24D_DEC9_46D1_8258_AA67E5E09599_.wvu.FilterData" localSheetId="1" hidden="1">'Mazlum Kuzey'!$A$1:$E$3</definedName>
    <definedName name="Z_7127B24D_DEC9_46D1_8258_AA67E5E09599_.wvu.FilterData" localSheetId="0" hidden="1">'Yusuf Yusuf'!$A$1:$E$3</definedName>
    <definedName name="Z_75635048_471D_4DE5_B60E_01D67D5719DF_.wvu.FilterData" localSheetId="1" hidden="1">'Mazlum Kuzey'!$A$3:$E$3</definedName>
    <definedName name="Z_75635048_471D_4DE5_B60E_01D67D5719DF_.wvu.FilterData" localSheetId="0" hidden="1">'Yusuf Yusuf'!$A$3:$E$3</definedName>
    <definedName name="Z_76CE6FFA_219B_4B1E_BFE1_577275D2A46B_.wvu.FilterData" localSheetId="1" hidden="1">'Mazlum Kuzey'!$A$1:$E$3</definedName>
    <definedName name="Z_76CE6FFA_219B_4B1E_BFE1_577275D2A46B_.wvu.FilterData" localSheetId="0" hidden="1">'Yusuf Yusuf'!$A$1:$E$3</definedName>
    <definedName name="Z_7D474F7D_2AB7_416E_A48E_DD1ADE630932_.wvu.FilterData" localSheetId="1" hidden="1">'Mazlum Kuzey'!$A$1:$E$3</definedName>
    <definedName name="Z_7D474F7D_2AB7_416E_A48E_DD1ADE630932_.wvu.FilterData" localSheetId="0" hidden="1">'Yusuf Yusuf'!$A$1:$E$3</definedName>
    <definedName name="Z_853756EA_B3FF_4F9E_8DB0_BF8CDE35EEA6_.wvu.FilterData" localSheetId="1" hidden="1">'Mazlum Kuzey'!$A$1:$E$3</definedName>
    <definedName name="Z_853756EA_B3FF_4F9E_8DB0_BF8CDE35EEA6_.wvu.FilterData" localSheetId="0" hidden="1">'Yusuf Yusuf'!$A$1:$E$3</definedName>
    <definedName name="Z_85E56B3F_5771_4DA1_B65C_349367CC5748_.wvu.FilterData" localSheetId="1" hidden="1">'Mazlum Kuzey'!$A$1:$E$3</definedName>
    <definedName name="Z_85E56B3F_5771_4DA1_B65C_349367CC5748_.wvu.FilterData" localSheetId="0" hidden="1">'Yusuf Yusuf'!$A$1:$E$3</definedName>
    <definedName name="Z_88068717_4432_4DCB_AD86_19F7E3F47E8D_.wvu.FilterData" localSheetId="1" hidden="1">'Mazlum Kuzey'!$A$1:$E$3</definedName>
    <definedName name="Z_88068717_4432_4DCB_AD86_19F7E3F47E8D_.wvu.FilterData" localSheetId="0" hidden="1">'Yusuf Yusuf'!$A$1:$E$3</definedName>
    <definedName name="Z_9F25E9AA_069E_4BE5_9C94_E8069F83AD6E_.wvu.FilterData" localSheetId="1" hidden="1">'Mazlum Kuzey'!$A$1:$E$3</definedName>
    <definedName name="Z_9F25E9AA_069E_4BE5_9C94_E8069F83AD6E_.wvu.FilterData" localSheetId="0" hidden="1">'Yusuf Yusuf'!$A$1:$E$3</definedName>
    <definedName name="Z_A30A7444_06D9_433F_8023_7E60BB8EDDE1_.wvu.FilterData" localSheetId="1" hidden="1">'Mazlum Kuzey'!$A$3:$E$3</definedName>
    <definedName name="Z_A30A7444_06D9_433F_8023_7E60BB8EDDE1_.wvu.FilterData" localSheetId="0" hidden="1">'Yusuf Yusuf'!$A$3:$E$3</definedName>
    <definedName name="Z_A31B77AD_35A6_4B6C_84B6_5A898F962F98_.wvu.FilterData" localSheetId="1" hidden="1">'Mazlum Kuzey'!#REF!</definedName>
    <definedName name="Z_A31B77AD_35A6_4B6C_84B6_5A898F962F98_.wvu.FilterData" localSheetId="0" hidden="1">'Yusuf Yusuf'!#REF!</definedName>
    <definedName name="Z_A4278D7B_C926_4661_AB11_12539BCF30B0_.wvu.FilterData" localSheetId="1" hidden="1">'Mazlum Kuzey'!$A$1:$E$3</definedName>
    <definedName name="Z_A4278D7B_C926_4661_AB11_12539BCF30B0_.wvu.FilterData" localSheetId="0" hidden="1">'Yusuf Yusuf'!$A$1:$E$3</definedName>
    <definedName name="Z_A7F70CCD_41D7_4177_90A8_849461E22CE4_.wvu.FilterData" localSheetId="1" hidden="1">'Mazlum Kuzey'!$A$3:$E$3</definedName>
    <definedName name="Z_A7F70CCD_41D7_4177_90A8_849461E22CE4_.wvu.FilterData" localSheetId="0" hidden="1">'Yusuf Yusuf'!$A$3:$E$3</definedName>
    <definedName name="Z_AEC964E6_29DA_4087_A3D6_0AD884097857_.wvu.FilterData" localSheetId="1" hidden="1">'Mazlum Kuzey'!$A$1:$E$3</definedName>
    <definedName name="Z_AEC964E6_29DA_4087_A3D6_0AD884097857_.wvu.FilterData" localSheetId="0" hidden="1">'Yusuf Yusuf'!$A$1:$E$3</definedName>
    <definedName name="Z_B06BFE1F_F269_4E4B_833B_112961C0092A_.wvu.FilterData" localSheetId="1" hidden="1">'Mazlum Kuzey'!$A$1:$E$3</definedName>
    <definedName name="Z_B06BFE1F_F269_4E4B_833B_112961C0092A_.wvu.FilterData" localSheetId="0" hidden="1">'Yusuf Yusuf'!$A$1:$E$3</definedName>
    <definedName name="Z_B1812D07_9323_4B21_82F8_07403B5EBCB1_.wvu.FilterData" localSheetId="1" hidden="1">'Mazlum Kuzey'!$A$1:$E$3</definedName>
    <definedName name="Z_B1812D07_9323_4B21_82F8_07403B5EBCB1_.wvu.FilterData" localSheetId="0" hidden="1">'Yusuf Yusuf'!$A$1:$E$3</definedName>
    <definedName name="Z_BAE6E5F2_EA31_46BF_AF0C_750B775DA8DA_.wvu.FilterData" localSheetId="1" hidden="1">'Mazlum Kuzey'!$A$1:$E$3</definedName>
    <definedName name="Z_BAE6E5F2_EA31_46BF_AF0C_750B775DA8DA_.wvu.FilterData" localSheetId="0" hidden="1">'Yusuf Yusuf'!$A$1:$E$3</definedName>
    <definedName name="Z_BF007AC8_E20B_4268_9AAF_C9566C7BBD64_.wvu.Cols" localSheetId="1" hidden="1">'Mazlum Kuzey'!#REF!,'Mazlum Kuzey'!#REF!</definedName>
    <definedName name="Z_BF007AC8_E20B_4268_9AAF_C9566C7BBD64_.wvu.Cols" localSheetId="0" hidden="1">'Yusuf Yusuf'!#REF!,'Yusuf Yusuf'!#REF!</definedName>
    <definedName name="Z_BF007AC8_E20B_4268_9AAF_C9566C7BBD64_.wvu.FilterData" localSheetId="1" hidden="1">'Mazlum Kuzey'!$A$3:$E$3</definedName>
    <definedName name="Z_BF007AC8_E20B_4268_9AAF_C9566C7BBD64_.wvu.FilterData" localSheetId="0" hidden="1">'Yusuf Yusuf'!$A$3:$E$3</definedName>
    <definedName name="Z_BF51C959_DF99_4572_A809_BAD8B6320192_.wvu.FilterData" localSheetId="1" hidden="1">'Mazlum Kuzey'!$A$1:$E$3</definedName>
    <definedName name="Z_BF51C959_DF99_4572_A809_BAD8B6320192_.wvu.FilterData" localSheetId="0" hidden="1">'Yusuf Yusuf'!$A$1:$E$3</definedName>
    <definedName name="Z_C0B065A1_4497_4802_856F_1CE7710F8113_.wvu.FilterData" localSheetId="1" hidden="1">'Mazlum Kuzey'!$A$1:$E$3</definedName>
    <definedName name="Z_C0B065A1_4497_4802_856F_1CE7710F8113_.wvu.FilterData" localSheetId="0" hidden="1">'Yusuf Yusuf'!$A$1:$E$3</definedName>
    <definedName name="Z_CEE12E32_73A5_40FA_97E4_89BD30B9B6DE_.wvu.FilterData" localSheetId="1" hidden="1">'Mazlum Kuzey'!$A$1:$E$3</definedName>
    <definedName name="Z_CEE12E32_73A5_40FA_97E4_89BD30B9B6DE_.wvu.FilterData" localSheetId="0" hidden="1">'Yusuf Yusuf'!$A$1:$E$3</definedName>
    <definedName name="Z_D2211CC3_4E97_402C_8200_91A479C114C7_.wvu.FilterData" localSheetId="1" hidden="1">'Mazlum Kuzey'!$A$1:$E$3</definedName>
    <definedName name="Z_D2211CC3_4E97_402C_8200_91A479C114C7_.wvu.FilterData" localSheetId="0" hidden="1">'Yusuf Yusuf'!$A$1:$E$3</definedName>
    <definedName name="Z_DCEB6D58_9830_4DBB_BF21_763D61053FE2_.wvu.FilterData" localSheetId="1" hidden="1">'Mazlum Kuzey'!$A$1:$E$3</definedName>
    <definedName name="Z_DCEB6D58_9830_4DBB_BF21_763D61053FE2_.wvu.FilterData" localSheetId="0" hidden="1">'Yusuf Yusuf'!$A$1:$E$3</definedName>
    <definedName name="Z_DE804A20_1AA7_4D3B_9637_8E7A84058C70_.wvu.FilterData" localSheetId="1" hidden="1">'Mazlum Kuzey'!$A$1:$E$3</definedName>
    <definedName name="Z_DE804A20_1AA7_4D3B_9637_8E7A84058C70_.wvu.FilterData" localSheetId="0" hidden="1">'Yusuf Yusuf'!$A$1:$E$3</definedName>
    <definedName name="Z_E2DA8BBB_0963_425C_9DBC_020FD78229CA_.wvu.FilterData" localSheetId="1" hidden="1">'Mazlum Kuzey'!#REF!</definedName>
    <definedName name="Z_E2DA8BBB_0963_425C_9DBC_020FD78229CA_.wvu.FilterData" localSheetId="0" hidden="1">'Yusuf Yusuf'!#REF!</definedName>
    <definedName name="Z_E42BF2D2_9116_487A_AE05_EED3EF506539_.wvu.FilterData" localSheetId="1" hidden="1">'Mazlum Kuzey'!#REF!</definedName>
    <definedName name="Z_E42BF2D2_9116_487A_AE05_EED3EF506539_.wvu.FilterData" localSheetId="0" hidden="1">'Yusuf Yusuf'!#REF!</definedName>
    <definedName name="Z_E75BAE6C_6A99_44B0_BACD_DD08823E8D4A_.wvu.FilterData" localSheetId="1" hidden="1">'Mazlum Kuzey'!$A$1:$E$3</definedName>
    <definedName name="Z_E75BAE6C_6A99_44B0_BACD_DD08823E8D4A_.wvu.FilterData" localSheetId="0" hidden="1">'Yusuf Yusuf'!$A$1:$E$3</definedName>
    <definedName name="Z_EA4AE451_FC99_4986_82F2_AFB4E57A1CDE_.wvu.FilterData" localSheetId="1" hidden="1">'Mazlum Kuzey'!$A$1:$E$3</definedName>
    <definedName name="Z_EA4AE451_FC99_4986_82F2_AFB4E57A1CDE_.wvu.FilterData" localSheetId="0" hidden="1">'Yusuf Yusuf'!$A$1:$E$3</definedName>
    <definedName name="Z_EAE2FB06_8ED7_4DA9_BA6D_0AD49076D2D1_.wvu.FilterData" localSheetId="1" hidden="1">'Mazlum Kuzey'!$A$1:$E$3</definedName>
    <definedName name="Z_EAE2FB06_8ED7_4DA9_BA6D_0AD49076D2D1_.wvu.FilterData" localSheetId="0" hidden="1">'Yusuf Yusuf'!$A$1:$E$3</definedName>
    <definedName name="Z_EE11FCB0_8C79_4CCA_BC05_CD6D9F74C603_.wvu.FilterData" localSheetId="1" hidden="1">'Mazlum Kuzey'!$A$1:$E$3</definedName>
    <definedName name="Z_EE11FCB0_8C79_4CCA_BC05_CD6D9F74C603_.wvu.FilterData" localSheetId="0" hidden="1">'Yusuf Yusuf'!$A$1:$E$3</definedName>
    <definedName name="Z_EF362FEB_E95B_4F53_86CF_C03E082BB8B9_.wvu.Cols" localSheetId="1" hidden="1">'Mazlum Kuzey'!#REF!</definedName>
    <definedName name="Z_EF362FEB_E95B_4F53_86CF_C03E082BB8B9_.wvu.Cols" localSheetId="0" hidden="1">'Yusuf Yusuf'!$F:$U</definedName>
    <definedName name="Z_EF362FEB_E95B_4F53_86CF_C03E082BB8B9_.wvu.FilterData" localSheetId="1" hidden="1">'Mazlum Kuzey'!$A$3:$F$3</definedName>
    <definedName name="Z_EF362FEB_E95B_4F53_86CF_C03E082BB8B9_.wvu.FilterData" localSheetId="0" hidden="1">'Yusuf Yusuf'!$A$3:$U$3</definedName>
    <definedName name="Z_F2A3FF43_DA03_427B_91CD_2057395C5410_.wvu.FilterData" localSheetId="1" hidden="1">'Mazlum Kuzey'!$A$1:$E$3</definedName>
    <definedName name="Z_F2A3FF43_DA03_427B_91CD_2057395C5410_.wvu.FilterData" localSheetId="0" hidden="1">'Yusuf Yusuf'!$A$1:$E$3</definedName>
    <definedName name="Z_F770309D_F7B9_4298_B5B8_180C08082BEE_.wvu.FilterData" localSheetId="1" hidden="1">'Mazlum Kuzey'!$A$1:$E$3</definedName>
    <definedName name="Z_F770309D_F7B9_4298_B5B8_180C08082BEE_.wvu.FilterData" localSheetId="0" hidden="1">'Yusuf Yusuf'!$A$1:$E$3</definedName>
    <definedName name="Z_FB77F11D_B745_4D2B_AB48_F88F3446DE8B_.wvu.FilterData" localSheetId="1" hidden="1">'Mazlum Kuzey'!$A$3:$E$3</definedName>
    <definedName name="Z_FB77F11D_B745_4D2B_AB48_F88F3446DE8B_.wvu.FilterData" localSheetId="0" hidden="1">'Yusuf Yusuf'!$A$3:$E$3</definedName>
  </definedNames>
  <calcPr calcId="125725"/>
</workbook>
</file>

<file path=xl/calcChain.xml><?xml version="1.0" encoding="utf-8"?>
<calcChain xmlns="http://schemas.openxmlformats.org/spreadsheetml/2006/main">
  <c r="I68" i="1"/>
  <c r="P68"/>
  <c r="O68"/>
  <c r="N68"/>
  <c r="M68"/>
  <c r="L68"/>
  <c r="K68"/>
  <c r="J68"/>
  <c r="I96"/>
  <c r="A107" i="2"/>
  <c r="A108"/>
  <c r="P96" i="1"/>
  <c r="O96"/>
  <c r="N96"/>
  <c r="M96"/>
  <c r="L96"/>
  <c r="K96"/>
  <c r="J96"/>
  <c r="M140"/>
  <c r="L140"/>
  <c r="K140"/>
  <c r="J140"/>
  <c r="I140"/>
  <c r="H140"/>
  <c r="G140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M160" i="1"/>
  <c r="L160"/>
  <c r="K160"/>
  <c r="J160"/>
  <c r="I160"/>
  <c r="H160"/>
  <c r="G160"/>
  <c r="M159"/>
  <c r="L159"/>
  <c r="K159"/>
  <c r="J159"/>
  <c r="I159"/>
  <c r="H159"/>
  <c r="G159"/>
  <c r="M158"/>
  <c r="L158"/>
  <c r="K158"/>
  <c r="J158"/>
  <c r="I158"/>
  <c r="H158"/>
  <c r="G158"/>
  <c r="M157"/>
  <c r="L157"/>
  <c r="K157"/>
  <c r="J157"/>
  <c r="I157"/>
  <c r="H157"/>
  <c r="G157"/>
  <c r="M156"/>
  <c r="L156"/>
  <c r="K156"/>
  <c r="J156"/>
  <c r="I156"/>
  <c r="H156"/>
  <c r="G156"/>
  <c r="M155"/>
  <c r="L155"/>
  <c r="K155"/>
  <c r="J155"/>
  <c r="I155"/>
  <c r="H155"/>
  <c r="G155"/>
  <c r="M154"/>
  <c r="L154"/>
  <c r="K154"/>
  <c r="J154"/>
  <c r="I154"/>
  <c r="H154"/>
  <c r="G154"/>
  <c r="M153"/>
  <c r="L153"/>
  <c r="K153"/>
  <c r="J153"/>
  <c r="I153"/>
  <c r="H153"/>
  <c r="G153"/>
  <c r="M152"/>
  <c r="L152"/>
  <c r="K152"/>
  <c r="J152"/>
  <c r="I152"/>
  <c r="H152"/>
  <c r="G152"/>
  <c r="M151"/>
  <c r="L151"/>
  <c r="K151"/>
  <c r="J151"/>
  <c r="I151"/>
  <c r="H151"/>
  <c r="G151"/>
  <c r="M150"/>
  <c r="L150"/>
  <c r="K150"/>
  <c r="J150"/>
  <c r="I150"/>
  <c r="H150"/>
  <c r="G150"/>
  <c r="M149"/>
  <c r="L149"/>
  <c r="K149"/>
  <c r="J149"/>
  <c r="I149"/>
  <c r="H149"/>
  <c r="G149"/>
  <c r="M148"/>
  <c r="L148"/>
  <c r="K148"/>
  <c r="J148"/>
  <c r="I148"/>
  <c r="H148"/>
  <c r="G148"/>
  <c r="M147"/>
  <c r="L147"/>
  <c r="K147"/>
  <c r="J147"/>
  <c r="I147"/>
  <c r="H147"/>
  <c r="G147"/>
  <c r="M146"/>
  <c r="L146"/>
  <c r="K146"/>
  <c r="J146"/>
  <c r="I146"/>
  <c r="H146"/>
  <c r="G146"/>
  <c r="M145"/>
  <c r="L145"/>
  <c r="K145"/>
  <c r="J145"/>
  <c r="I145"/>
  <c r="H145"/>
  <c r="G145"/>
  <c r="M144"/>
  <c r="L144"/>
  <c r="K144"/>
  <c r="J144"/>
  <c r="I144"/>
  <c r="H144"/>
  <c r="G144"/>
  <c r="M143"/>
  <c r="L143"/>
  <c r="K143"/>
  <c r="J143"/>
  <c r="I143"/>
  <c r="H143"/>
  <c r="G143"/>
  <c r="M142"/>
  <c r="L142"/>
  <c r="K142"/>
  <c r="J142"/>
  <c r="I142"/>
  <c r="H142"/>
  <c r="G142"/>
  <c r="M141"/>
  <c r="L141"/>
  <c r="K141"/>
  <c r="J141"/>
  <c r="I141"/>
  <c r="H141"/>
  <c r="G141"/>
  <c r="M139"/>
  <c r="L139"/>
  <c r="K139"/>
  <c r="J139"/>
  <c r="I139"/>
  <c r="H139"/>
  <c r="G139"/>
  <c r="M138"/>
  <c r="L138"/>
  <c r="K138"/>
  <c r="J138"/>
  <c r="I138"/>
  <c r="H138"/>
  <c r="G138"/>
  <c r="M137"/>
  <c r="L137"/>
  <c r="K137"/>
  <c r="J137"/>
  <c r="I137"/>
  <c r="H137"/>
  <c r="G137"/>
  <c r="M136"/>
  <c r="L136"/>
  <c r="K136"/>
  <c r="J136"/>
  <c r="I136"/>
  <c r="H136"/>
  <c r="G136"/>
  <c r="M135"/>
  <c r="L135"/>
  <c r="K135"/>
  <c r="J135"/>
  <c r="I135"/>
  <c r="H135"/>
  <c r="G135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M131"/>
  <c r="L131"/>
  <c r="K131"/>
  <c r="J131"/>
  <c r="I131"/>
  <c r="H131"/>
  <c r="G13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M122"/>
  <c r="L122"/>
  <c r="K122"/>
  <c r="J122"/>
  <c r="I122"/>
  <c r="H122"/>
  <c r="G122"/>
  <c r="M121"/>
  <c r="L121"/>
  <c r="K121"/>
  <c r="J121"/>
  <c r="I121"/>
  <c r="H121"/>
  <c r="G121"/>
  <c r="M120"/>
  <c r="L120"/>
  <c r="K120"/>
  <c r="J120"/>
  <c r="I120"/>
  <c r="H120"/>
  <c r="G120"/>
  <c r="M119"/>
  <c r="L119"/>
  <c r="K119"/>
  <c r="J119"/>
  <c r="I119"/>
  <c r="H119"/>
  <c r="G119"/>
  <c r="M118"/>
  <c r="L118"/>
  <c r="K118"/>
  <c r="J118"/>
  <c r="I118"/>
  <c r="H118"/>
  <c r="G118"/>
  <c r="Q118" s="1"/>
  <c r="M117"/>
  <c r="L117"/>
  <c r="K117"/>
  <c r="J117"/>
  <c r="I117"/>
  <c r="H117"/>
  <c r="G117"/>
  <c r="M116"/>
  <c r="L116"/>
  <c r="K116"/>
  <c r="J116"/>
  <c r="I116"/>
  <c r="H116"/>
  <c r="G116"/>
  <c r="M115"/>
  <c r="L115"/>
  <c r="K115"/>
  <c r="J115"/>
  <c r="I115"/>
  <c r="H115"/>
  <c r="G115"/>
  <c r="M114"/>
  <c r="L114"/>
  <c r="K114"/>
  <c r="J114"/>
  <c r="I114"/>
  <c r="H114"/>
  <c r="G114"/>
  <c r="Q114" s="1"/>
  <c r="M113"/>
  <c r="L113"/>
  <c r="K113"/>
  <c r="J113"/>
  <c r="I113"/>
  <c r="H113"/>
  <c r="G113"/>
  <c r="M112"/>
  <c r="L112"/>
  <c r="K112"/>
  <c r="J112"/>
  <c r="I112"/>
  <c r="H112"/>
  <c r="G112"/>
  <c r="M111"/>
  <c r="L111"/>
  <c r="K111"/>
  <c r="J111"/>
  <c r="I111"/>
  <c r="H111"/>
  <c r="G111"/>
  <c r="M110"/>
  <c r="L110"/>
  <c r="K110"/>
  <c r="J110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M107"/>
  <c r="L107"/>
  <c r="K107"/>
  <c r="J107"/>
  <c r="I107"/>
  <c r="H107"/>
  <c r="G107"/>
  <c r="Q107" s="1"/>
  <c r="M106"/>
  <c r="L106"/>
  <c r="K106"/>
  <c r="J106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M12"/>
  <c r="L12"/>
  <c r="K12"/>
  <c r="J12"/>
  <c r="I12"/>
  <c r="H12"/>
  <c r="G12"/>
  <c r="M11"/>
  <c r="L11"/>
  <c r="K11"/>
  <c r="J11"/>
  <c r="I11"/>
  <c r="H11"/>
  <c r="G11"/>
  <c r="M10"/>
  <c r="L10"/>
  <c r="K10"/>
  <c r="J10"/>
  <c r="I10"/>
  <c r="H10"/>
  <c r="G10"/>
  <c r="M9"/>
  <c r="L9"/>
  <c r="K9"/>
  <c r="J9"/>
  <c r="I9"/>
  <c r="H9"/>
  <c r="G9"/>
  <c r="M8"/>
  <c r="L8"/>
  <c r="K8"/>
  <c r="J8"/>
  <c r="I8"/>
  <c r="H8"/>
  <c r="G8"/>
  <c r="M7"/>
  <c r="L7"/>
  <c r="K7"/>
  <c r="J7"/>
  <c r="I7"/>
  <c r="H7"/>
  <c r="G7"/>
  <c r="M6"/>
  <c r="L6"/>
  <c r="K6"/>
  <c r="J6"/>
  <c r="I6"/>
  <c r="H6"/>
  <c r="G6"/>
  <c r="M5"/>
  <c r="L5"/>
  <c r="K5"/>
  <c r="J5"/>
  <c r="I5"/>
  <c r="H5"/>
  <c r="G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M4"/>
  <c r="L4"/>
  <c r="K4"/>
  <c r="J4"/>
  <c r="N4" s="1"/>
  <c r="O4" s="1"/>
  <c r="P4" s="1"/>
  <c r="I4"/>
  <c r="H4"/>
  <c r="G4"/>
  <c r="Q68" l="1"/>
  <c r="R68" s="1"/>
  <c r="S68" s="1"/>
  <c r="T68" s="1"/>
  <c r="N128"/>
  <c r="O128" s="1"/>
  <c r="P128" s="1"/>
  <c r="Q128" s="1"/>
  <c r="N132"/>
  <c r="O132" s="1"/>
  <c r="P132" s="1"/>
  <c r="Q132" s="1"/>
  <c r="N148"/>
  <c r="O148" s="1"/>
  <c r="P148" s="1"/>
  <c r="N150"/>
  <c r="O150" s="1"/>
  <c r="P150" s="1"/>
  <c r="N152"/>
  <c r="O152" s="1"/>
  <c r="P152" s="1"/>
  <c r="Q96"/>
  <c r="R96" s="1"/>
  <c r="S96" s="1"/>
  <c r="T96" s="1"/>
  <c r="A109" i="2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N140" i="1"/>
  <c r="O140" s="1"/>
  <c r="P140" s="1"/>
  <c r="Q140" s="1"/>
  <c r="N112"/>
  <c r="O112" s="1"/>
  <c r="P112" s="1"/>
  <c r="Q112" s="1"/>
  <c r="N116"/>
  <c r="O116" s="1"/>
  <c r="P116" s="1"/>
  <c r="Q116" s="1"/>
  <c r="R116" s="1"/>
  <c r="S116" s="1"/>
  <c r="T116" s="1"/>
  <c r="N120"/>
  <c r="O120" s="1"/>
  <c r="P120" s="1"/>
  <c r="Q120" s="1"/>
  <c r="N124"/>
  <c r="O124" s="1"/>
  <c r="P124" s="1"/>
  <c r="Q124" s="1"/>
  <c r="R124" s="1"/>
  <c r="S124" s="1"/>
  <c r="T124" s="1"/>
  <c r="N136"/>
  <c r="O136" s="1"/>
  <c r="P136" s="1"/>
  <c r="Q136" s="1"/>
  <c r="N141"/>
  <c r="O141" s="1"/>
  <c r="P141" s="1"/>
  <c r="Q141" s="1"/>
  <c r="R141" s="1"/>
  <c r="S141" s="1"/>
  <c r="T141" s="1"/>
  <c r="N145"/>
  <c r="O145" s="1"/>
  <c r="P145" s="1"/>
  <c r="Q145" s="1"/>
  <c r="R145" s="1"/>
  <c r="S145" s="1"/>
  <c r="T145" s="1"/>
  <c r="N147"/>
  <c r="O147" s="1"/>
  <c r="P147" s="1"/>
  <c r="Q147" s="1"/>
  <c r="N9"/>
  <c r="O9" s="1"/>
  <c r="P9" s="1"/>
  <c r="Q9" s="1"/>
  <c r="N13"/>
  <c r="O13" s="1"/>
  <c r="P13" s="1"/>
  <c r="Q13" s="1"/>
  <c r="R13" s="1"/>
  <c r="S13" s="1"/>
  <c r="T13" s="1"/>
  <c r="N17"/>
  <c r="O17" s="1"/>
  <c r="P17" s="1"/>
  <c r="Q17" s="1"/>
  <c r="N21"/>
  <c r="O21" s="1"/>
  <c r="P21" s="1"/>
  <c r="Q21" s="1"/>
  <c r="N25"/>
  <c r="O25" s="1"/>
  <c r="P25" s="1"/>
  <c r="Q25" s="1"/>
  <c r="R25" s="1"/>
  <c r="S25" s="1"/>
  <c r="T25" s="1"/>
  <c r="N29"/>
  <c r="O29" s="1"/>
  <c r="P29" s="1"/>
  <c r="Q29" s="1"/>
  <c r="N33"/>
  <c r="O33" s="1"/>
  <c r="P33" s="1"/>
  <c r="Q33" s="1"/>
  <c r="N37"/>
  <c r="O37" s="1"/>
  <c r="P37" s="1"/>
  <c r="Q37" s="1"/>
  <c r="R37" s="1"/>
  <c r="S37" s="1"/>
  <c r="T37" s="1"/>
  <c r="N41"/>
  <c r="O41" s="1"/>
  <c r="P41" s="1"/>
  <c r="Q41" s="1"/>
  <c r="R41" s="1"/>
  <c r="S41" s="1"/>
  <c r="T41" s="1"/>
  <c r="N50"/>
  <c r="O50" s="1"/>
  <c r="P50" s="1"/>
  <c r="N54"/>
  <c r="O54" s="1"/>
  <c r="P54" s="1"/>
  <c r="N58"/>
  <c r="O58" s="1"/>
  <c r="P58" s="1"/>
  <c r="Q58" s="1"/>
  <c r="N62"/>
  <c r="O62" s="1"/>
  <c r="P62" s="1"/>
  <c r="N66"/>
  <c r="O66" s="1"/>
  <c r="P66" s="1"/>
  <c r="N71"/>
  <c r="O71" s="1"/>
  <c r="P71" s="1"/>
  <c r="N75"/>
  <c r="O75" s="1"/>
  <c r="P75" s="1"/>
  <c r="Q75" s="1"/>
  <c r="N79"/>
  <c r="O79" s="1"/>
  <c r="P79" s="1"/>
  <c r="N83"/>
  <c r="O83" s="1"/>
  <c r="P83" s="1"/>
  <c r="Q83" s="1"/>
  <c r="N87"/>
  <c r="O87" s="1"/>
  <c r="P87" s="1"/>
  <c r="N91"/>
  <c r="O91" s="1"/>
  <c r="P91" s="1"/>
  <c r="Q91" s="1"/>
  <c r="N95"/>
  <c r="O95" s="1"/>
  <c r="P95" s="1"/>
  <c r="N97"/>
  <c r="O97" s="1"/>
  <c r="P97" s="1"/>
  <c r="Q97" s="1"/>
  <c r="R97" s="1"/>
  <c r="S97" s="1"/>
  <c r="T97" s="1"/>
  <c r="N101"/>
  <c r="O101" s="1"/>
  <c r="P101" s="1"/>
  <c r="Q101" s="1"/>
  <c r="N105"/>
  <c r="O105" s="1"/>
  <c r="P105" s="1"/>
  <c r="Q105" s="1"/>
  <c r="R105" s="1"/>
  <c r="S105" s="1"/>
  <c r="T105" s="1"/>
  <c r="N109"/>
  <c r="O109" s="1"/>
  <c r="P109" s="1"/>
  <c r="N154"/>
  <c r="O154" s="1"/>
  <c r="P154" s="1"/>
  <c r="Q154" s="1"/>
  <c r="N155"/>
  <c r="O155" s="1"/>
  <c r="P155" s="1"/>
  <c r="Q155" s="1"/>
  <c r="N156"/>
  <c r="O156" s="1"/>
  <c r="P156" s="1"/>
  <c r="N6"/>
  <c r="O6" s="1"/>
  <c r="P6" s="1"/>
  <c r="Q6" s="1"/>
  <c r="N8"/>
  <c r="O8" s="1"/>
  <c r="P8" s="1"/>
  <c r="Q8" s="1"/>
  <c r="N12"/>
  <c r="O12" s="1"/>
  <c r="P12" s="1"/>
  <c r="N14"/>
  <c r="O14" s="1"/>
  <c r="P14" s="1"/>
  <c r="Q14" s="1"/>
  <c r="R14" s="1"/>
  <c r="S14" s="1"/>
  <c r="T14" s="1"/>
  <c r="N16"/>
  <c r="O16" s="1"/>
  <c r="P16" s="1"/>
  <c r="Q16" s="1"/>
  <c r="N20"/>
  <c r="O20" s="1"/>
  <c r="P20" s="1"/>
  <c r="N24"/>
  <c r="O24" s="1"/>
  <c r="P24" s="1"/>
  <c r="Q24" s="1"/>
  <c r="R24" s="1"/>
  <c r="S24" s="1"/>
  <c r="T24" s="1"/>
  <c r="N28"/>
  <c r="O28" s="1"/>
  <c r="P28" s="1"/>
  <c r="Q28" s="1"/>
  <c r="R28" s="1"/>
  <c r="S28" s="1"/>
  <c r="T28" s="1"/>
  <c r="N32"/>
  <c r="O32" s="1"/>
  <c r="P32" s="1"/>
  <c r="Q32" s="1"/>
  <c r="R32" s="1"/>
  <c r="S32" s="1"/>
  <c r="T32" s="1"/>
  <c r="N36"/>
  <c r="O36" s="1"/>
  <c r="P36" s="1"/>
  <c r="N40"/>
  <c r="O40" s="1"/>
  <c r="P40" s="1"/>
  <c r="Q40" s="1"/>
  <c r="N51"/>
  <c r="O51" s="1"/>
  <c r="P51" s="1"/>
  <c r="Q51" s="1"/>
  <c r="R51" s="1"/>
  <c r="S51" s="1"/>
  <c r="T51" s="1"/>
  <c r="N55"/>
  <c r="O55" s="1"/>
  <c r="P55" s="1"/>
  <c r="Q55" s="1"/>
  <c r="R55" s="1"/>
  <c r="S55" s="1"/>
  <c r="T55" s="1"/>
  <c r="N59"/>
  <c r="O59" s="1"/>
  <c r="P59" s="1"/>
  <c r="Q59" s="1"/>
  <c r="N63"/>
  <c r="O63" s="1"/>
  <c r="P63" s="1"/>
  <c r="Q63" s="1"/>
  <c r="R63" s="1"/>
  <c r="S63" s="1"/>
  <c r="T63" s="1"/>
  <c r="N72"/>
  <c r="O72" s="1"/>
  <c r="P72" s="1"/>
  <c r="Q72" s="1"/>
  <c r="R72" s="1"/>
  <c r="S72" s="1"/>
  <c r="T72" s="1"/>
  <c r="N76"/>
  <c r="O76" s="1"/>
  <c r="P76" s="1"/>
  <c r="Q76" s="1"/>
  <c r="R76" s="1"/>
  <c r="S76" s="1"/>
  <c r="T76" s="1"/>
  <c r="N80"/>
  <c r="O80" s="1"/>
  <c r="P80" s="1"/>
  <c r="Q80" s="1"/>
  <c r="R80" s="1"/>
  <c r="S80" s="1"/>
  <c r="T80" s="1"/>
  <c r="N84"/>
  <c r="O84" s="1"/>
  <c r="P84" s="1"/>
  <c r="Q84" s="1"/>
  <c r="N88"/>
  <c r="O88" s="1"/>
  <c r="P88" s="1"/>
  <c r="Q88" s="1"/>
  <c r="R88" s="1"/>
  <c r="S88" s="1"/>
  <c r="T88" s="1"/>
  <c r="N92"/>
  <c r="O92" s="1"/>
  <c r="P92" s="1"/>
  <c r="Q92" s="1"/>
  <c r="R92" s="1"/>
  <c r="S92" s="1"/>
  <c r="T92" s="1"/>
  <c r="N111"/>
  <c r="O111" s="1"/>
  <c r="P111" s="1"/>
  <c r="Q111" s="1"/>
  <c r="R111" s="1"/>
  <c r="S111" s="1"/>
  <c r="T111" s="1"/>
  <c r="N115"/>
  <c r="O115" s="1"/>
  <c r="P115" s="1"/>
  <c r="Q115" s="1"/>
  <c r="R115" s="1"/>
  <c r="S115" s="1"/>
  <c r="T115" s="1"/>
  <c r="N119"/>
  <c r="O119" s="1"/>
  <c r="P119" s="1"/>
  <c r="Q119" s="1"/>
  <c r="R119" s="1"/>
  <c r="S119" s="1"/>
  <c r="T119" s="1"/>
  <c r="N123"/>
  <c r="O123" s="1"/>
  <c r="P123" s="1"/>
  <c r="Q123" s="1"/>
  <c r="N127"/>
  <c r="O127" s="1"/>
  <c r="P127" s="1"/>
  <c r="Q127" s="1"/>
  <c r="R127" s="1"/>
  <c r="N131"/>
  <c r="O131" s="1"/>
  <c r="P131" s="1"/>
  <c r="N135"/>
  <c r="O135" s="1"/>
  <c r="P135" s="1"/>
  <c r="Q135" s="1"/>
  <c r="R135" s="1"/>
  <c r="S135" s="1"/>
  <c r="T135" s="1"/>
  <c r="N139"/>
  <c r="O139" s="1"/>
  <c r="P139" s="1"/>
  <c r="Q139" s="1"/>
  <c r="N144"/>
  <c r="O144" s="1"/>
  <c r="P144" s="1"/>
  <c r="Q144" s="1"/>
  <c r="R144" s="1"/>
  <c r="S144" s="1"/>
  <c r="T144" s="1"/>
  <c r="N146"/>
  <c r="O146" s="1"/>
  <c r="P146" s="1"/>
  <c r="N149"/>
  <c r="O149" s="1"/>
  <c r="P149" s="1"/>
  <c r="Q149" s="1"/>
  <c r="N10"/>
  <c r="O10" s="1"/>
  <c r="P10" s="1"/>
  <c r="Q10" s="1"/>
  <c r="R10" s="1"/>
  <c r="S10" s="1"/>
  <c r="T10" s="1"/>
  <c r="N18"/>
  <c r="O18" s="1"/>
  <c r="P18" s="1"/>
  <c r="Q18" s="1"/>
  <c r="R18" s="1"/>
  <c r="S18" s="1"/>
  <c r="T18" s="1"/>
  <c r="N22"/>
  <c r="O22" s="1"/>
  <c r="P22" s="1"/>
  <c r="Q22" s="1"/>
  <c r="R22" s="1"/>
  <c r="S22" s="1"/>
  <c r="T22" s="1"/>
  <c r="N26"/>
  <c r="O26" s="1"/>
  <c r="P26" s="1"/>
  <c r="Q26" s="1"/>
  <c r="R26" s="1"/>
  <c r="S26" s="1"/>
  <c r="T26" s="1"/>
  <c r="N30"/>
  <c r="O30" s="1"/>
  <c r="P30" s="1"/>
  <c r="Q30" s="1"/>
  <c r="R30" s="1"/>
  <c r="S30" s="1"/>
  <c r="T30" s="1"/>
  <c r="N34"/>
  <c r="O34" s="1"/>
  <c r="P34" s="1"/>
  <c r="Q34" s="1"/>
  <c r="N38"/>
  <c r="O38" s="1"/>
  <c r="P38" s="1"/>
  <c r="Q38" s="1"/>
  <c r="R38" s="1"/>
  <c r="S38" s="1"/>
  <c r="T38" s="1"/>
  <c r="N45"/>
  <c r="O45" s="1"/>
  <c r="P45" s="1"/>
  <c r="N47"/>
  <c r="O47" s="1"/>
  <c r="P47" s="1"/>
  <c r="Q47" s="1"/>
  <c r="R47" s="1"/>
  <c r="S47" s="1"/>
  <c r="T47" s="1"/>
  <c r="N67"/>
  <c r="O67" s="1"/>
  <c r="P67" s="1"/>
  <c r="Q67" s="1"/>
  <c r="N99"/>
  <c r="O99" s="1"/>
  <c r="P99" s="1"/>
  <c r="Q99" s="1"/>
  <c r="N103"/>
  <c r="O103" s="1"/>
  <c r="P103" s="1"/>
  <c r="Q103" s="1"/>
  <c r="R103" s="1"/>
  <c r="S103" s="1"/>
  <c r="T103" s="1"/>
  <c r="N107"/>
  <c r="O107" s="1"/>
  <c r="P107" s="1"/>
  <c r="N117"/>
  <c r="O117" s="1"/>
  <c r="P117" s="1"/>
  <c r="Q117" s="1"/>
  <c r="R117" s="1"/>
  <c r="N121"/>
  <c r="O121" s="1"/>
  <c r="P121" s="1"/>
  <c r="Q121" s="1"/>
  <c r="R121" s="1"/>
  <c r="S121" s="1"/>
  <c r="T121" s="1"/>
  <c r="N125"/>
  <c r="O125" s="1"/>
  <c r="P125" s="1"/>
  <c r="Q125" s="1"/>
  <c r="R125" s="1"/>
  <c r="S125" s="1"/>
  <c r="T125" s="1"/>
  <c r="N129"/>
  <c r="O129" s="1"/>
  <c r="P129" s="1"/>
  <c r="Q129" s="1"/>
  <c r="N133"/>
  <c r="O133" s="1"/>
  <c r="P133" s="1"/>
  <c r="Q133" s="1"/>
  <c r="R133" s="1"/>
  <c r="N137"/>
  <c r="O137" s="1"/>
  <c r="P137" s="1"/>
  <c r="Q137" s="1"/>
  <c r="R137" s="1"/>
  <c r="S137" s="1"/>
  <c r="T137" s="1"/>
  <c r="N142"/>
  <c r="O142" s="1"/>
  <c r="P142" s="1"/>
  <c r="Q142" s="1"/>
  <c r="R142" s="1"/>
  <c r="S142" s="1"/>
  <c r="T142" s="1"/>
  <c r="N158"/>
  <c r="O158" s="1"/>
  <c r="P158" s="1"/>
  <c r="Q158" s="1"/>
  <c r="N159"/>
  <c r="O159" s="1"/>
  <c r="P159" s="1"/>
  <c r="Q159" s="1"/>
  <c r="R159" s="1"/>
  <c r="S159" s="1"/>
  <c r="T159" s="1"/>
  <c r="N160"/>
  <c r="O160" s="1"/>
  <c r="P160" s="1"/>
  <c r="Q160" s="1"/>
  <c r="N5"/>
  <c r="O5" s="1"/>
  <c r="P5" s="1"/>
  <c r="Q5" s="1"/>
  <c r="Q12"/>
  <c r="R12" s="1"/>
  <c r="S12" s="1"/>
  <c r="T12" s="1"/>
  <c r="Q20"/>
  <c r="R20" s="1"/>
  <c r="S20" s="1"/>
  <c r="T20" s="1"/>
  <c r="Q36"/>
  <c r="R36" s="1"/>
  <c r="S36" s="1"/>
  <c r="T36" s="1"/>
  <c r="N42"/>
  <c r="O42" s="1"/>
  <c r="P42" s="1"/>
  <c r="Q42" s="1"/>
  <c r="R42" s="1"/>
  <c r="S42" s="1"/>
  <c r="T42" s="1"/>
  <c r="N43"/>
  <c r="O43" s="1"/>
  <c r="P43" s="1"/>
  <c r="Q43" s="1"/>
  <c r="N48"/>
  <c r="O48" s="1"/>
  <c r="P48" s="1"/>
  <c r="Q48" s="1"/>
  <c r="R48" s="1"/>
  <c r="S48" s="1"/>
  <c r="T48" s="1"/>
  <c r="N52"/>
  <c r="O52" s="1"/>
  <c r="P52" s="1"/>
  <c r="Q52" s="1"/>
  <c r="R52" s="1"/>
  <c r="S52" s="1"/>
  <c r="T52" s="1"/>
  <c r="N56"/>
  <c r="O56" s="1"/>
  <c r="P56" s="1"/>
  <c r="Q56" s="1"/>
  <c r="R56" s="1"/>
  <c r="S56" s="1"/>
  <c r="T56" s="1"/>
  <c r="N60"/>
  <c r="O60" s="1"/>
  <c r="P60" s="1"/>
  <c r="Q60" s="1"/>
  <c r="R60" s="1"/>
  <c r="S60" s="1"/>
  <c r="T60" s="1"/>
  <c r="N64"/>
  <c r="O64" s="1"/>
  <c r="P64" s="1"/>
  <c r="Q64" s="1"/>
  <c r="N69"/>
  <c r="O69" s="1"/>
  <c r="P69" s="1"/>
  <c r="Q69" s="1"/>
  <c r="R69" s="1"/>
  <c r="S69" s="1"/>
  <c r="T69" s="1"/>
  <c r="N81"/>
  <c r="O81" s="1"/>
  <c r="P81" s="1"/>
  <c r="Q81" s="1"/>
  <c r="R81" s="1"/>
  <c r="S81" s="1"/>
  <c r="T81" s="1"/>
  <c r="N85"/>
  <c r="O85" s="1"/>
  <c r="P85" s="1"/>
  <c r="Q85" s="1"/>
  <c r="R85" s="1"/>
  <c r="N89"/>
  <c r="O89" s="1"/>
  <c r="P89" s="1"/>
  <c r="Q89" s="1"/>
  <c r="R89" s="1"/>
  <c r="N93"/>
  <c r="O93" s="1"/>
  <c r="P93" s="1"/>
  <c r="Q93" s="1"/>
  <c r="N100"/>
  <c r="O100" s="1"/>
  <c r="P100" s="1"/>
  <c r="Q100" s="1"/>
  <c r="R100" s="1"/>
  <c r="S100" s="1"/>
  <c r="T100" s="1"/>
  <c r="N104"/>
  <c r="O104" s="1"/>
  <c r="P104" s="1"/>
  <c r="Q104" s="1"/>
  <c r="R104" s="1"/>
  <c r="S104" s="1"/>
  <c r="T104" s="1"/>
  <c r="N108"/>
  <c r="O108" s="1"/>
  <c r="P108" s="1"/>
  <c r="Q108" s="1"/>
  <c r="R108" s="1"/>
  <c r="Q109"/>
  <c r="R109" s="1"/>
  <c r="Q131"/>
  <c r="R131" s="1"/>
  <c r="R6"/>
  <c r="S6" s="1"/>
  <c r="T6" s="1"/>
  <c r="R43"/>
  <c r="S43" s="1"/>
  <c r="T43" s="1"/>
  <c r="R34"/>
  <c r="S34" s="1"/>
  <c r="T34" s="1"/>
  <c r="Q4"/>
  <c r="R9"/>
  <c r="S9" s="1"/>
  <c r="T9" s="1"/>
  <c r="R17"/>
  <c r="S17" s="1"/>
  <c r="T17" s="1"/>
  <c r="R21"/>
  <c r="S21" s="1"/>
  <c r="T21" s="1"/>
  <c r="R29"/>
  <c r="S29" s="1"/>
  <c r="T29" s="1"/>
  <c r="R33"/>
  <c r="S33" s="1"/>
  <c r="T33" s="1"/>
  <c r="R5"/>
  <c r="N49"/>
  <c r="O49" s="1"/>
  <c r="P49" s="1"/>
  <c r="Q49" s="1"/>
  <c r="R59"/>
  <c r="S59" s="1"/>
  <c r="T59" s="1"/>
  <c r="R84"/>
  <c r="S84" s="1"/>
  <c r="T84" s="1"/>
  <c r="S107"/>
  <c r="T107" s="1"/>
  <c r="R107"/>
  <c r="N7"/>
  <c r="O7" s="1"/>
  <c r="P7" s="1"/>
  <c r="Q7" s="1"/>
  <c r="N11"/>
  <c r="O11" s="1"/>
  <c r="P11" s="1"/>
  <c r="Q11" s="1"/>
  <c r="N15"/>
  <c r="O15" s="1"/>
  <c r="P15" s="1"/>
  <c r="Q15" s="1"/>
  <c r="N19"/>
  <c r="O19" s="1"/>
  <c r="P19" s="1"/>
  <c r="Q19" s="1"/>
  <c r="N23"/>
  <c r="O23" s="1"/>
  <c r="P23" s="1"/>
  <c r="Q23" s="1"/>
  <c r="N27"/>
  <c r="O27" s="1"/>
  <c r="P27" s="1"/>
  <c r="Q27" s="1"/>
  <c r="N31"/>
  <c r="O31" s="1"/>
  <c r="P31" s="1"/>
  <c r="Q31" s="1"/>
  <c r="N35"/>
  <c r="O35" s="1"/>
  <c r="P35" s="1"/>
  <c r="Q35" s="1"/>
  <c r="N39"/>
  <c r="O39" s="1"/>
  <c r="P39" s="1"/>
  <c r="Q39" s="1"/>
  <c r="N44"/>
  <c r="O44" s="1"/>
  <c r="P44" s="1"/>
  <c r="Q44" s="1"/>
  <c r="N46"/>
  <c r="O46" s="1"/>
  <c r="P46" s="1"/>
  <c r="Q46" s="1"/>
  <c r="R67"/>
  <c r="R129"/>
  <c r="S129" s="1"/>
  <c r="T129" s="1"/>
  <c r="Q54"/>
  <c r="Q62"/>
  <c r="Q66"/>
  <c r="Q71"/>
  <c r="Q79"/>
  <c r="Q87"/>
  <c r="Q95"/>
  <c r="R101"/>
  <c r="S101" s="1"/>
  <c r="T101" s="1"/>
  <c r="R112"/>
  <c r="S112" s="1"/>
  <c r="T112" s="1"/>
  <c r="R114"/>
  <c r="S114"/>
  <c r="T114" s="1"/>
  <c r="R118"/>
  <c r="S118"/>
  <c r="T118" s="1"/>
  <c r="R120"/>
  <c r="S120" s="1"/>
  <c r="T120" s="1"/>
  <c r="R128"/>
  <c r="S128" s="1"/>
  <c r="T128" s="1"/>
  <c r="R132"/>
  <c r="S132" s="1"/>
  <c r="T132" s="1"/>
  <c r="R136"/>
  <c r="S136" s="1"/>
  <c r="T136" s="1"/>
  <c r="R155"/>
  <c r="S155" s="1"/>
  <c r="T155" s="1"/>
  <c r="Q45"/>
  <c r="Q50"/>
  <c r="R64"/>
  <c r="R93"/>
  <c r="S93" s="1"/>
  <c r="T93" s="1"/>
  <c r="N153"/>
  <c r="O153" s="1"/>
  <c r="P153" s="1"/>
  <c r="Q153" s="1"/>
  <c r="Q146"/>
  <c r="Q148"/>
  <c r="Q150"/>
  <c r="N53"/>
  <c r="O53" s="1"/>
  <c r="P53" s="1"/>
  <c r="Q53" s="1"/>
  <c r="N57"/>
  <c r="O57" s="1"/>
  <c r="P57" s="1"/>
  <c r="Q57" s="1"/>
  <c r="N61"/>
  <c r="O61" s="1"/>
  <c r="P61" s="1"/>
  <c r="Q61" s="1"/>
  <c r="N65"/>
  <c r="O65" s="1"/>
  <c r="P65" s="1"/>
  <c r="Q65" s="1"/>
  <c r="N70"/>
  <c r="O70" s="1"/>
  <c r="P70" s="1"/>
  <c r="Q70" s="1"/>
  <c r="N74"/>
  <c r="O74" s="1"/>
  <c r="P74" s="1"/>
  <c r="Q74" s="1"/>
  <c r="N78"/>
  <c r="O78" s="1"/>
  <c r="P78" s="1"/>
  <c r="Q78" s="1"/>
  <c r="N82"/>
  <c r="O82" s="1"/>
  <c r="P82" s="1"/>
  <c r="Q82" s="1"/>
  <c r="N86"/>
  <c r="O86" s="1"/>
  <c r="P86" s="1"/>
  <c r="Q86" s="1"/>
  <c r="N90"/>
  <c r="O90" s="1"/>
  <c r="P90" s="1"/>
  <c r="Q90" s="1"/>
  <c r="N94"/>
  <c r="O94" s="1"/>
  <c r="P94" s="1"/>
  <c r="Q94" s="1"/>
  <c r="N98"/>
  <c r="O98" s="1"/>
  <c r="P98" s="1"/>
  <c r="Q98" s="1"/>
  <c r="N102"/>
  <c r="O102" s="1"/>
  <c r="P102" s="1"/>
  <c r="Q102" s="1"/>
  <c r="N106"/>
  <c r="O106" s="1"/>
  <c r="P106" s="1"/>
  <c r="Q106" s="1"/>
  <c r="N110"/>
  <c r="O110" s="1"/>
  <c r="P110" s="1"/>
  <c r="Q110" s="1"/>
  <c r="N114"/>
  <c r="O114" s="1"/>
  <c r="P114" s="1"/>
  <c r="N118"/>
  <c r="O118" s="1"/>
  <c r="P118" s="1"/>
  <c r="N122"/>
  <c r="O122" s="1"/>
  <c r="P122" s="1"/>
  <c r="Q122" s="1"/>
  <c r="N126"/>
  <c r="O126" s="1"/>
  <c r="P126" s="1"/>
  <c r="Q126" s="1"/>
  <c r="N130"/>
  <c r="O130" s="1"/>
  <c r="P130" s="1"/>
  <c r="Q130" s="1"/>
  <c r="N134"/>
  <c r="O134" s="1"/>
  <c r="P134" s="1"/>
  <c r="Q134" s="1"/>
  <c r="N138"/>
  <c r="O138" s="1"/>
  <c r="P138" s="1"/>
  <c r="Q138" s="1"/>
  <c r="N143"/>
  <c r="O143" s="1"/>
  <c r="P143" s="1"/>
  <c r="Q143" s="1"/>
  <c r="Q152"/>
  <c r="N157"/>
  <c r="O157" s="1"/>
  <c r="P157" s="1"/>
  <c r="Q157" s="1"/>
  <c r="N73"/>
  <c r="O73" s="1"/>
  <c r="P73" s="1"/>
  <c r="Q73" s="1"/>
  <c r="N77"/>
  <c r="O77" s="1"/>
  <c r="P77" s="1"/>
  <c r="Q77" s="1"/>
  <c r="N113"/>
  <c r="O113" s="1"/>
  <c r="P113" s="1"/>
  <c r="Q113" s="1"/>
  <c r="N151"/>
  <c r="O151" s="1"/>
  <c r="P151" s="1"/>
  <c r="Q151" s="1"/>
  <c r="Q156"/>
  <c r="U68" l="1"/>
  <c r="G68"/>
  <c r="H68"/>
  <c r="H96"/>
  <c r="U96"/>
  <c r="G96" s="1"/>
  <c r="R16"/>
  <c r="S16" s="1"/>
  <c r="T16" s="1"/>
  <c r="S109"/>
  <c r="T109" s="1"/>
  <c r="S131"/>
  <c r="T131" s="1"/>
  <c r="R140"/>
  <c r="S140"/>
  <c r="T140" s="1"/>
  <c r="S117"/>
  <c r="T117" s="1"/>
  <c r="S89"/>
  <c r="T89" s="1"/>
  <c r="R158"/>
  <c r="S158" s="1"/>
  <c r="T158" s="1"/>
  <c r="S85"/>
  <c r="T85" s="1"/>
  <c r="S5"/>
  <c r="T5" s="1"/>
  <c r="S108"/>
  <c r="T108" s="1"/>
  <c r="S64"/>
  <c r="T64" s="1"/>
  <c r="S127"/>
  <c r="T127" s="1"/>
  <c r="S133"/>
  <c r="T133" s="1"/>
  <c r="S67"/>
  <c r="T67" s="1"/>
  <c r="R99"/>
  <c r="S99" s="1"/>
  <c r="T99" s="1"/>
  <c r="R139"/>
  <c r="S139" s="1"/>
  <c r="T139" s="1"/>
  <c r="R123"/>
  <c r="S123" s="1"/>
  <c r="T123" s="1"/>
  <c r="R8"/>
  <c r="S8" s="1"/>
  <c r="T8" s="1"/>
  <c r="R40"/>
  <c r="S40" s="1"/>
  <c r="T40" s="1"/>
  <c r="R134"/>
  <c r="S134" s="1"/>
  <c r="T134" s="1"/>
  <c r="R74"/>
  <c r="S74" s="1"/>
  <c r="T74" s="1"/>
  <c r="R138"/>
  <c r="S138" s="1"/>
  <c r="T138" s="1"/>
  <c r="R122"/>
  <c r="S122" s="1"/>
  <c r="T122" s="1"/>
  <c r="R78"/>
  <c r="S78" s="1"/>
  <c r="T78" s="1"/>
  <c r="R39"/>
  <c r="S39" s="1"/>
  <c r="T39" s="1"/>
  <c r="R23"/>
  <c r="S23" s="1"/>
  <c r="T23" s="1"/>
  <c r="R113"/>
  <c r="S113" s="1"/>
  <c r="T113" s="1"/>
  <c r="R73"/>
  <c r="S73" s="1"/>
  <c r="T73" s="1"/>
  <c r="R143"/>
  <c r="S143" s="1"/>
  <c r="T143" s="1"/>
  <c r="R126"/>
  <c r="S126" s="1"/>
  <c r="T126" s="1"/>
  <c r="R110"/>
  <c r="S110" s="1"/>
  <c r="T110" s="1"/>
  <c r="R98"/>
  <c r="S98" s="1"/>
  <c r="T98" s="1"/>
  <c r="R82"/>
  <c r="S82" s="1"/>
  <c r="T82" s="1"/>
  <c r="R65"/>
  <c r="S65" s="1"/>
  <c r="T65" s="1"/>
  <c r="R27"/>
  <c r="S27" s="1"/>
  <c r="T27" s="1"/>
  <c r="R11"/>
  <c r="S11" s="1"/>
  <c r="T11" s="1"/>
  <c r="R49"/>
  <c r="S49" s="1"/>
  <c r="T49" s="1"/>
  <c r="R130"/>
  <c r="S130" s="1"/>
  <c r="T130" s="1"/>
  <c r="R102"/>
  <c r="S102" s="1"/>
  <c r="T102" s="1"/>
  <c r="R86"/>
  <c r="S86" s="1"/>
  <c r="T86" s="1"/>
  <c r="R70"/>
  <c r="S70" s="1"/>
  <c r="T70" s="1"/>
  <c r="R53"/>
  <c r="S53" s="1"/>
  <c r="T53" s="1"/>
  <c r="R46"/>
  <c r="S46" s="1"/>
  <c r="T46" s="1"/>
  <c r="R90"/>
  <c r="S90" s="1"/>
  <c r="T90" s="1"/>
  <c r="R57"/>
  <c r="S57" s="1"/>
  <c r="T57" s="1"/>
  <c r="R35"/>
  <c r="S35" s="1"/>
  <c r="T35" s="1"/>
  <c r="S19"/>
  <c r="T19" s="1"/>
  <c r="R19"/>
  <c r="R157"/>
  <c r="S157" s="1"/>
  <c r="T157" s="1"/>
  <c r="R94"/>
  <c r="S94" s="1"/>
  <c r="T94" s="1"/>
  <c r="R61"/>
  <c r="S61" s="1"/>
  <c r="T61" s="1"/>
  <c r="R7"/>
  <c r="S7" s="1"/>
  <c r="T7" s="1"/>
  <c r="R152"/>
  <c r="S152" s="1"/>
  <c r="T152" s="1"/>
  <c r="R148"/>
  <c r="S148" s="1"/>
  <c r="T148" s="1"/>
  <c r="R153"/>
  <c r="S153" s="1"/>
  <c r="T153" s="1"/>
  <c r="R77"/>
  <c r="S77" s="1"/>
  <c r="T77" s="1"/>
  <c r="R50"/>
  <c r="S50" s="1"/>
  <c r="T50" s="1"/>
  <c r="R95"/>
  <c r="S95" s="1"/>
  <c r="T95" s="1"/>
  <c r="R79"/>
  <c r="S79" s="1"/>
  <c r="T79" s="1"/>
  <c r="R62"/>
  <c r="S62" s="1"/>
  <c r="T62" s="1"/>
  <c r="R4"/>
  <c r="S4" s="1"/>
  <c r="T4" s="1"/>
  <c r="R156"/>
  <c r="S156" s="1"/>
  <c r="T156" s="1"/>
  <c r="R151"/>
  <c r="S151" s="1"/>
  <c r="T151" s="1"/>
  <c r="R149"/>
  <c r="S149" s="1"/>
  <c r="T149" s="1"/>
  <c r="R83"/>
  <c r="S83" s="1"/>
  <c r="T83" s="1"/>
  <c r="R66"/>
  <c r="S66" s="1"/>
  <c r="T66" s="1"/>
  <c r="R44"/>
  <c r="S44" s="1"/>
  <c r="T44" s="1"/>
  <c r="R154"/>
  <c r="S154" s="1"/>
  <c r="T154" s="1"/>
  <c r="R150"/>
  <c r="S150" s="1"/>
  <c r="T150" s="1"/>
  <c r="R146"/>
  <c r="S146" s="1"/>
  <c r="T146" s="1"/>
  <c r="R87"/>
  <c r="S87" s="1"/>
  <c r="T87" s="1"/>
  <c r="R71"/>
  <c r="S71" s="1"/>
  <c r="T71" s="1"/>
  <c r="R54"/>
  <c r="S54" s="1"/>
  <c r="T54" s="1"/>
  <c r="R160"/>
  <c r="S160" s="1"/>
  <c r="T160" s="1"/>
  <c r="R147"/>
  <c r="S147" s="1"/>
  <c r="T147" s="1"/>
  <c r="R106"/>
  <c r="S106" s="1"/>
  <c r="T106" s="1"/>
  <c r="R45"/>
  <c r="S45" s="1"/>
  <c r="T45" s="1"/>
  <c r="R91"/>
  <c r="S91" s="1"/>
  <c r="T91" s="1"/>
  <c r="R75"/>
  <c r="S75" s="1"/>
  <c r="T75" s="1"/>
  <c r="R58"/>
  <c r="S58" s="1"/>
  <c r="T58" s="1"/>
  <c r="R31"/>
  <c r="S31" s="1"/>
  <c r="T31" s="1"/>
  <c r="R15"/>
  <c r="S15" s="1"/>
  <c r="T15" s="1"/>
</calcChain>
</file>

<file path=xl/sharedStrings.xml><?xml version="1.0" encoding="utf-8"?>
<sst xmlns="http://schemas.openxmlformats.org/spreadsheetml/2006/main" count="1216" uniqueCount="679">
  <si>
    <t>YUSUF YUSUF</t>
  </si>
  <si>
    <t>16 OCAK 2015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</si>
  <si>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</si>
  <si>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</si>
  <si>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</si>
  <si>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</si>
  <si>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</si>
  <si>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</si>
  <si>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</si>
  <si>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</si>
  <si>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</si>
  <si>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</si>
  <si>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</si>
  <si>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</si>
  <si>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</si>
  <si>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ALTUNİZADE</t>
  </si>
  <si>
    <t>CAPITOL SPECTRUM 14</t>
  </si>
  <si>
    <t>554 77 70</t>
  </si>
  <si>
    <t>11:00-15:30-17:45-20:00-22:15</t>
  </si>
  <si>
    <t>AVCILAR</t>
  </si>
  <si>
    <t>PELICAN MALL CINEMA PINK</t>
  </si>
  <si>
    <t>450 21 77</t>
  </si>
  <si>
    <t>14:15-16:30-21:45</t>
  </si>
  <si>
    <t>BAĞCILAR</t>
  </si>
  <si>
    <t>SİTE</t>
  </si>
  <si>
    <t>462 20 21</t>
  </si>
  <si>
    <t>15:45-17:45-19:45-21:45</t>
  </si>
  <si>
    <t>BAHÇELİEVLER</t>
  </si>
  <si>
    <t>METROPORT CINEVIP</t>
  </si>
  <si>
    <t>441 49 75</t>
  </si>
  <si>
    <t>11:00-13:00-15:00-17:00-19:00-21:00</t>
  </si>
  <si>
    <t>BAKIRKÖY</t>
  </si>
  <si>
    <t>CINEMAXIMUM (MARMARA FORUM)</t>
  </si>
  <si>
    <t>466 60 66</t>
  </si>
  <si>
    <t xml:space="preserve">11:30-14:00-16:30-19:00-21:30 </t>
  </si>
  <si>
    <t>BAŞAKŞEHİR</t>
  </si>
  <si>
    <t>KAYAŞEHİR SİTE</t>
  </si>
  <si>
    <t>688 09 66</t>
  </si>
  <si>
    <t>11:15-13:15</t>
  </si>
  <si>
    <t>MALL OF ISTANBUL</t>
  </si>
  <si>
    <t>801 10 40</t>
  </si>
  <si>
    <t>12,00-14,00-16,00-18,00-20,00-22,00</t>
  </si>
  <si>
    <t>BAYRAMPAŞA</t>
  </si>
  <si>
    <t>CINEMAXIMUM (FORUM İSTANBUL)</t>
  </si>
  <si>
    <t>640 66 33</t>
  </si>
  <si>
    <t>17:00-19:30-22:00</t>
  </si>
  <si>
    <t>BEYLİKDÜZÜ</t>
  </si>
  <si>
    <t>PERLA VISTA CINEMA PINK</t>
  </si>
  <si>
    <t>873 11 14</t>
  </si>
  <si>
    <t>12:15-14:30-16:45-19:00-21:15 C/Ct 23:30</t>
  </si>
  <si>
    <t>ÇOBANÇEŞME</t>
  </si>
  <si>
    <t>AIRPORT PRESTIGE</t>
  </si>
  <si>
    <t>465 49 90</t>
  </si>
  <si>
    <t>11:00-13:30-16:00-18:30-21:00</t>
  </si>
  <si>
    <t>ESENYURT</t>
  </si>
  <si>
    <t>CINEMAXIMUM (MARMARA PARK)</t>
  </si>
  <si>
    <t>501 02 12</t>
  </si>
  <si>
    <t>11:30-16:45-21:45</t>
  </si>
  <si>
    <t>EYÜP</t>
  </si>
  <si>
    <t>CINEMAXIMUM (VIALAND)</t>
  </si>
  <si>
    <t>777 88 07</t>
  </si>
  <si>
    <t>11:00-13:15-15:45-18:15-21:00</t>
  </si>
  <si>
    <t>FATİH</t>
  </si>
  <si>
    <t>CINEMAXIMUM (HISTORIA)</t>
  </si>
  <si>
    <t>523 10 88</t>
  </si>
  <si>
    <t>G.O.PAŞA</t>
  </si>
  <si>
    <t>CINEMA</t>
  </si>
  <si>
    <t xml:space="preserve">564 25 25 </t>
  </si>
  <si>
    <t>GÖZTEPE</t>
  </si>
  <si>
    <t>OPTİMUM AVŞAR</t>
  </si>
  <si>
    <t>664 13 95</t>
  </si>
  <si>
    <t>11:30-14:00-16:30-19:00-21:30 C/Ct 23:45</t>
  </si>
  <si>
    <t>HALKALI</t>
  </si>
  <si>
    <t>212 AVM CINEMARINE</t>
  </si>
  <si>
    <t>602 34 35</t>
  </si>
  <si>
    <t>12:15-14:30-16:45-19:00-21:15</t>
  </si>
  <si>
    <t>ARENA PARK</t>
  </si>
  <si>
    <t>472 94 10</t>
  </si>
  <si>
    <t>13:15-15:15-17:15-19:15-21:15</t>
  </si>
  <si>
    <t>HARAMİDERE</t>
  </si>
  <si>
    <t>CINETECH TORIUM</t>
  </si>
  <si>
    <t>699 90 40</t>
  </si>
  <si>
    <t>KADIKÖY</t>
  </si>
  <si>
    <t>REXX</t>
  </si>
  <si>
    <t>418 10 84</t>
  </si>
  <si>
    <t>11:30-13:30-15:30</t>
  </si>
  <si>
    <t>KAĞITHANE</t>
  </si>
  <si>
    <t>CINEPOL</t>
  </si>
  <si>
    <t>294 37 32</t>
  </si>
  <si>
    <t>11:45-13:45-15:45-17:45-19:45-21:45</t>
  </si>
  <si>
    <t>KAVACIK</t>
  </si>
  <si>
    <t>BOĞAZİÇİ</t>
  </si>
  <si>
    <t>425 19 15</t>
  </si>
  <si>
    <t>13:30-16:15-18:30</t>
  </si>
  <si>
    <t>LEVENT</t>
  </si>
  <si>
    <t>CINETIME</t>
  </si>
  <si>
    <t>388 88 80</t>
  </si>
  <si>
    <t>17:30-19:30-21:30-22:15</t>
  </si>
  <si>
    <t>METRO CITY CINEMA PINK</t>
  </si>
  <si>
    <t>344 00 30</t>
  </si>
  <si>
    <t>11:00-13:15-15:30</t>
  </si>
  <si>
    <t>268 84 00</t>
  </si>
  <si>
    <t>11:00-13:15-18:15</t>
  </si>
  <si>
    <t>MALTEPE</t>
  </si>
  <si>
    <t>CINEMAXIMUM (CARREFOUR PARK)</t>
  </si>
  <si>
    <t>515 12 12</t>
  </si>
  <si>
    <t>13:00-15:30</t>
  </si>
  <si>
    <t>MECİDİYEKÖY</t>
  </si>
  <si>
    <t>CINEMAXIMUM (CEVAHİR)</t>
  </si>
  <si>
    <t>380 15 15</t>
  </si>
  <si>
    <t>11,30-14,00-16,30-19,00-21,45</t>
  </si>
  <si>
    <t>PROFILO PINK</t>
  </si>
  <si>
    <t>212 56 12</t>
  </si>
  <si>
    <t>16:00-18:45-21:25 C/Ct 23:45</t>
  </si>
  <si>
    <t>OSMANBEY</t>
  </si>
  <si>
    <t>GAZİ</t>
  </si>
  <si>
    <t>247 96 65</t>
  </si>
  <si>
    <t>11:15-13:15-15:15-17:19-19:15-21:15</t>
  </si>
  <si>
    <t>PENDİK</t>
  </si>
  <si>
    <t>CINEMAXIMUM (PENDORYA)</t>
  </si>
  <si>
    <t>670 21 31</t>
  </si>
  <si>
    <t>12:00-16:50-21:30</t>
  </si>
  <si>
    <t>MAYASTAR VIAPORT</t>
  </si>
  <si>
    <t>696 13 33</t>
  </si>
  <si>
    <t>10:45-12:50-15:00-17:10-19:20-21:25 C/Ct 23:30</t>
  </si>
  <si>
    <t>SANCAKTEPE</t>
  </si>
  <si>
    <t>CINEMALL</t>
  </si>
  <si>
    <t>504 05 44</t>
  </si>
  <si>
    <t>13:15-17:15-21:15</t>
  </si>
  <si>
    <t>SARIGAZİ</t>
  </si>
  <si>
    <t>SANCAKPARK</t>
  </si>
  <si>
    <t>622 70 03</t>
  </si>
  <si>
    <t>13:45-15:45-17:45-19:45-21:45</t>
  </si>
  <si>
    <t xml:space="preserve">SEFAKÖY </t>
  </si>
  <si>
    <t xml:space="preserve">ARMONİPARK </t>
  </si>
  <si>
    <t>452 19 00</t>
  </si>
  <si>
    <t>11:30-13:30-15:30-17:30-19:30-21:30</t>
  </si>
  <si>
    <t>SULTANBEYLİ</t>
  </si>
  <si>
    <t>PLATO PRESTIGE</t>
  </si>
  <si>
    <t>419 98 46</t>
  </si>
  <si>
    <t xml:space="preserve">11:00-13:10-15:20-17:30-19:40-21:50 </t>
  </si>
  <si>
    <t>ÜMRANİYE</t>
  </si>
  <si>
    <t>CINEMAXIMUM (MEYDAN)</t>
  </si>
  <si>
    <t>466 58 00</t>
  </si>
  <si>
    <t>11:30-16:30-21:30</t>
  </si>
  <si>
    <t>YENİBOSNA</t>
  </si>
  <si>
    <t>STARCITY SİTE</t>
  </si>
  <si>
    <t>603 42 45</t>
  </si>
  <si>
    <t>13:45-18:45</t>
  </si>
  <si>
    <t>ANKARA</t>
  </si>
  <si>
    <t>A CİTY CINEGOLD</t>
  </si>
  <si>
    <t>266 16 27</t>
  </si>
  <si>
    <t>BÜYÜLÜ FENER KIZILAY</t>
  </si>
  <si>
    <t>425 01 00</t>
  </si>
  <si>
    <t>12:15-14:30-16:45-21:25</t>
  </si>
  <si>
    <t>CINEMAXIMUM (ANTARES)</t>
  </si>
  <si>
    <t>325 90 60</t>
  </si>
  <si>
    <t>11:20-13:50-16:20-18:50-21:20</t>
  </si>
  <si>
    <t>CINEMAXIMUM (ARMADA)</t>
  </si>
  <si>
    <t>219 03 50</t>
  </si>
  <si>
    <t xml:space="preserve">11:10-13:40-16:15-18:45-21:20 </t>
  </si>
  <si>
    <t>CINEMAXIMUM (ATLANTİS)</t>
  </si>
  <si>
    <t>255 66 72</t>
  </si>
  <si>
    <t xml:space="preserve">11:00-13:30-16:00-18:30-21:00 </t>
  </si>
  <si>
    <t>CINEMAXIMUM (GORDION)</t>
  </si>
  <si>
    <t>236 70 77</t>
  </si>
  <si>
    <t>11,45-14,15-16,45-19,15-21,45</t>
  </si>
  <si>
    <t>GÖKSU CINEMAX</t>
  </si>
  <si>
    <t>281 12 71</t>
  </si>
  <si>
    <t>14:00-18:40</t>
  </si>
  <si>
    <t>KENTPARK PRESTIGE</t>
  </si>
  <si>
    <t>219 44 61</t>
  </si>
  <si>
    <t>15:20-17:30-19:40-21:50 C/Ct 00:00</t>
  </si>
  <si>
    <t>METROPOL AVŞAR</t>
  </si>
  <si>
    <t>425 74 78</t>
  </si>
  <si>
    <t>11,30-14,00-16,30-19,00-21,30</t>
  </si>
  <si>
    <t>MOVIECITY</t>
  </si>
  <si>
    <t>358 06 07</t>
  </si>
  <si>
    <t>11:00-21:15</t>
  </si>
  <si>
    <t>NATA&amp;VEGA PRESTIGE</t>
  </si>
  <si>
    <t>554 26 26</t>
  </si>
  <si>
    <t>11:00-13:10-15:20-17:30-19:40-21:50 C/Ct 00:00</t>
  </si>
  <si>
    <t>OPTIMUM AVŞAR</t>
  </si>
  <si>
    <t>280 34 94</t>
  </si>
  <si>
    <t>11:30-14:00-16:30-19:00-21:30</t>
  </si>
  <si>
    <t>TAURUS CINEMARINE</t>
  </si>
  <si>
    <t>286 00 77</t>
  </si>
  <si>
    <t>11,15-12,15-13,30-14,30-15,45-16,45-18,00-19,00-20,15-21,15</t>
  </si>
  <si>
    <t>VERAPARK CINEGOLD</t>
  </si>
  <si>
    <t>397 02 96</t>
  </si>
  <si>
    <t>17:30-19:40-21:50</t>
  </si>
  <si>
    <t>İZMİR</t>
  </si>
  <si>
    <t>AGORA</t>
  </si>
  <si>
    <t>278 10 10</t>
  </si>
  <si>
    <t>17:00-19:15-21:30</t>
  </si>
  <si>
    <t>CINEMAXIMUM (OPTIMUM)</t>
  </si>
  <si>
    <t>273 84 40</t>
  </si>
  <si>
    <t>11:00-13:00-15:15-17:30-19:45-22:00</t>
  </si>
  <si>
    <t>ÇİĞLİ DENİZ CINECITY KİPA</t>
  </si>
  <si>
    <t>386 58 88</t>
  </si>
  <si>
    <t>11,00-13,00-15,15-17,30-19,45-22,00  C/Ct  00,15</t>
  </si>
  <si>
    <t xml:space="preserve">İZMİR </t>
  </si>
  <si>
    <t>TİRE ŞEHİR</t>
  </si>
  <si>
    <t>512 18 15</t>
  </si>
  <si>
    <t>17:00-22:30</t>
  </si>
  <si>
    <t>ADANA</t>
  </si>
  <si>
    <t>ARIPLEX ATATÜRK CAD.</t>
  </si>
  <si>
    <t>457 81 43</t>
  </si>
  <si>
    <t>13:20-15:15</t>
  </si>
  <si>
    <t>CINEMAXIMUM (M1 TEPE)</t>
  </si>
  <si>
    <t>271 02 62</t>
  </si>
  <si>
    <t xml:space="preserve">12:15-14:30-16:45-19:00-21:15 </t>
  </si>
  <si>
    <t>333 33 83</t>
  </si>
  <si>
    <t>ADAPAZARI</t>
  </si>
  <si>
    <t>CINEMAXIMUM  (ADA)</t>
  </si>
  <si>
    <t>242 15 00</t>
  </si>
  <si>
    <t>11:10-13:40-16:10-18:40-21:10 C/Ct 23:30</t>
  </si>
  <si>
    <t>CINEMAXIMUM  (SERDİVAN)</t>
  </si>
  <si>
    <t>222 11 11</t>
  </si>
  <si>
    <t xml:space="preserve">AFYON </t>
  </si>
  <si>
    <t>CINEMOVIE AFIUM</t>
  </si>
  <si>
    <t>252 55 35</t>
  </si>
  <si>
    <t>12:15-14:30-16:45-19:00-21:30</t>
  </si>
  <si>
    <t>ALANYA</t>
  </si>
  <si>
    <t>ÖRNEK ALANYUM</t>
  </si>
  <si>
    <t>515 21 69</t>
  </si>
  <si>
    <t>12:15-16:45-21:15</t>
  </si>
  <si>
    <t>ANTALYA</t>
  </si>
  <si>
    <t xml:space="preserve">CINEMAXIMUM (MİGROS) </t>
  </si>
  <si>
    <t>230 14 14</t>
  </si>
  <si>
    <t>11:00-13:00-15:15-17:00-17:30-19:15-19:45-21:30-22:00</t>
  </si>
  <si>
    <t>MANAVGAT KULTUR</t>
  </si>
  <si>
    <t>743 05 24</t>
  </si>
  <si>
    <t>ÖZDİLEK CINETIME</t>
  </si>
  <si>
    <t>345 90 00</t>
  </si>
  <si>
    <t>11:30-13:30-18:15-20:15-22:15</t>
  </si>
  <si>
    <t>AYDIN</t>
  </si>
  <si>
    <t>NAZİLLİ YENİ SARAY</t>
  </si>
  <si>
    <t>313 18 88</t>
  </si>
  <si>
    <t>15:15-17:15-19:15</t>
  </si>
  <si>
    <t>SÖKE</t>
  </si>
  <si>
    <t>NOVADA</t>
  </si>
  <si>
    <t>512 28 28</t>
  </si>
  <si>
    <t>12:00-14:15-16:30-18:45-21:00</t>
  </si>
  <si>
    <t>BALIKESİR</t>
  </si>
  <si>
    <t>YAY/ADA CINEMARINE</t>
  </si>
  <si>
    <t>234 03 03</t>
  </si>
  <si>
    <t>11:15-17:00-19:15-21:30</t>
  </si>
  <si>
    <t>BANDIRMA</t>
  </si>
  <si>
    <t>CINE FORA</t>
  </si>
  <si>
    <t>717 04 67</t>
  </si>
  <si>
    <t>EDREMİT ATLAS</t>
  </si>
  <si>
    <t>388 15 15</t>
  </si>
  <si>
    <t>13:30-18:00-21:30</t>
  </si>
  <si>
    <t>BOLU</t>
  </si>
  <si>
    <t>CINESTAR</t>
  </si>
  <si>
    <t>210 40 20</t>
  </si>
  <si>
    <t>19:00-21:00</t>
  </si>
  <si>
    <t>HIGHWAY</t>
  </si>
  <si>
    <t>250 21 21</t>
  </si>
  <si>
    <t>BURDUR</t>
  </si>
  <si>
    <t>OSCAR</t>
  </si>
  <si>
    <t>233 19 66</t>
  </si>
  <si>
    <t>13:30-15:30-20:30</t>
  </si>
  <si>
    <t>BURSA</t>
  </si>
  <si>
    <t>INEGOL PINK</t>
  </si>
  <si>
    <t xml:space="preserve"> 715 96 00</t>
  </si>
  <si>
    <t>12:30-14:45-17:00-19:15-21:30</t>
  </si>
  <si>
    <t>KENT MEYDANI AVŞAR</t>
  </si>
  <si>
    <t>255 35 05</t>
  </si>
  <si>
    <t>KORUPARK CINETECH</t>
  </si>
  <si>
    <t>242 93 83</t>
  </si>
  <si>
    <t>12:00-14:00-16:00-18:00-20:00-22:00C/Ct 00:00</t>
  </si>
  <si>
    <t>BİGA</t>
  </si>
  <si>
    <t>316 30 37</t>
  </si>
  <si>
    <t>11:00-17:20-21:30</t>
  </si>
  <si>
    <t>ÇANKIRI</t>
  </si>
  <si>
    <t>CINEMAXX</t>
  </si>
  <si>
    <t>290 15 60</t>
  </si>
  <si>
    <t>14:20-16:30-18:40-20:00</t>
  </si>
  <si>
    <t>ÇORUM</t>
  </si>
  <si>
    <t>MB</t>
  </si>
  <si>
    <t>227 67 00</t>
  </si>
  <si>
    <t>ÖZDOGANLAR</t>
  </si>
  <si>
    <t>221 39 04</t>
  </si>
  <si>
    <t>15:00-17:00-21:00</t>
  </si>
  <si>
    <t>DENİZLİ</t>
  </si>
  <si>
    <t>BEYAZ SAHNE</t>
  </si>
  <si>
    <t>212 32 62</t>
  </si>
  <si>
    <t>DİYARBAKIR</t>
  </si>
  <si>
    <t>NİNOVA PARK PRESTIGE</t>
  </si>
  <si>
    <t>290 11 55</t>
  </si>
  <si>
    <t xml:space="preserve">DÜZCE </t>
  </si>
  <si>
    <t>PARLIAMENT  CINEMA CLUB</t>
  </si>
  <si>
    <t>790 12 55</t>
  </si>
  <si>
    <t>12:30-14:40-16:50-19:00-21:10</t>
  </si>
  <si>
    <t>EDİRNE</t>
  </si>
  <si>
    <t>CINEMARINE MARGI</t>
  </si>
  <si>
    <t>236 50 01</t>
  </si>
  <si>
    <t>ELAZIĞ</t>
  </si>
  <si>
    <t>SARAY</t>
  </si>
  <si>
    <t>247 77 55</t>
  </si>
  <si>
    <t>11:15-14:15-17:15-19:00-21:15</t>
  </si>
  <si>
    <t>ERZURUM</t>
  </si>
  <si>
    <t>316 63 63</t>
  </si>
  <si>
    <t>282 20 83</t>
  </si>
  <si>
    <t>ESKİŞEHİR</t>
  </si>
  <si>
    <t>CINEMAXIMUM  (ESPARK)</t>
  </si>
  <si>
    <t>333 05 15</t>
  </si>
  <si>
    <t xml:space="preserve">11:00-13:00-15:15-17:30-19:45-22:00 </t>
  </si>
  <si>
    <t>KANATLI CINEMA PINK</t>
  </si>
  <si>
    <t>231 42 92</t>
  </si>
  <si>
    <t>335 50 51</t>
  </si>
  <si>
    <t>13:45-19:20-20:15-22:15</t>
  </si>
  <si>
    <t>G.ANTEP</t>
  </si>
  <si>
    <t>PRIME MALL PRESTIGE</t>
  </si>
  <si>
    <t>290 36 36</t>
  </si>
  <si>
    <t>SANKO PARK AVŞAR</t>
  </si>
  <si>
    <t>336 86 86</t>
  </si>
  <si>
    <t>GİRESUN</t>
  </si>
  <si>
    <t>BEST</t>
  </si>
  <si>
    <t>212 35 17</t>
  </si>
  <si>
    <t>HENDEK</t>
  </si>
  <si>
    <t>BELEDİYE GENÇLİK MERKEZİ</t>
  </si>
  <si>
    <t>614 44 41</t>
  </si>
  <si>
    <t>12:00-14:00-16:00-18:00-20:00</t>
  </si>
  <si>
    <t>ANTAKYA</t>
  </si>
  <si>
    <t>KONAK</t>
  </si>
  <si>
    <t>216 30 09</t>
  </si>
  <si>
    <t>11:00-13:30-16:00</t>
  </si>
  <si>
    <t>PALLADIUM CINENS</t>
  </si>
  <si>
    <t>502 01 01</t>
  </si>
  <si>
    <t>290 10 30</t>
  </si>
  <si>
    <t>ŞARK</t>
  </si>
  <si>
    <t>512 76 00</t>
  </si>
  <si>
    <t>İSKENDERUN</t>
  </si>
  <si>
    <t>619 21 21</t>
  </si>
  <si>
    <t>ISPARTA</t>
  </si>
  <si>
    <t>CINEMA PINK</t>
  </si>
  <si>
    <t>228 26 88</t>
  </si>
  <si>
    <t>11:00-13:15-15:30-17:45-20:00-22:15</t>
  </si>
  <si>
    <t>MERSİN</t>
  </si>
  <si>
    <t>CINEMAXIMUM (FORUM MERSİN)</t>
  </si>
  <si>
    <t xml:space="preserve">331 51 51 </t>
  </si>
  <si>
    <t>11:45-14:00-16:15-19:00-21:45</t>
  </si>
  <si>
    <t>CINENS</t>
  </si>
  <si>
    <t>341 34 99</t>
  </si>
  <si>
    <t>11:15-15:00-19:45-21:45</t>
  </si>
  <si>
    <t xml:space="preserve">MERSİN </t>
  </si>
  <si>
    <t>PALM CITY</t>
  </si>
  <si>
    <t>325 20 20</t>
  </si>
  <si>
    <t>SİLİFKE</t>
  </si>
  <si>
    <t xml:space="preserve">BELEDİYE </t>
  </si>
  <si>
    <t>712 30 61</t>
  </si>
  <si>
    <t>K.MARAŞ</t>
  </si>
  <si>
    <t>CINEMAXIMUM (PIAZZA)</t>
  </si>
  <si>
    <t>235 05 22</t>
  </si>
  <si>
    <t>11,00-13,00-15,15-17,30-19,45-22,00</t>
  </si>
  <si>
    <t>KARABÜK</t>
  </si>
  <si>
    <t>SAFRANBOLU ATAMERKEZ</t>
  </si>
  <si>
    <t>712 22 04</t>
  </si>
  <si>
    <t>ONEL</t>
  </si>
  <si>
    <t>242 59 16</t>
  </si>
  <si>
    <t>11:15-131515:15-17:15-19:15-21:15</t>
  </si>
  <si>
    <t>KARAMAN</t>
  </si>
  <si>
    <t>ŞAHİN</t>
  </si>
  <si>
    <t>14:30-19:00-21:00</t>
  </si>
  <si>
    <t>SİNENAS</t>
  </si>
  <si>
    <t>214 84 44</t>
  </si>
  <si>
    <t>11:30-18:00</t>
  </si>
  <si>
    <t xml:space="preserve">KASTAMONU </t>
  </si>
  <si>
    <t>BARUTÇUOĞLU</t>
  </si>
  <si>
    <t>212 57 77</t>
  </si>
  <si>
    <t>12:10-14:20-16:30-18:40-20:50</t>
  </si>
  <si>
    <t>KAYSERİ</t>
  </si>
  <si>
    <t>BYZ AVM</t>
  </si>
  <si>
    <t>326 76 76</t>
  </si>
  <si>
    <t>CINEMAXIMUM  (KAYSERİ PARK)</t>
  </si>
  <si>
    <t>223 20 10</t>
  </si>
  <si>
    <t>17:20-19:40-22:00</t>
  </si>
  <si>
    <t>KASSERIA</t>
  </si>
  <si>
    <t>223 11 53</t>
  </si>
  <si>
    <t>11:15-13:15-15:15-17:15-19:15-21:15</t>
  </si>
  <si>
    <t xml:space="preserve">KAYSERİ </t>
  </si>
  <si>
    <t>ONAY</t>
  </si>
  <si>
    <t>222 13 13</t>
  </si>
  <si>
    <t>13:30-19:30-21:30</t>
  </si>
  <si>
    <t>KİLİS</t>
  </si>
  <si>
    <t>CİNEMAX</t>
  </si>
  <si>
    <t>KIBRIS</t>
  </si>
  <si>
    <t>GİRNE LEMAR</t>
  </si>
  <si>
    <t>822 35 65</t>
  </si>
  <si>
    <t>11:45-14:00-16:15-18:30-20:50</t>
  </si>
  <si>
    <t>KIRIKKALE</t>
  </si>
  <si>
    <t>MAKRO</t>
  </si>
  <si>
    <t>218 88 55</t>
  </si>
  <si>
    <t>KIRKLARELİ</t>
  </si>
  <si>
    <t>PRESTIGE</t>
  </si>
  <si>
    <t>214 82 88</t>
  </si>
  <si>
    <t>İZMİT</t>
  </si>
  <si>
    <t>ARASTAPARK PINK</t>
  </si>
  <si>
    <t>311 12 84</t>
  </si>
  <si>
    <t>15:00-17:15-19:30-21:45 C/Ct 00:00</t>
  </si>
  <si>
    <t>CINE KÖRFEZ</t>
  </si>
  <si>
    <t>505 00 00</t>
  </si>
  <si>
    <t>10:50-12:50-14:50-16:50-18:50-20:50</t>
  </si>
  <si>
    <t>DOLPHIN</t>
  </si>
  <si>
    <t>323 50 24</t>
  </si>
  <si>
    <t>11:15-13:15-15:15-21:30</t>
  </si>
  <si>
    <t>KOCAELİ</t>
  </si>
  <si>
    <t>CINEMAXIMUM (GEBZE CENTER)</t>
  </si>
  <si>
    <t>641 66 56</t>
  </si>
  <si>
    <t xml:space="preserve">KONYA </t>
  </si>
  <si>
    <t>CINEMAXIMUM  (KENT PLAZA)</t>
  </si>
  <si>
    <t>247 22 25</t>
  </si>
  <si>
    <t>EREGLİ PARK SİTE AVSAR</t>
  </si>
  <si>
    <t>710 02 30</t>
  </si>
  <si>
    <t>KULE SİTE AVŞAR</t>
  </si>
  <si>
    <t>233 28 72</t>
  </si>
  <si>
    <t>M1 MERKEZ (REAL) AVŞAR</t>
  </si>
  <si>
    <t>265 62 65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</si>
  <si>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</si>
  <si>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</si>
  <si>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</si>
  <si>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</si>
  <si>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</si>
  <si>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</si>
  <si>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</si>
  <si>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11:00-13:00-20:30</t>
  </si>
  <si>
    <t>MANİSA</t>
  </si>
  <si>
    <t>ALAŞEHİR HOLLYWOOD</t>
  </si>
  <si>
    <t>654 04 54</t>
  </si>
  <si>
    <t>11:00-13:45-16:00-18:00-20:15</t>
  </si>
  <si>
    <t>302 22 12</t>
  </si>
  <si>
    <t>274 76 66</t>
  </si>
  <si>
    <t>SALİHLİ</t>
  </si>
  <si>
    <t>KİPA HOLLYWOOD</t>
  </si>
  <si>
    <t>715 12 55</t>
  </si>
  <si>
    <t>11:00-15:00-19:00</t>
  </si>
  <si>
    <t>BODRUM</t>
  </si>
  <si>
    <t>CINEMARINE</t>
  </si>
  <si>
    <t>317 00 01</t>
  </si>
  <si>
    <t>MUĞLA</t>
  </si>
  <si>
    <t>CINEPLUS</t>
  </si>
  <si>
    <t>213 00 34</t>
  </si>
  <si>
    <t>11:00-14:45-20:30</t>
  </si>
  <si>
    <t>FETHİYE</t>
  </si>
  <si>
    <t>HAYAL</t>
  </si>
  <si>
    <t>612 13 14</t>
  </si>
  <si>
    <t>11,15-13,15-15,15-17,15-19,15-21,15</t>
  </si>
  <si>
    <t>NİĞDE</t>
  </si>
  <si>
    <t>YENİ SİNEMA</t>
  </si>
  <si>
    <t>232 07 09</t>
  </si>
  <si>
    <t>12:15-14:30-16:45-19:00-21:00</t>
  </si>
  <si>
    <t>ORDU</t>
  </si>
  <si>
    <t>CINEVIZYON</t>
  </si>
  <si>
    <t xml:space="preserve">225 49 44 </t>
  </si>
  <si>
    <t>15:00-19:00</t>
  </si>
  <si>
    <t>FATSA CINEVIZYON</t>
  </si>
  <si>
    <t>423 48 59</t>
  </si>
  <si>
    <t>OSMANİYE</t>
  </si>
  <si>
    <t>KADİRLİ</t>
  </si>
  <si>
    <t>717 66 11</t>
  </si>
  <si>
    <t>11:45-13:45-16:15-18:15-20:00</t>
  </si>
  <si>
    <t>SAMSUN</t>
  </si>
  <si>
    <t>290 20 16</t>
  </si>
  <si>
    <t>ÇARŞAMBA PREMIER</t>
  </si>
  <si>
    <t>833 51 55</t>
  </si>
  <si>
    <t>15:00-17:00-19:00-21:00</t>
  </si>
  <si>
    <t>SİVAS</t>
  </si>
  <si>
    <t xml:space="preserve">KLAS SİTE            </t>
  </si>
  <si>
    <t>224 12 01</t>
  </si>
  <si>
    <t>POLAT CENTER</t>
  </si>
  <si>
    <t>224 48 54</t>
  </si>
  <si>
    <t>14:40-16:50-21:20</t>
  </si>
  <si>
    <t>ÇERKEZKÖY</t>
  </si>
  <si>
    <t xml:space="preserve">LEMAR </t>
  </si>
  <si>
    <t>725 38 57</t>
  </si>
  <si>
    <t>11:00-13:15-15:30-17:45-20:00</t>
  </si>
  <si>
    <t>ÇORLU</t>
  </si>
  <si>
    <t>ORION AVM CINEMARINE</t>
  </si>
  <si>
    <t>673 30 60</t>
  </si>
  <si>
    <t>TOKAT</t>
  </si>
  <si>
    <t>KARİZMA</t>
  </si>
  <si>
    <t>213 32 09</t>
  </si>
  <si>
    <t>11:10-13:10-15:10-17:10-19:10-21:10</t>
  </si>
  <si>
    <t>TRABZON</t>
  </si>
  <si>
    <t>ATAPARK AVŞAR</t>
  </si>
  <si>
    <t>223 18 81</t>
  </si>
  <si>
    <t>LARA</t>
  </si>
  <si>
    <t>321 00 06</t>
  </si>
  <si>
    <t>12,00-14,00-16,00-18,00-20,00</t>
  </si>
  <si>
    <t>UŞAK</t>
  </si>
  <si>
    <t>FESTİVA CINENS</t>
  </si>
  <si>
    <t>213 13 66</t>
  </si>
  <si>
    <t>YALOVA</t>
  </si>
  <si>
    <t>352 77 25</t>
  </si>
  <si>
    <t>17:00-19:00-21:00-22:15</t>
  </si>
  <si>
    <t>VAN</t>
  </si>
  <si>
    <t>ARTOS</t>
  </si>
  <si>
    <t>210 08 52</t>
  </si>
  <si>
    <t>11:00-13:00-18:00</t>
  </si>
  <si>
    <t>YOZGAT</t>
  </si>
  <si>
    <t>YİMPAŞ</t>
  </si>
  <si>
    <t>217 87 00</t>
  </si>
  <si>
    <t>KDZ. EREĞLİ</t>
  </si>
  <si>
    <t>AKM</t>
  </si>
  <si>
    <t>316 14 84</t>
  </si>
  <si>
    <t>12:30-14:30-16:30-18:30-20:30</t>
  </si>
  <si>
    <t>ZONGULDAK</t>
  </si>
  <si>
    <t>DEMİRPARK PRESTIGE</t>
  </si>
  <si>
    <t>257 87 72</t>
  </si>
  <si>
    <t>MAZLUM KUZEY</t>
  </si>
  <si>
    <t>16 Ocak 2015</t>
  </si>
  <si>
    <t>11:00-13:30-16:0018:30-21:00 C/Ct 23:30</t>
  </si>
  <si>
    <t xml:space="preserve">ATAKÖY </t>
  </si>
  <si>
    <t>CINEMAXIMUM (ATAKOY PLUS)</t>
  </si>
  <si>
    <t>661 84 84</t>
  </si>
  <si>
    <t>11:00-13:45-16:30-19:15-22:00</t>
  </si>
  <si>
    <t>ATAŞEHİR</t>
  </si>
  <si>
    <t>CINEMAXIMUM (BRANDIUM)</t>
  </si>
  <si>
    <t>469 69 06</t>
  </si>
  <si>
    <t>11:45-14:15-16:45-19:15-21:45</t>
  </si>
  <si>
    <t>NOVADA AVŞAR</t>
  </si>
  <si>
    <t>469 56 73</t>
  </si>
  <si>
    <t>11:00-13:00-15:15-17:15-19:30-21:30 C/Ct 23:30</t>
  </si>
  <si>
    <t>BAHÇEŞEHİR</t>
  </si>
  <si>
    <t>CINEMAXIMUM (AKBATI)</t>
  </si>
  <si>
    <t>934 38 24</t>
  </si>
  <si>
    <t>CAROUSEL CINEMA PINK</t>
  </si>
  <si>
    <t>583 06 06</t>
  </si>
  <si>
    <t>12:15-14:30-16:45-19:00-21:15 C/Ct 23:45</t>
  </si>
  <si>
    <t>CINEMAXIMUM (CAPACITY)</t>
  </si>
  <si>
    <t>559 49 49</t>
  </si>
  <si>
    <t>11:30-14:00-16:30-19:00-21:30 C/Ct 00:00</t>
  </si>
  <si>
    <t>11:00-13:30-16:00-18:30-21:15 C/Ct 23:45</t>
  </si>
  <si>
    <t>11:20-13:50-16:20-19:10-21:30</t>
  </si>
  <si>
    <t>BEŞİKTAŞ</t>
  </si>
  <si>
    <t>CINEMAXIMUM (ZORLU CENTER)</t>
  </si>
  <si>
    <t>353 62 14</t>
  </si>
  <si>
    <t>11:15-13:45-16:30-19:15-22:00</t>
  </si>
  <si>
    <t>BEYOĞLU</t>
  </si>
  <si>
    <t>CINEMAXIMUM (FİTAŞ)</t>
  </si>
  <si>
    <t>251 20 20</t>
  </si>
  <si>
    <t>11:00-13:40-16:10-18:40-21:10 C/Ct 23:50</t>
  </si>
  <si>
    <t>ÇEMBERLİTAŞ</t>
  </si>
  <si>
    <t>ŞAFAK MOVIEPLEX</t>
  </si>
  <si>
    <t>516 26 60</t>
  </si>
  <si>
    <t>11:00-13:00-15:00-17:30-20:00</t>
  </si>
  <si>
    <t>FLORYA</t>
  </si>
  <si>
    <t>CINEMAXIMUM (AQUA FLORYA)</t>
  </si>
  <si>
    <t>573 02 02</t>
  </si>
  <si>
    <t>12:00-14:30-17:00-19:30-22:00</t>
  </si>
  <si>
    <t>GÜNGÖREN</t>
  </si>
  <si>
    <t>CINEMAXIMUM (KALE)</t>
  </si>
  <si>
    <t>677 59 59</t>
  </si>
  <si>
    <t>11:15-13:45-16:15-18:45-21:15</t>
  </si>
  <si>
    <t>CINEMAXIMUM (NAUTILUS)</t>
  </si>
  <si>
    <t>339 85 85</t>
  </si>
  <si>
    <t>KOZYATAĞI</t>
  </si>
  <si>
    <t>KOZZY AVŞAR</t>
  </si>
  <si>
    <t>658 02 48</t>
  </si>
  <si>
    <t>11:00-13:00-15:15-17:15-19:30-21:30</t>
  </si>
  <si>
    <t>SAPPHIRE PINK</t>
  </si>
  <si>
    <t>11:15-13:45-16:15-18:45-21:15 C/Ct 23:45</t>
  </si>
  <si>
    <t>MASLAK</t>
  </si>
  <si>
    <t>TİM</t>
  </si>
  <si>
    <t>286 66 04</t>
  </si>
  <si>
    <t>11:00-13:50-16:20-18:50-21:20 C/Ct 23:40</t>
  </si>
  <si>
    <t>11:00-13:30-16:00-18:40-21:10</t>
  </si>
  <si>
    <t>11:25-13:45-16:10-18:30-21:00 C/Ct 23:20</t>
  </si>
  <si>
    <t>11:45-14:00-16:15-18:30-20:45</t>
  </si>
  <si>
    <t>SİLİVRİ</t>
  </si>
  <si>
    <t>729 01 20</t>
  </si>
  <si>
    <t xml:space="preserve">TAKSİM </t>
  </si>
  <si>
    <t>DEMİRÖREN PINK</t>
  </si>
  <si>
    <t>249 36 92</t>
  </si>
  <si>
    <t>11:10-13:40-16:10-18:40-21:15 C/Ct 23:50</t>
  </si>
  <si>
    <t>ZEYTİNBURNU</t>
  </si>
  <si>
    <t>DENİZ CINECITY OLIVIUM</t>
  </si>
  <si>
    <t>546 96 96</t>
  </si>
  <si>
    <t>11:15-14:00-16:30-22:00 C/Ct 00:30</t>
  </si>
  <si>
    <t>ARCADIUM</t>
  </si>
  <si>
    <t>241 12 41</t>
  </si>
  <si>
    <t>11:40-14:10-16:40-19:10-21:40</t>
  </si>
  <si>
    <t>A CITY</t>
  </si>
  <si>
    <t>397 10 12</t>
  </si>
  <si>
    <t>11:15-13:40-16:05-18:30-21:00</t>
  </si>
  <si>
    <t>11:20-14:00-16:40-19:20-22:00</t>
  </si>
  <si>
    <t>11:10-13:40-16:10-18:40-21:10 C/Ct 23:50</t>
  </si>
  <si>
    <t>CINEMAXIMUM (CEPA)</t>
  </si>
  <si>
    <t>219 64 44</t>
  </si>
  <si>
    <t>11:10-13:45-16:20-19:00-21:40 C/Ct 23:30</t>
  </si>
  <si>
    <t>CINEMAXIMUM (PANORA)</t>
  </si>
  <si>
    <t>491 64 65</t>
  </si>
  <si>
    <t>11:00-13:40-16:20-19:00-21:40</t>
  </si>
  <si>
    <t>FORUM CINEMA PINK</t>
  </si>
  <si>
    <t>578 00 22</t>
  </si>
  <si>
    <t>282 19 99</t>
  </si>
  <si>
    <t>11:20-13:20-15:20-17:20-19:20-21:20</t>
  </si>
  <si>
    <t>AKSARAY</t>
  </si>
  <si>
    <t>KLAS</t>
  </si>
  <si>
    <t>203 00 64</t>
  </si>
  <si>
    <t>LAURA SİTE</t>
  </si>
  <si>
    <t>324 40 00</t>
  </si>
  <si>
    <t>EDREMİT</t>
  </si>
  <si>
    <t>ATLAS</t>
  </si>
  <si>
    <t>BATMAN</t>
  </si>
  <si>
    <t>WORLDMAR SİTE</t>
  </si>
  <si>
    <t>215 44 40</t>
  </si>
  <si>
    <t>290 14 07</t>
  </si>
  <si>
    <t>ASMERKEZ AVŞAR</t>
  </si>
  <si>
    <t>261 57 67</t>
  </si>
  <si>
    <t>ZAFER PLAZA CINETECH</t>
  </si>
  <si>
    <t>225 48 88</t>
  </si>
  <si>
    <t>11:15-13:30-15:45-18:00-21:15 C/Ct 22:30</t>
  </si>
  <si>
    <t>İNEGÖL</t>
  </si>
  <si>
    <t>715 96 50</t>
  </si>
  <si>
    <t>TERAS PARK AVŞAR</t>
  </si>
  <si>
    <t>374 10 00</t>
  </si>
  <si>
    <t>CEYLAN</t>
  </si>
  <si>
    <t>502 11 61</t>
  </si>
  <si>
    <t>252 52 34</t>
  </si>
  <si>
    <t>N-CITY AVŞAR</t>
  </si>
  <si>
    <t>238 08 00</t>
  </si>
  <si>
    <t>12:00-14:45-16:30-18:45-21:45</t>
  </si>
  <si>
    <t>11:45-14:15-16:45-19:15-21:45 C/Ct 00:15</t>
  </si>
  <si>
    <t>CINEMAXIMUM (FORUM GAZİANTEP)</t>
  </si>
  <si>
    <t>501 15 51</t>
  </si>
  <si>
    <t>SİNEPARK NAKIPALİ</t>
  </si>
  <si>
    <t>328 91 70</t>
  </si>
  <si>
    <t>12:00-14:00-16:00-18:00-20:00-22:00</t>
  </si>
  <si>
    <t>11:00-13:15-15:30-17:45</t>
  </si>
  <si>
    <t xml:space="preserve">ISPARTA </t>
  </si>
  <si>
    <t>SARAÇ AVŞAR</t>
  </si>
  <si>
    <t>232 69 14</t>
  </si>
  <si>
    <t>MİGROS</t>
  </si>
  <si>
    <t>13:45-16:00-20:15</t>
  </si>
  <si>
    <t>11:15-13:45-16:15-18:45-21:15 C/Ct 00:00</t>
  </si>
  <si>
    <t>CINEMAXIMUM</t>
  </si>
  <si>
    <t>502 00 50</t>
  </si>
  <si>
    <t>12:00-14:15-16:30-18:45-21:00 C/Ct 23:15</t>
  </si>
  <si>
    <t>10:30-12:30-14:30-16:30-18:30-20:30</t>
  </si>
  <si>
    <t>EREĞLİ PARK SİTE AVŞAR</t>
  </si>
  <si>
    <t>SERA CINETECH</t>
  </si>
  <si>
    <t xml:space="preserve">225 30 30 </t>
  </si>
  <si>
    <t>12:00-14:15-16:30-18:45-21:20</t>
  </si>
  <si>
    <t>MARDİN</t>
  </si>
  <si>
    <t>252 52 36</t>
  </si>
  <si>
    <t>CINEMAXIMUM (MIDTOWN)</t>
  </si>
  <si>
    <t>306 00 00</t>
  </si>
  <si>
    <t>MARMARİS</t>
  </si>
  <si>
    <t>CINE POINT</t>
  </si>
  <si>
    <t>413 75 84</t>
  </si>
  <si>
    <t>13:30-15:30-17:30-19:30-21:30</t>
  </si>
  <si>
    <t>11:00-13:30-17:30-19:30-21:30</t>
  </si>
  <si>
    <t xml:space="preserve">FATSA PREMIER </t>
  </si>
  <si>
    <t>424 19 20</t>
  </si>
  <si>
    <t>12:00-14:00-16:00-18:00-20:45</t>
  </si>
  <si>
    <t>RİZE</t>
  </si>
  <si>
    <t>PEMBE KÖŞK</t>
  </si>
  <si>
    <t>214 65 11</t>
  </si>
  <si>
    <t>ÇARŞAMBA PREMİER</t>
  </si>
  <si>
    <t>Ş.URFA</t>
  </si>
  <si>
    <t>216 00 55</t>
  </si>
  <si>
    <t>CINEMAXIMUM (NOVADA)</t>
  </si>
  <si>
    <t>201 01 21</t>
  </si>
  <si>
    <t>811 72 72</t>
  </si>
  <si>
    <t>SAPHIR PINK</t>
  </si>
  <si>
    <t>ZEYBEK</t>
  </si>
  <si>
    <t>214 13 58</t>
  </si>
  <si>
    <t>DEMİRCİ HOLLYWOOD</t>
  </si>
  <si>
    <t>CİNE GÜLEZ</t>
  </si>
  <si>
    <t>14:15-17:00-21:00</t>
  </si>
  <si>
    <t>KUŞADASI KİPA CINEMARINE</t>
  </si>
  <si>
    <t>11:00-12:45-17:00-19:15-21:30</t>
  </si>
  <si>
    <t>622 34 34</t>
  </si>
  <si>
    <t>PODIUM PARK CINEMAXIMUM</t>
  </si>
  <si>
    <t>11,30-13,30-15,30-17,30-19,15-21,15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</si>
</sst>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9"/>
      <color rgb="FF0070C0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color rgb="FFFF0000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68">
    <xf numFmtId="0" fontId="0" fillId="0" borderId="0" xfId="0"/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 vertical="center"/>
    </xf>
    <xf numFmtId="1" fontId="8" fillId="0" borderId="0" xfId="0" quotePrefix="1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horizontal="center" vertical="center"/>
    </xf>
    <xf numFmtId="2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20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0"/>
  <sheetViews>
    <sheetView showGridLines="0" tabSelected="1" zoomScale="90" zoomScaleNormal="90" workbookViewId="0">
      <pane xSplit="1" ySplit="2" topLeftCell="D111" activePane="bottomRight" state="frozen"/>
      <selection activeCell="C89" sqref="C89"/>
      <selection pane="topRight" activeCell="C89" sqref="C89"/>
      <selection pane="bottomLeft" activeCell="C89" sqref="C89"/>
      <selection pane="bottomRight" activeCell="E140" sqref="E140"/>
    </sheetView>
  </sheetViews>
  <sheetFormatPr defaultRowHeight="13.5"/>
  <cols>
    <col min="1" max="1" width="4.7109375" style="11" customWidth="1"/>
    <col min="2" max="2" width="15.7109375" style="48" customWidth="1"/>
    <col min="3" max="3" width="38.7109375" style="48" customWidth="1"/>
    <col min="4" max="4" width="12.7109375" style="49" customWidth="1"/>
    <col min="5" max="5" width="86.5703125" style="49" customWidth="1"/>
    <col min="6" max="19" width="10.7109375" style="2" hidden="1" customWidth="1"/>
    <col min="20" max="20" width="10.7109375" style="3" hidden="1" customWidth="1"/>
    <col min="21" max="21" width="9.140625" style="2" hidden="1" customWidth="1"/>
    <col min="22" max="16384" width="9.140625" style="2"/>
  </cols>
  <sheetData>
    <row r="1" spans="1:21" ht="30" customHeight="1">
      <c r="A1" s="1"/>
      <c r="B1" s="61" t="s">
        <v>0</v>
      </c>
      <c r="C1" s="62"/>
      <c r="D1" s="62"/>
      <c r="E1" s="63"/>
    </row>
    <row r="2" spans="1:21" ht="20.100000000000001" customHeight="1">
      <c r="A2" s="4"/>
      <c r="B2" s="64" t="s">
        <v>1</v>
      </c>
      <c r="C2" s="65"/>
      <c r="D2" s="65"/>
      <c r="E2" s="66"/>
      <c r="G2" s="6" t="s">
        <v>2</v>
      </c>
      <c r="H2" s="6" t="s">
        <v>3</v>
      </c>
      <c r="I2" s="7" t="s">
        <v>4</v>
      </c>
      <c r="J2" s="6" t="s">
        <v>3</v>
      </c>
      <c r="K2" s="6" t="s">
        <v>5</v>
      </c>
      <c r="L2" s="6" t="s">
        <v>6</v>
      </c>
      <c r="M2" s="6" t="s">
        <v>7</v>
      </c>
      <c r="N2" s="6" t="s">
        <v>8</v>
      </c>
      <c r="O2" s="8" t="s">
        <v>9</v>
      </c>
      <c r="P2" s="8" t="s">
        <v>10</v>
      </c>
      <c r="Q2" s="8" t="s">
        <v>11</v>
      </c>
      <c r="R2" s="9" t="s">
        <v>12</v>
      </c>
      <c r="S2" s="10" t="s">
        <v>13</v>
      </c>
      <c r="T2" s="6" t="s">
        <v>14</v>
      </c>
    </row>
    <row r="3" spans="1:21" s="13" customFormat="1" ht="5.0999999999999996" customHeight="1">
      <c r="A3" s="11"/>
      <c r="B3" s="12"/>
      <c r="C3" s="12"/>
      <c r="D3" s="12"/>
      <c r="E3" s="12"/>
      <c r="T3" s="14"/>
    </row>
    <row r="4" spans="1:21" s="21" customFormat="1" ht="17.100000000000001" customHeight="1">
      <c r="A4" s="11">
        <v>1</v>
      </c>
      <c r="B4" s="15" t="s">
        <v>15</v>
      </c>
      <c r="C4" s="16" t="s">
        <v>16</v>
      </c>
      <c r="D4" s="17" t="s">
        <v>17</v>
      </c>
      <c r="E4" s="18" t="s">
        <v>18</v>
      </c>
      <c r="G4" s="6">
        <f>LEN(E4)</f>
        <v>29</v>
      </c>
      <c r="H4" s="6">
        <f>LEN(E4)-LEN(SUBSTITUTE(E4,":",""))</f>
        <v>5</v>
      </c>
      <c r="I4" s="6">
        <f>LEN(E4)-LEN(SUBSTITUTE(E4,"-",""))</f>
        <v>4</v>
      </c>
      <c r="J4" s="6">
        <f>LEN(E4)-LEN(SUBSTITUTE(E4,",",""))</f>
        <v>0</v>
      </c>
      <c r="K4" s="6">
        <f>LEN(E4)-LEN(SUBSTITUTE(E4,".",""))</f>
        <v>0</v>
      </c>
      <c r="L4" s="6">
        <f>LEN(E4)-LEN(SUBSTITUTE(E4," ",""))</f>
        <v>0</v>
      </c>
      <c r="M4" s="6">
        <f>LEN(E4)-LEN(SUBSTITUTE(E4,"C/Ct",""))</f>
        <v>0</v>
      </c>
      <c r="N4" s="6">
        <f>+G4-H4-I4-J4-K4-L4-M4</f>
        <v>20</v>
      </c>
      <c r="O4" s="8">
        <f>+N4/4</f>
        <v>5</v>
      </c>
      <c r="P4" s="8">
        <f>IF(O4&lt;=0.5,1,O4)</f>
        <v>5</v>
      </c>
      <c r="Q4" s="8">
        <f>IF(G4&lt;&gt;0,(IF(P4=1.5,1,P4)),0)</f>
        <v>5</v>
      </c>
      <c r="R4" s="9" t="e">
        <f>+Q4/#REF!</f>
        <v>#REF!</v>
      </c>
      <c r="S4" s="9" t="e">
        <f>IF(Q4&lt;&gt;0,(IF(R4&lt;=0.5,1,R4)),0)</f>
        <v>#REF!</v>
      </c>
      <c r="T4" s="6" t="e">
        <f>ROUND(S4,0)</f>
        <v>#REF!</v>
      </c>
    </row>
    <row r="5" spans="1:21" s="21" customFormat="1" ht="17.100000000000001" customHeight="1">
      <c r="A5" s="11">
        <f t="shared" ref="A5:A68" si="0">1+A4</f>
        <v>2</v>
      </c>
      <c r="B5" s="22" t="s">
        <v>19</v>
      </c>
      <c r="C5" s="23" t="s">
        <v>20</v>
      </c>
      <c r="D5" s="24" t="s">
        <v>21</v>
      </c>
      <c r="E5" s="18" t="s">
        <v>22</v>
      </c>
      <c r="G5" s="6">
        <f>LEN(E5)</f>
        <v>17</v>
      </c>
      <c r="H5" s="6">
        <f>LEN(E5)-LEN(SUBSTITUTE(E5,":",""))</f>
        <v>3</v>
      </c>
      <c r="I5" s="6">
        <f>LEN(E5)-LEN(SUBSTITUTE(E5,"-",""))</f>
        <v>2</v>
      </c>
      <c r="J5" s="6">
        <f>LEN(E5)-LEN(SUBSTITUTE(E5,",",""))</f>
        <v>0</v>
      </c>
      <c r="K5" s="6">
        <f>LEN(E5)-LEN(SUBSTITUTE(E5,".",""))</f>
        <v>0</v>
      </c>
      <c r="L5" s="6">
        <f>LEN(E5)-LEN(SUBSTITUTE(E5," ",""))</f>
        <v>0</v>
      </c>
      <c r="M5" s="6">
        <f>LEN(E5)-LEN(SUBSTITUTE(E5,"C/Ct",""))</f>
        <v>0</v>
      </c>
      <c r="N5" s="6">
        <f>+G5-H5-I5-J5-K5-L5-M5</f>
        <v>12</v>
      </c>
      <c r="O5" s="8">
        <f>+N5/4</f>
        <v>3</v>
      </c>
      <c r="P5" s="8">
        <f>IF(O5&lt;=0.5,1,O5)</f>
        <v>3</v>
      </c>
      <c r="Q5" s="8">
        <f>IF(G5&lt;&gt;0,(IF(P5=1.5,1,P5)),0)</f>
        <v>3</v>
      </c>
      <c r="R5" s="9" t="e">
        <f>+Q5/#REF!</f>
        <v>#REF!</v>
      </c>
      <c r="S5" s="9" t="e">
        <f>IF(Q5&lt;&gt;0,(IF(R5&lt;=0.5,1,R5)),0)</f>
        <v>#REF!</v>
      </c>
      <c r="T5" s="6" t="e">
        <f>ROUND(S5,0)</f>
        <v>#REF!</v>
      </c>
    </row>
    <row r="6" spans="1:21" s="21" customFormat="1" ht="17.25" customHeight="1">
      <c r="A6" s="11">
        <f t="shared" si="0"/>
        <v>3</v>
      </c>
      <c r="B6" s="22" t="s">
        <v>23</v>
      </c>
      <c r="C6" s="23" t="s">
        <v>24</v>
      </c>
      <c r="D6" s="24" t="s">
        <v>25</v>
      </c>
      <c r="E6" s="18" t="s">
        <v>26</v>
      </c>
      <c r="G6" s="6">
        <f t="shared" ref="G6:G70" si="1">LEN(E6)</f>
        <v>23</v>
      </c>
      <c r="H6" s="6">
        <f t="shared" ref="H6:H70" si="2">LEN(E6)-LEN(SUBSTITUTE(E6,":",""))</f>
        <v>4</v>
      </c>
      <c r="I6" s="6">
        <f t="shared" ref="I6:I70" si="3">LEN(E6)-LEN(SUBSTITUTE(E6,"-",""))</f>
        <v>3</v>
      </c>
      <c r="J6" s="6">
        <f t="shared" ref="J6:J70" si="4">LEN(E6)-LEN(SUBSTITUTE(E6,",",""))</f>
        <v>0</v>
      </c>
      <c r="K6" s="6">
        <f t="shared" ref="K6:K70" si="5">LEN(E6)-LEN(SUBSTITUTE(E6,".",""))</f>
        <v>0</v>
      </c>
      <c r="L6" s="6">
        <f t="shared" ref="L6:L70" si="6">LEN(E6)-LEN(SUBSTITUTE(E6," ",""))</f>
        <v>0</v>
      </c>
      <c r="M6" s="6">
        <f t="shared" ref="M6:M70" si="7">LEN(E6)-LEN(SUBSTITUTE(E6,"C/Ct",""))</f>
        <v>0</v>
      </c>
      <c r="N6" s="6">
        <f t="shared" ref="N6:N70" si="8">+G6-H6-I6-J6-K6-L6-M6</f>
        <v>16</v>
      </c>
      <c r="O6" s="8">
        <f t="shared" ref="O6:O70" si="9">+N6/4</f>
        <v>4</v>
      </c>
      <c r="P6" s="8">
        <f t="shared" ref="P6:P70" si="10">IF(O6&lt;=0.5,1,O6)</f>
        <v>4</v>
      </c>
      <c r="Q6" s="8">
        <f t="shared" ref="Q6:Q70" si="11">IF(G6&lt;&gt;0,(IF(P6=1.5,1,P6)),0)</f>
        <v>4</v>
      </c>
      <c r="R6" s="9" t="e">
        <f>+Q6/#REF!</f>
        <v>#REF!</v>
      </c>
      <c r="S6" s="9" t="e">
        <f t="shared" ref="S6:S70" si="12">IF(Q6&lt;&gt;0,(IF(R6&lt;=0.5,1,R6)),0)</f>
        <v>#REF!</v>
      </c>
      <c r="T6" s="6" t="e">
        <f t="shared" ref="T6:T70" si="13">ROUND(S6,0)</f>
        <v>#REF!</v>
      </c>
    </row>
    <row r="7" spans="1:21" s="21" customFormat="1" ht="17.25" customHeight="1">
      <c r="A7" s="11">
        <f t="shared" si="0"/>
        <v>4</v>
      </c>
      <c r="B7" s="22" t="s">
        <v>27</v>
      </c>
      <c r="C7" s="23" t="s">
        <v>28</v>
      </c>
      <c r="D7" s="24" t="s">
        <v>29</v>
      </c>
      <c r="E7" s="18" t="s">
        <v>30</v>
      </c>
      <c r="G7" s="6">
        <f t="shared" si="1"/>
        <v>35</v>
      </c>
      <c r="H7" s="6">
        <f t="shared" si="2"/>
        <v>6</v>
      </c>
      <c r="I7" s="6">
        <f t="shared" si="3"/>
        <v>5</v>
      </c>
      <c r="J7" s="6">
        <f t="shared" si="4"/>
        <v>0</v>
      </c>
      <c r="K7" s="6">
        <f t="shared" si="5"/>
        <v>0</v>
      </c>
      <c r="L7" s="6">
        <f t="shared" si="6"/>
        <v>0</v>
      </c>
      <c r="M7" s="6">
        <f t="shared" si="7"/>
        <v>0</v>
      </c>
      <c r="N7" s="6">
        <f t="shared" si="8"/>
        <v>24</v>
      </c>
      <c r="O7" s="8">
        <f t="shared" si="9"/>
        <v>6</v>
      </c>
      <c r="P7" s="8">
        <f t="shared" si="10"/>
        <v>6</v>
      </c>
      <c r="Q7" s="8">
        <f t="shared" si="11"/>
        <v>6</v>
      </c>
      <c r="R7" s="9" t="e">
        <f>+Q7/#REF!</f>
        <v>#REF!</v>
      </c>
      <c r="S7" s="9" t="e">
        <f t="shared" si="12"/>
        <v>#REF!</v>
      </c>
      <c r="T7" s="6" t="e">
        <f t="shared" si="13"/>
        <v>#REF!</v>
      </c>
    </row>
    <row r="8" spans="1:21" s="21" customFormat="1" ht="17.100000000000001" customHeight="1">
      <c r="A8" s="11">
        <f t="shared" si="0"/>
        <v>5</v>
      </c>
      <c r="B8" s="22" t="s">
        <v>31</v>
      </c>
      <c r="C8" s="23" t="s">
        <v>32</v>
      </c>
      <c r="D8" s="24" t="s">
        <v>33</v>
      </c>
      <c r="E8" s="18" t="s">
        <v>34</v>
      </c>
      <c r="G8" s="6">
        <f t="shared" si="1"/>
        <v>30</v>
      </c>
      <c r="H8" s="6">
        <f t="shared" si="2"/>
        <v>5</v>
      </c>
      <c r="I8" s="6">
        <f t="shared" si="3"/>
        <v>4</v>
      </c>
      <c r="J8" s="6">
        <f t="shared" si="4"/>
        <v>0</v>
      </c>
      <c r="K8" s="6">
        <f t="shared" si="5"/>
        <v>0</v>
      </c>
      <c r="L8" s="6">
        <f t="shared" si="6"/>
        <v>1</v>
      </c>
      <c r="M8" s="6">
        <f t="shared" si="7"/>
        <v>0</v>
      </c>
      <c r="N8" s="6">
        <f t="shared" si="8"/>
        <v>20</v>
      </c>
      <c r="O8" s="8">
        <f t="shared" si="9"/>
        <v>5</v>
      </c>
      <c r="P8" s="8">
        <f t="shared" si="10"/>
        <v>5</v>
      </c>
      <c r="Q8" s="8">
        <f t="shared" si="11"/>
        <v>5</v>
      </c>
      <c r="R8" s="9" t="e">
        <f>+Q8/#REF!</f>
        <v>#REF!</v>
      </c>
      <c r="S8" s="9" t="e">
        <f t="shared" si="12"/>
        <v>#REF!</v>
      </c>
      <c r="T8" s="6" t="e">
        <f t="shared" si="13"/>
        <v>#REF!</v>
      </c>
    </row>
    <row r="9" spans="1:21" s="19" customFormat="1" ht="17.100000000000001" customHeight="1">
      <c r="A9" s="11">
        <f t="shared" si="0"/>
        <v>6</v>
      </c>
      <c r="B9" s="22" t="s">
        <v>35</v>
      </c>
      <c r="C9" s="23" t="s">
        <v>36</v>
      </c>
      <c r="D9" s="17" t="s">
        <v>37</v>
      </c>
      <c r="E9" s="18" t="s">
        <v>38</v>
      </c>
      <c r="F9" s="21"/>
      <c r="G9" s="6">
        <f t="shared" si="1"/>
        <v>11</v>
      </c>
      <c r="H9" s="6">
        <f t="shared" si="2"/>
        <v>2</v>
      </c>
      <c r="I9" s="6">
        <f t="shared" si="3"/>
        <v>1</v>
      </c>
      <c r="J9" s="6">
        <f t="shared" si="4"/>
        <v>0</v>
      </c>
      <c r="K9" s="6">
        <f t="shared" si="5"/>
        <v>0</v>
      </c>
      <c r="L9" s="6">
        <f t="shared" si="6"/>
        <v>0</v>
      </c>
      <c r="M9" s="6">
        <f t="shared" si="7"/>
        <v>0</v>
      </c>
      <c r="N9" s="6">
        <f t="shared" si="8"/>
        <v>8</v>
      </c>
      <c r="O9" s="8">
        <f t="shared" si="9"/>
        <v>2</v>
      </c>
      <c r="P9" s="8">
        <f t="shared" si="10"/>
        <v>2</v>
      </c>
      <c r="Q9" s="8">
        <f t="shared" si="11"/>
        <v>2</v>
      </c>
      <c r="R9" s="9" t="e">
        <f>+Q9/#REF!</f>
        <v>#REF!</v>
      </c>
      <c r="S9" s="9" t="e">
        <f t="shared" si="12"/>
        <v>#REF!</v>
      </c>
      <c r="T9" s="6" t="e">
        <f t="shared" si="13"/>
        <v>#REF!</v>
      </c>
      <c r="U9" s="21"/>
    </row>
    <row r="10" spans="1:21" s="21" customFormat="1" ht="17.100000000000001" customHeight="1">
      <c r="A10" s="11">
        <f t="shared" si="0"/>
        <v>7</v>
      </c>
      <c r="B10" s="22" t="s">
        <v>35</v>
      </c>
      <c r="C10" s="23" t="s">
        <v>39</v>
      </c>
      <c r="D10" s="24" t="s">
        <v>40</v>
      </c>
      <c r="E10" s="18" t="s">
        <v>41</v>
      </c>
      <c r="G10" s="6">
        <f t="shared" si="1"/>
        <v>35</v>
      </c>
      <c r="H10" s="6">
        <f t="shared" si="2"/>
        <v>0</v>
      </c>
      <c r="I10" s="6">
        <f t="shared" si="3"/>
        <v>5</v>
      </c>
      <c r="J10" s="6">
        <f t="shared" si="4"/>
        <v>6</v>
      </c>
      <c r="K10" s="6">
        <f t="shared" si="5"/>
        <v>0</v>
      </c>
      <c r="L10" s="6">
        <f t="shared" si="6"/>
        <v>0</v>
      </c>
      <c r="M10" s="6">
        <f t="shared" si="7"/>
        <v>0</v>
      </c>
      <c r="N10" s="6">
        <f t="shared" si="8"/>
        <v>24</v>
      </c>
      <c r="O10" s="8">
        <f t="shared" si="9"/>
        <v>6</v>
      </c>
      <c r="P10" s="8">
        <f t="shared" si="10"/>
        <v>6</v>
      </c>
      <c r="Q10" s="8">
        <f t="shared" si="11"/>
        <v>6</v>
      </c>
      <c r="R10" s="9" t="e">
        <f>+Q10/#REF!</f>
        <v>#REF!</v>
      </c>
      <c r="S10" s="9" t="e">
        <f t="shared" si="12"/>
        <v>#REF!</v>
      </c>
      <c r="T10" s="6" t="e">
        <f t="shared" si="13"/>
        <v>#REF!</v>
      </c>
    </row>
    <row r="11" spans="1:21" s="21" customFormat="1" ht="17.100000000000001" customHeight="1">
      <c r="A11" s="11">
        <f t="shared" si="0"/>
        <v>8</v>
      </c>
      <c r="B11" s="22" t="s">
        <v>42</v>
      </c>
      <c r="C11" s="25" t="s">
        <v>43</v>
      </c>
      <c r="D11" s="26" t="s">
        <v>44</v>
      </c>
      <c r="E11" s="18" t="s">
        <v>45</v>
      </c>
      <c r="G11" s="6">
        <f t="shared" si="1"/>
        <v>17</v>
      </c>
      <c r="H11" s="6">
        <f t="shared" si="2"/>
        <v>3</v>
      </c>
      <c r="I11" s="6">
        <f t="shared" si="3"/>
        <v>2</v>
      </c>
      <c r="J11" s="6">
        <f t="shared" si="4"/>
        <v>0</v>
      </c>
      <c r="K11" s="6">
        <f t="shared" si="5"/>
        <v>0</v>
      </c>
      <c r="L11" s="6">
        <f t="shared" si="6"/>
        <v>0</v>
      </c>
      <c r="M11" s="6">
        <f t="shared" si="7"/>
        <v>0</v>
      </c>
      <c r="N11" s="6">
        <f t="shared" si="8"/>
        <v>12</v>
      </c>
      <c r="O11" s="8">
        <f t="shared" si="9"/>
        <v>3</v>
      </c>
      <c r="P11" s="8">
        <f t="shared" si="10"/>
        <v>3</v>
      </c>
      <c r="Q11" s="8">
        <f t="shared" si="11"/>
        <v>3</v>
      </c>
      <c r="R11" s="9" t="e">
        <f>+Q11/#REF!</f>
        <v>#REF!</v>
      </c>
      <c r="S11" s="9" t="e">
        <f t="shared" si="12"/>
        <v>#REF!</v>
      </c>
      <c r="T11" s="6" t="e">
        <f t="shared" si="13"/>
        <v>#REF!</v>
      </c>
    </row>
    <row r="12" spans="1:21" s="21" customFormat="1" ht="17.100000000000001" customHeight="1">
      <c r="A12" s="11">
        <f t="shared" si="0"/>
        <v>9</v>
      </c>
      <c r="B12" s="22" t="s">
        <v>46</v>
      </c>
      <c r="C12" s="23" t="s">
        <v>47</v>
      </c>
      <c r="D12" s="24" t="s">
        <v>48</v>
      </c>
      <c r="E12" s="18" t="s">
        <v>49</v>
      </c>
      <c r="G12" s="6">
        <f t="shared" si="1"/>
        <v>40</v>
      </c>
      <c r="H12" s="6">
        <f t="shared" si="2"/>
        <v>6</v>
      </c>
      <c r="I12" s="6">
        <f t="shared" si="3"/>
        <v>4</v>
      </c>
      <c r="J12" s="6">
        <f t="shared" si="4"/>
        <v>0</v>
      </c>
      <c r="K12" s="6">
        <f t="shared" si="5"/>
        <v>0</v>
      </c>
      <c r="L12" s="6">
        <f t="shared" si="6"/>
        <v>2</v>
      </c>
      <c r="M12" s="6">
        <f t="shared" si="7"/>
        <v>4</v>
      </c>
      <c r="N12" s="6">
        <f t="shared" si="8"/>
        <v>24</v>
      </c>
      <c r="O12" s="8">
        <f t="shared" si="9"/>
        <v>6</v>
      </c>
      <c r="P12" s="8">
        <f t="shared" si="10"/>
        <v>6</v>
      </c>
      <c r="Q12" s="8">
        <f t="shared" si="11"/>
        <v>6</v>
      </c>
      <c r="R12" s="9" t="e">
        <f>+Q12/#REF!</f>
        <v>#REF!</v>
      </c>
      <c r="S12" s="9" t="e">
        <f t="shared" si="12"/>
        <v>#REF!</v>
      </c>
      <c r="T12" s="6" t="e">
        <f t="shared" si="13"/>
        <v>#REF!</v>
      </c>
    </row>
    <row r="13" spans="1:21" s="21" customFormat="1" ht="17.100000000000001" customHeight="1">
      <c r="A13" s="11">
        <f t="shared" si="0"/>
        <v>10</v>
      </c>
      <c r="B13" s="22" t="s">
        <v>50</v>
      </c>
      <c r="C13" s="23" t="s">
        <v>51</v>
      </c>
      <c r="D13" s="24" t="s">
        <v>52</v>
      </c>
      <c r="E13" s="18" t="s">
        <v>53</v>
      </c>
      <c r="G13" s="6">
        <f t="shared" si="1"/>
        <v>29</v>
      </c>
      <c r="H13" s="6">
        <f t="shared" si="2"/>
        <v>5</v>
      </c>
      <c r="I13" s="6">
        <f t="shared" si="3"/>
        <v>4</v>
      </c>
      <c r="J13" s="6">
        <f t="shared" si="4"/>
        <v>0</v>
      </c>
      <c r="K13" s="6">
        <f t="shared" si="5"/>
        <v>0</v>
      </c>
      <c r="L13" s="6">
        <f t="shared" si="6"/>
        <v>0</v>
      </c>
      <c r="M13" s="6">
        <f t="shared" si="7"/>
        <v>0</v>
      </c>
      <c r="N13" s="6">
        <f t="shared" si="8"/>
        <v>20</v>
      </c>
      <c r="O13" s="8">
        <f t="shared" si="9"/>
        <v>5</v>
      </c>
      <c r="P13" s="8">
        <f t="shared" si="10"/>
        <v>5</v>
      </c>
      <c r="Q13" s="8">
        <f t="shared" si="11"/>
        <v>5</v>
      </c>
      <c r="R13" s="9" t="e">
        <f>+Q13/#REF!</f>
        <v>#REF!</v>
      </c>
      <c r="S13" s="9" t="e">
        <f t="shared" si="12"/>
        <v>#REF!</v>
      </c>
      <c r="T13" s="6" t="e">
        <f t="shared" si="13"/>
        <v>#REF!</v>
      </c>
    </row>
    <row r="14" spans="1:21" s="21" customFormat="1" ht="17.100000000000001" customHeight="1">
      <c r="A14" s="11">
        <f t="shared" si="0"/>
        <v>11</v>
      </c>
      <c r="B14" s="22" t="s">
        <v>54</v>
      </c>
      <c r="C14" s="23" t="s">
        <v>55</v>
      </c>
      <c r="D14" s="24" t="s">
        <v>56</v>
      </c>
      <c r="E14" s="18" t="s">
        <v>57</v>
      </c>
      <c r="G14" s="6">
        <f t="shared" si="1"/>
        <v>17</v>
      </c>
      <c r="H14" s="6">
        <f t="shared" si="2"/>
        <v>3</v>
      </c>
      <c r="I14" s="6">
        <f t="shared" si="3"/>
        <v>2</v>
      </c>
      <c r="J14" s="6">
        <f t="shared" si="4"/>
        <v>0</v>
      </c>
      <c r="K14" s="6">
        <f t="shared" si="5"/>
        <v>0</v>
      </c>
      <c r="L14" s="6">
        <f t="shared" si="6"/>
        <v>0</v>
      </c>
      <c r="M14" s="6">
        <f t="shared" si="7"/>
        <v>0</v>
      </c>
      <c r="N14" s="6">
        <f t="shared" si="8"/>
        <v>12</v>
      </c>
      <c r="O14" s="8">
        <f t="shared" si="9"/>
        <v>3</v>
      </c>
      <c r="P14" s="8">
        <f t="shared" si="10"/>
        <v>3</v>
      </c>
      <c r="Q14" s="8">
        <f t="shared" si="11"/>
        <v>3</v>
      </c>
      <c r="R14" s="9" t="e">
        <f>+Q14/#REF!</f>
        <v>#REF!</v>
      </c>
      <c r="S14" s="9" t="e">
        <f t="shared" si="12"/>
        <v>#REF!</v>
      </c>
      <c r="T14" s="6" t="e">
        <f t="shared" si="13"/>
        <v>#REF!</v>
      </c>
    </row>
    <row r="15" spans="1:21" s="21" customFormat="1" ht="17.100000000000001" customHeight="1">
      <c r="A15" s="11">
        <f t="shared" si="0"/>
        <v>12</v>
      </c>
      <c r="B15" s="22" t="s">
        <v>58</v>
      </c>
      <c r="C15" s="23" t="s">
        <v>59</v>
      </c>
      <c r="D15" s="24" t="s">
        <v>60</v>
      </c>
      <c r="E15" s="18" t="s">
        <v>61</v>
      </c>
      <c r="G15" s="6">
        <f t="shared" si="1"/>
        <v>29</v>
      </c>
      <c r="H15" s="6">
        <f t="shared" si="2"/>
        <v>5</v>
      </c>
      <c r="I15" s="6">
        <f t="shared" si="3"/>
        <v>4</v>
      </c>
      <c r="J15" s="6">
        <f t="shared" si="4"/>
        <v>0</v>
      </c>
      <c r="K15" s="6">
        <f t="shared" si="5"/>
        <v>0</v>
      </c>
      <c r="L15" s="6">
        <f t="shared" si="6"/>
        <v>0</v>
      </c>
      <c r="M15" s="6">
        <f t="shared" si="7"/>
        <v>0</v>
      </c>
      <c r="N15" s="6">
        <f t="shared" si="8"/>
        <v>20</v>
      </c>
      <c r="O15" s="8">
        <f t="shared" si="9"/>
        <v>5</v>
      </c>
      <c r="P15" s="8">
        <f t="shared" si="10"/>
        <v>5</v>
      </c>
      <c r="Q15" s="8">
        <f t="shared" si="11"/>
        <v>5</v>
      </c>
      <c r="R15" s="9" t="e">
        <f>+Q15/#REF!</f>
        <v>#REF!</v>
      </c>
      <c r="S15" s="9" t="e">
        <f t="shared" si="12"/>
        <v>#REF!</v>
      </c>
      <c r="T15" s="6" t="e">
        <f t="shared" si="13"/>
        <v>#REF!</v>
      </c>
    </row>
    <row r="16" spans="1:21" s="21" customFormat="1" ht="17.100000000000001" customHeight="1">
      <c r="A16" s="11">
        <f t="shared" si="0"/>
        <v>13</v>
      </c>
      <c r="B16" s="22" t="s">
        <v>62</v>
      </c>
      <c r="C16" s="23" t="s">
        <v>63</v>
      </c>
      <c r="D16" s="24" t="s">
        <v>64</v>
      </c>
      <c r="E16" s="27">
        <v>0.69791666666666663</v>
      </c>
      <c r="G16" s="6">
        <f t="shared" si="1"/>
        <v>17</v>
      </c>
      <c r="H16" s="6">
        <f t="shared" si="2"/>
        <v>0</v>
      </c>
      <c r="I16" s="6">
        <f t="shared" si="3"/>
        <v>0</v>
      </c>
      <c r="J16" s="6">
        <f t="shared" si="4"/>
        <v>1</v>
      </c>
      <c r="K16" s="6">
        <f t="shared" si="5"/>
        <v>0</v>
      </c>
      <c r="L16" s="6">
        <f t="shared" si="6"/>
        <v>0</v>
      </c>
      <c r="M16" s="6">
        <f t="shared" si="7"/>
        <v>0</v>
      </c>
      <c r="N16" s="6">
        <f t="shared" si="8"/>
        <v>16</v>
      </c>
      <c r="O16" s="8">
        <f t="shared" si="9"/>
        <v>4</v>
      </c>
      <c r="P16" s="8">
        <f t="shared" si="10"/>
        <v>4</v>
      </c>
      <c r="Q16" s="8">
        <f t="shared" si="11"/>
        <v>4</v>
      </c>
      <c r="R16" s="9" t="e">
        <f>+Q16/#REF!</f>
        <v>#REF!</v>
      </c>
      <c r="S16" s="9" t="e">
        <f t="shared" si="12"/>
        <v>#REF!</v>
      </c>
      <c r="T16" s="6" t="e">
        <f t="shared" si="13"/>
        <v>#REF!</v>
      </c>
    </row>
    <row r="17" spans="1:20" s="21" customFormat="1" ht="17.100000000000001" customHeight="1">
      <c r="A17" s="11">
        <f t="shared" si="0"/>
        <v>14</v>
      </c>
      <c r="B17" s="22" t="s">
        <v>65</v>
      </c>
      <c r="C17" s="23" t="s">
        <v>66</v>
      </c>
      <c r="D17" s="24" t="s">
        <v>67</v>
      </c>
      <c r="E17" s="27">
        <v>0.89583333333333337</v>
      </c>
      <c r="G17" s="6">
        <f t="shared" si="1"/>
        <v>17</v>
      </c>
      <c r="H17" s="6">
        <f t="shared" si="2"/>
        <v>0</v>
      </c>
      <c r="I17" s="6">
        <f t="shared" si="3"/>
        <v>0</v>
      </c>
      <c r="J17" s="6">
        <f t="shared" si="4"/>
        <v>1</v>
      </c>
      <c r="K17" s="6">
        <f t="shared" si="5"/>
        <v>0</v>
      </c>
      <c r="L17" s="6">
        <f t="shared" si="6"/>
        <v>0</v>
      </c>
      <c r="M17" s="6">
        <f t="shared" si="7"/>
        <v>0</v>
      </c>
      <c r="N17" s="6">
        <f t="shared" si="8"/>
        <v>16</v>
      </c>
      <c r="O17" s="8">
        <f t="shared" si="9"/>
        <v>4</v>
      </c>
      <c r="P17" s="8">
        <f t="shared" si="10"/>
        <v>4</v>
      </c>
      <c r="Q17" s="8">
        <f t="shared" si="11"/>
        <v>4</v>
      </c>
      <c r="R17" s="9" t="e">
        <f>+Q17/#REF!</f>
        <v>#REF!</v>
      </c>
      <c r="S17" s="9" t="e">
        <f t="shared" si="12"/>
        <v>#REF!</v>
      </c>
      <c r="T17" s="6" t="e">
        <f t="shared" si="13"/>
        <v>#REF!</v>
      </c>
    </row>
    <row r="18" spans="1:20" s="21" customFormat="1" ht="17.100000000000001" customHeight="1">
      <c r="A18" s="11">
        <f t="shared" si="0"/>
        <v>15</v>
      </c>
      <c r="B18" s="22" t="s">
        <v>68</v>
      </c>
      <c r="C18" s="23" t="s">
        <v>69</v>
      </c>
      <c r="D18" s="24" t="s">
        <v>70</v>
      </c>
      <c r="E18" s="18" t="s">
        <v>71</v>
      </c>
      <c r="G18" s="6">
        <f t="shared" si="1"/>
        <v>40</v>
      </c>
      <c r="H18" s="6">
        <f t="shared" si="2"/>
        <v>6</v>
      </c>
      <c r="I18" s="6">
        <f t="shared" si="3"/>
        <v>4</v>
      </c>
      <c r="J18" s="6">
        <f t="shared" si="4"/>
        <v>0</v>
      </c>
      <c r="K18" s="6">
        <f t="shared" si="5"/>
        <v>0</v>
      </c>
      <c r="L18" s="6">
        <f t="shared" si="6"/>
        <v>2</v>
      </c>
      <c r="M18" s="6">
        <f t="shared" si="7"/>
        <v>4</v>
      </c>
      <c r="N18" s="6">
        <f t="shared" si="8"/>
        <v>24</v>
      </c>
      <c r="O18" s="8">
        <f t="shared" si="9"/>
        <v>6</v>
      </c>
      <c r="P18" s="8">
        <f t="shared" si="10"/>
        <v>6</v>
      </c>
      <c r="Q18" s="8">
        <f t="shared" si="11"/>
        <v>6</v>
      </c>
      <c r="R18" s="9" t="e">
        <f>+Q18/#REF!</f>
        <v>#REF!</v>
      </c>
      <c r="S18" s="9" t="e">
        <f t="shared" si="12"/>
        <v>#REF!</v>
      </c>
      <c r="T18" s="6" t="e">
        <f t="shared" si="13"/>
        <v>#REF!</v>
      </c>
    </row>
    <row r="19" spans="1:20" s="21" customFormat="1" ht="17.100000000000001" customHeight="1">
      <c r="A19" s="11">
        <f t="shared" si="0"/>
        <v>16</v>
      </c>
      <c r="B19" s="22" t="s">
        <v>72</v>
      </c>
      <c r="C19" s="23" t="s">
        <v>73</v>
      </c>
      <c r="D19" s="24" t="s">
        <v>74</v>
      </c>
      <c r="E19" s="18" t="s">
        <v>75</v>
      </c>
      <c r="G19" s="6">
        <f t="shared" si="1"/>
        <v>29</v>
      </c>
      <c r="H19" s="6">
        <f t="shared" si="2"/>
        <v>5</v>
      </c>
      <c r="I19" s="6">
        <f t="shared" si="3"/>
        <v>4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20</v>
      </c>
      <c r="O19" s="8">
        <f t="shared" si="9"/>
        <v>5</v>
      </c>
      <c r="P19" s="8">
        <f t="shared" si="10"/>
        <v>5</v>
      </c>
      <c r="Q19" s="8">
        <f t="shared" si="11"/>
        <v>5</v>
      </c>
      <c r="R19" s="9" t="e">
        <f>+Q19/#REF!</f>
        <v>#REF!</v>
      </c>
      <c r="S19" s="9" t="e">
        <f t="shared" si="12"/>
        <v>#REF!</v>
      </c>
      <c r="T19" s="6" t="e">
        <f t="shared" si="13"/>
        <v>#REF!</v>
      </c>
    </row>
    <row r="20" spans="1:20" s="21" customFormat="1" ht="17.100000000000001" customHeight="1">
      <c r="A20" s="11">
        <f t="shared" si="0"/>
        <v>17</v>
      </c>
      <c r="B20" s="22" t="s">
        <v>72</v>
      </c>
      <c r="C20" s="23" t="s">
        <v>76</v>
      </c>
      <c r="D20" s="24" t="s">
        <v>77</v>
      </c>
      <c r="E20" s="18" t="s">
        <v>78</v>
      </c>
      <c r="G20" s="6">
        <f t="shared" si="1"/>
        <v>29</v>
      </c>
      <c r="H20" s="6">
        <f t="shared" si="2"/>
        <v>5</v>
      </c>
      <c r="I20" s="6">
        <f t="shared" si="3"/>
        <v>4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20</v>
      </c>
      <c r="O20" s="8">
        <f t="shared" si="9"/>
        <v>5</v>
      </c>
      <c r="P20" s="8">
        <f t="shared" si="10"/>
        <v>5</v>
      </c>
      <c r="Q20" s="8">
        <f t="shared" si="11"/>
        <v>5</v>
      </c>
      <c r="R20" s="9" t="e">
        <f>+Q20/#REF!</f>
        <v>#REF!</v>
      </c>
      <c r="S20" s="9" t="e">
        <f t="shared" si="12"/>
        <v>#REF!</v>
      </c>
      <c r="T20" s="6" t="e">
        <f t="shared" si="13"/>
        <v>#REF!</v>
      </c>
    </row>
    <row r="21" spans="1:20" s="21" customFormat="1" ht="17.100000000000001" customHeight="1">
      <c r="A21" s="11">
        <f t="shared" si="0"/>
        <v>18</v>
      </c>
      <c r="B21" s="22" t="s">
        <v>79</v>
      </c>
      <c r="C21" s="23" t="s">
        <v>80</v>
      </c>
      <c r="D21" s="24" t="s">
        <v>81</v>
      </c>
      <c r="E21" s="18" t="s">
        <v>41</v>
      </c>
      <c r="G21" s="6">
        <f t="shared" si="1"/>
        <v>35</v>
      </c>
      <c r="H21" s="6">
        <f t="shared" si="2"/>
        <v>0</v>
      </c>
      <c r="I21" s="6">
        <f t="shared" si="3"/>
        <v>5</v>
      </c>
      <c r="J21" s="6">
        <f t="shared" si="4"/>
        <v>6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24</v>
      </c>
      <c r="O21" s="8">
        <f t="shared" si="9"/>
        <v>6</v>
      </c>
      <c r="P21" s="8">
        <f t="shared" si="10"/>
        <v>6</v>
      </c>
      <c r="Q21" s="8">
        <f t="shared" si="11"/>
        <v>6</v>
      </c>
      <c r="R21" s="9" t="e">
        <f>+Q21/#REF!</f>
        <v>#REF!</v>
      </c>
      <c r="S21" s="9" t="e">
        <f t="shared" si="12"/>
        <v>#REF!</v>
      </c>
      <c r="T21" s="6" t="e">
        <f t="shared" si="13"/>
        <v>#REF!</v>
      </c>
    </row>
    <row r="22" spans="1:20" s="21" customFormat="1" ht="17.100000000000001" customHeight="1">
      <c r="A22" s="11">
        <f t="shared" si="0"/>
        <v>19</v>
      </c>
      <c r="B22" s="28" t="s">
        <v>82</v>
      </c>
      <c r="C22" s="23" t="s">
        <v>83</v>
      </c>
      <c r="D22" s="24" t="s">
        <v>84</v>
      </c>
      <c r="E22" s="18" t="s">
        <v>85</v>
      </c>
      <c r="G22" s="6">
        <f t="shared" si="1"/>
        <v>17</v>
      </c>
      <c r="H22" s="6">
        <f t="shared" si="2"/>
        <v>3</v>
      </c>
      <c r="I22" s="6">
        <f t="shared" si="3"/>
        <v>2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12</v>
      </c>
      <c r="O22" s="8">
        <f t="shared" si="9"/>
        <v>3</v>
      </c>
      <c r="P22" s="8">
        <f t="shared" si="10"/>
        <v>3</v>
      </c>
      <c r="Q22" s="8">
        <f t="shared" si="11"/>
        <v>3</v>
      </c>
      <c r="R22" s="9" t="e">
        <f>+Q22/#REF!</f>
        <v>#REF!</v>
      </c>
      <c r="S22" s="9" t="e">
        <f t="shared" si="12"/>
        <v>#REF!</v>
      </c>
      <c r="T22" s="6" t="e">
        <f t="shared" si="13"/>
        <v>#REF!</v>
      </c>
    </row>
    <row r="23" spans="1:20" s="21" customFormat="1" ht="17.100000000000001" customHeight="1">
      <c r="A23" s="11">
        <f t="shared" si="0"/>
        <v>20</v>
      </c>
      <c r="B23" s="22" t="s">
        <v>86</v>
      </c>
      <c r="C23" s="23" t="s">
        <v>87</v>
      </c>
      <c r="D23" s="24" t="s">
        <v>88</v>
      </c>
      <c r="E23" s="18" t="s">
        <v>89</v>
      </c>
      <c r="G23" s="6">
        <f t="shared" si="1"/>
        <v>35</v>
      </c>
      <c r="H23" s="6">
        <f t="shared" si="2"/>
        <v>6</v>
      </c>
      <c r="I23" s="6">
        <f t="shared" si="3"/>
        <v>5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24</v>
      </c>
      <c r="O23" s="8">
        <f t="shared" si="9"/>
        <v>6</v>
      </c>
      <c r="P23" s="8">
        <f t="shared" si="10"/>
        <v>6</v>
      </c>
      <c r="Q23" s="8">
        <f t="shared" si="11"/>
        <v>6</v>
      </c>
      <c r="R23" s="9" t="e">
        <f>+Q23/#REF!</f>
        <v>#REF!</v>
      </c>
      <c r="S23" s="9" t="e">
        <f t="shared" si="12"/>
        <v>#REF!</v>
      </c>
      <c r="T23" s="6" t="e">
        <f t="shared" si="13"/>
        <v>#REF!</v>
      </c>
    </row>
    <row r="24" spans="1:20" s="21" customFormat="1" ht="17.100000000000001" customHeight="1">
      <c r="A24" s="11">
        <f t="shared" si="0"/>
        <v>21</v>
      </c>
      <c r="B24" s="22" t="s">
        <v>90</v>
      </c>
      <c r="C24" s="23" t="s">
        <v>91</v>
      </c>
      <c r="D24" s="24" t="s">
        <v>92</v>
      </c>
      <c r="E24" s="18" t="s">
        <v>93</v>
      </c>
      <c r="G24" s="6">
        <f t="shared" si="1"/>
        <v>17</v>
      </c>
      <c r="H24" s="6">
        <f t="shared" si="2"/>
        <v>3</v>
      </c>
      <c r="I24" s="6">
        <f t="shared" si="3"/>
        <v>2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12</v>
      </c>
      <c r="O24" s="8">
        <f t="shared" si="9"/>
        <v>3</v>
      </c>
      <c r="P24" s="8">
        <f t="shared" si="10"/>
        <v>3</v>
      </c>
      <c r="Q24" s="8">
        <f t="shared" si="11"/>
        <v>3</v>
      </c>
      <c r="R24" s="9" t="e">
        <f>+Q24/#REF!</f>
        <v>#REF!</v>
      </c>
      <c r="S24" s="9" t="e">
        <f t="shared" si="12"/>
        <v>#REF!</v>
      </c>
      <c r="T24" s="6" t="e">
        <f t="shared" si="13"/>
        <v>#REF!</v>
      </c>
    </row>
    <row r="25" spans="1:20" s="21" customFormat="1" ht="17.100000000000001" customHeight="1">
      <c r="A25" s="11">
        <f t="shared" si="0"/>
        <v>22</v>
      </c>
      <c r="B25" s="22" t="s">
        <v>94</v>
      </c>
      <c r="C25" s="23" t="s">
        <v>95</v>
      </c>
      <c r="D25" s="24" t="s">
        <v>96</v>
      </c>
      <c r="E25" s="18" t="s">
        <v>97</v>
      </c>
      <c r="G25" s="6">
        <f t="shared" si="1"/>
        <v>23</v>
      </c>
      <c r="H25" s="6">
        <f t="shared" si="2"/>
        <v>4</v>
      </c>
      <c r="I25" s="6">
        <f t="shared" si="3"/>
        <v>3</v>
      </c>
      <c r="J25" s="6">
        <f t="shared" si="4"/>
        <v>0</v>
      </c>
      <c r="K25" s="6">
        <f t="shared" si="5"/>
        <v>0</v>
      </c>
      <c r="L25" s="6">
        <f t="shared" si="6"/>
        <v>0</v>
      </c>
      <c r="M25" s="6">
        <f t="shared" si="7"/>
        <v>0</v>
      </c>
      <c r="N25" s="6">
        <f t="shared" si="8"/>
        <v>16</v>
      </c>
      <c r="O25" s="8">
        <f t="shared" si="9"/>
        <v>4</v>
      </c>
      <c r="P25" s="8">
        <f t="shared" si="10"/>
        <v>4</v>
      </c>
      <c r="Q25" s="8">
        <f t="shared" si="11"/>
        <v>4</v>
      </c>
      <c r="R25" s="9" t="e">
        <f>+Q25/#REF!</f>
        <v>#REF!</v>
      </c>
      <c r="S25" s="9" t="e">
        <f t="shared" si="12"/>
        <v>#REF!</v>
      </c>
      <c r="T25" s="6" t="e">
        <f t="shared" si="13"/>
        <v>#REF!</v>
      </c>
    </row>
    <row r="26" spans="1:20" s="21" customFormat="1" ht="17.100000000000001" customHeight="1">
      <c r="A26" s="11">
        <f t="shared" si="0"/>
        <v>23</v>
      </c>
      <c r="B26" s="22" t="s">
        <v>94</v>
      </c>
      <c r="C26" s="23" t="s">
        <v>98</v>
      </c>
      <c r="D26" s="24" t="s">
        <v>99</v>
      </c>
      <c r="E26" s="18" t="s">
        <v>100</v>
      </c>
      <c r="G26" s="6">
        <f t="shared" si="1"/>
        <v>17</v>
      </c>
      <c r="H26" s="6">
        <f t="shared" si="2"/>
        <v>3</v>
      </c>
      <c r="I26" s="6">
        <f t="shared" si="3"/>
        <v>2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12</v>
      </c>
      <c r="O26" s="8">
        <f t="shared" si="9"/>
        <v>3</v>
      </c>
      <c r="P26" s="8">
        <f t="shared" si="10"/>
        <v>3</v>
      </c>
      <c r="Q26" s="8">
        <f t="shared" si="11"/>
        <v>3</v>
      </c>
      <c r="R26" s="9" t="e">
        <f>+Q26/#REF!</f>
        <v>#REF!</v>
      </c>
      <c r="S26" s="9" t="e">
        <f t="shared" si="12"/>
        <v>#REF!</v>
      </c>
      <c r="T26" s="6" t="e">
        <f t="shared" si="13"/>
        <v>#REF!</v>
      </c>
    </row>
    <row r="27" spans="1:20" s="21" customFormat="1" ht="17.100000000000001" customHeight="1">
      <c r="A27" s="11">
        <f t="shared" si="0"/>
        <v>24</v>
      </c>
      <c r="B27" s="22" t="s">
        <v>94</v>
      </c>
      <c r="C27" s="23" t="s">
        <v>668</v>
      </c>
      <c r="D27" s="24" t="s">
        <v>101</v>
      </c>
      <c r="E27" s="18" t="s">
        <v>102</v>
      </c>
      <c r="G27" s="6">
        <f t="shared" si="1"/>
        <v>17</v>
      </c>
      <c r="H27" s="6">
        <f t="shared" si="2"/>
        <v>3</v>
      </c>
      <c r="I27" s="6">
        <f t="shared" si="3"/>
        <v>2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6">
        <f t="shared" si="7"/>
        <v>0</v>
      </c>
      <c r="N27" s="6">
        <f t="shared" si="8"/>
        <v>12</v>
      </c>
      <c r="O27" s="8">
        <f t="shared" si="9"/>
        <v>3</v>
      </c>
      <c r="P27" s="8">
        <f t="shared" si="10"/>
        <v>3</v>
      </c>
      <c r="Q27" s="8">
        <f t="shared" si="11"/>
        <v>3</v>
      </c>
      <c r="R27" s="9" t="e">
        <f>+Q27/#REF!</f>
        <v>#REF!</v>
      </c>
      <c r="S27" s="9" t="e">
        <f t="shared" si="12"/>
        <v>#REF!</v>
      </c>
      <c r="T27" s="6" t="e">
        <f t="shared" si="13"/>
        <v>#REF!</v>
      </c>
    </row>
    <row r="28" spans="1:20" s="21" customFormat="1" ht="17.100000000000001" customHeight="1">
      <c r="A28" s="11">
        <f t="shared" si="0"/>
        <v>25</v>
      </c>
      <c r="B28" s="22" t="s">
        <v>103</v>
      </c>
      <c r="C28" s="23" t="s">
        <v>104</v>
      </c>
      <c r="D28" s="24" t="s">
        <v>105</v>
      </c>
      <c r="E28" s="18" t="s">
        <v>106</v>
      </c>
      <c r="G28" s="6">
        <f t="shared" si="1"/>
        <v>11</v>
      </c>
      <c r="H28" s="6">
        <f t="shared" si="2"/>
        <v>2</v>
      </c>
      <c r="I28" s="6">
        <f t="shared" si="3"/>
        <v>1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8</v>
      </c>
      <c r="O28" s="8">
        <f t="shared" si="9"/>
        <v>2</v>
      </c>
      <c r="P28" s="8">
        <f t="shared" si="10"/>
        <v>2</v>
      </c>
      <c r="Q28" s="8">
        <f t="shared" si="11"/>
        <v>2</v>
      </c>
      <c r="R28" s="9" t="e">
        <f>+Q28/#REF!</f>
        <v>#REF!</v>
      </c>
      <c r="S28" s="9" t="e">
        <f t="shared" si="12"/>
        <v>#REF!</v>
      </c>
      <c r="T28" s="6" t="e">
        <f t="shared" si="13"/>
        <v>#REF!</v>
      </c>
    </row>
    <row r="29" spans="1:20" s="21" customFormat="1" ht="17.100000000000001" customHeight="1">
      <c r="A29" s="11">
        <f t="shared" si="0"/>
        <v>26</v>
      </c>
      <c r="B29" s="22" t="s">
        <v>107</v>
      </c>
      <c r="C29" s="23" t="s">
        <v>108</v>
      </c>
      <c r="D29" s="24" t="s">
        <v>109</v>
      </c>
      <c r="E29" s="18" t="s">
        <v>110</v>
      </c>
      <c r="G29" s="6">
        <f t="shared" si="1"/>
        <v>29</v>
      </c>
      <c r="H29" s="6">
        <f t="shared" si="2"/>
        <v>0</v>
      </c>
      <c r="I29" s="6">
        <f t="shared" si="3"/>
        <v>4</v>
      </c>
      <c r="J29" s="6">
        <f t="shared" si="4"/>
        <v>5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20</v>
      </c>
      <c r="O29" s="8">
        <f t="shared" si="9"/>
        <v>5</v>
      </c>
      <c r="P29" s="8">
        <f t="shared" si="10"/>
        <v>5</v>
      </c>
      <c r="Q29" s="8">
        <f t="shared" si="11"/>
        <v>5</v>
      </c>
      <c r="R29" s="9" t="e">
        <f>+Q29/#REF!</f>
        <v>#REF!</v>
      </c>
      <c r="S29" s="9" t="e">
        <f t="shared" si="12"/>
        <v>#REF!</v>
      </c>
      <c r="T29" s="6" t="e">
        <f t="shared" si="13"/>
        <v>#REF!</v>
      </c>
    </row>
    <row r="30" spans="1:20" s="21" customFormat="1" ht="17.100000000000001" customHeight="1">
      <c r="A30" s="11">
        <f t="shared" si="0"/>
        <v>27</v>
      </c>
      <c r="B30" s="22" t="s">
        <v>107</v>
      </c>
      <c r="C30" s="23" t="s">
        <v>111</v>
      </c>
      <c r="D30" s="24" t="s">
        <v>112</v>
      </c>
      <c r="E30" s="18" t="s">
        <v>113</v>
      </c>
      <c r="G30" s="6">
        <f t="shared" si="1"/>
        <v>28</v>
      </c>
      <c r="H30" s="6">
        <f t="shared" si="2"/>
        <v>4</v>
      </c>
      <c r="I30" s="6">
        <f t="shared" si="3"/>
        <v>2</v>
      </c>
      <c r="J30" s="6">
        <f t="shared" si="4"/>
        <v>0</v>
      </c>
      <c r="K30" s="6">
        <f t="shared" si="5"/>
        <v>0</v>
      </c>
      <c r="L30" s="6">
        <f t="shared" si="6"/>
        <v>2</v>
      </c>
      <c r="M30" s="6">
        <f t="shared" si="7"/>
        <v>4</v>
      </c>
      <c r="N30" s="6">
        <f t="shared" si="8"/>
        <v>16</v>
      </c>
      <c r="O30" s="8">
        <f t="shared" si="9"/>
        <v>4</v>
      </c>
      <c r="P30" s="8">
        <f t="shared" si="10"/>
        <v>4</v>
      </c>
      <c r="Q30" s="8">
        <f t="shared" si="11"/>
        <v>4</v>
      </c>
      <c r="R30" s="9" t="e">
        <f>+Q30/#REF!</f>
        <v>#REF!</v>
      </c>
      <c r="S30" s="9" t="e">
        <f t="shared" si="12"/>
        <v>#REF!</v>
      </c>
      <c r="T30" s="6" t="e">
        <f t="shared" si="13"/>
        <v>#REF!</v>
      </c>
    </row>
    <row r="31" spans="1:20" s="21" customFormat="1" ht="17.100000000000001" customHeight="1">
      <c r="A31" s="11">
        <f t="shared" si="0"/>
        <v>28</v>
      </c>
      <c r="B31" s="22" t="s">
        <v>114</v>
      </c>
      <c r="C31" s="23" t="s">
        <v>115</v>
      </c>
      <c r="D31" s="24" t="s">
        <v>116</v>
      </c>
      <c r="E31" s="18" t="s">
        <v>117</v>
      </c>
      <c r="G31" s="6">
        <f t="shared" si="1"/>
        <v>35</v>
      </c>
      <c r="H31" s="6">
        <f t="shared" si="2"/>
        <v>6</v>
      </c>
      <c r="I31" s="6">
        <f t="shared" si="3"/>
        <v>5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24</v>
      </c>
      <c r="O31" s="8">
        <f t="shared" si="9"/>
        <v>6</v>
      </c>
      <c r="P31" s="8">
        <f t="shared" si="10"/>
        <v>6</v>
      </c>
      <c r="Q31" s="8">
        <f t="shared" si="11"/>
        <v>6</v>
      </c>
      <c r="R31" s="9" t="e">
        <f>+Q31/#REF!</f>
        <v>#REF!</v>
      </c>
      <c r="S31" s="9" t="e">
        <f t="shared" si="12"/>
        <v>#REF!</v>
      </c>
      <c r="T31" s="6" t="e">
        <f t="shared" si="13"/>
        <v>#REF!</v>
      </c>
    </row>
    <row r="32" spans="1:20" s="21" customFormat="1" ht="17.100000000000001" customHeight="1">
      <c r="A32" s="11">
        <f t="shared" si="0"/>
        <v>29</v>
      </c>
      <c r="B32" s="22" t="s">
        <v>118</v>
      </c>
      <c r="C32" s="23" t="s">
        <v>119</v>
      </c>
      <c r="D32" s="24" t="s">
        <v>120</v>
      </c>
      <c r="E32" s="18" t="s">
        <v>121</v>
      </c>
      <c r="G32" s="6">
        <f t="shared" si="1"/>
        <v>17</v>
      </c>
      <c r="H32" s="6">
        <f t="shared" si="2"/>
        <v>3</v>
      </c>
      <c r="I32" s="6">
        <f t="shared" si="3"/>
        <v>2</v>
      </c>
      <c r="J32" s="6">
        <f t="shared" si="4"/>
        <v>0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12</v>
      </c>
      <c r="O32" s="8">
        <f t="shared" si="9"/>
        <v>3</v>
      </c>
      <c r="P32" s="8">
        <f t="shared" si="10"/>
        <v>3</v>
      </c>
      <c r="Q32" s="8">
        <f t="shared" si="11"/>
        <v>3</v>
      </c>
      <c r="R32" s="9" t="e">
        <f>+Q32/#REF!</f>
        <v>#REF!</v>
      </c>
      <c r="S32" s="9" t="e">
        <f t="shared" si="12"/>
        <v>#REF!</v>
      </c>
      <c r="T32" s="6" t="e">
        <f t="shared" si="13"/>
        <v>#REF!</v>
      </c>
    </row>
    <row r="33" spans="1:20" s="21" customFormat="1" ht="17.100000000000001" customHeight="1">
      <c r="A33" s="11">
        <f t="shared" si="0"/>
        <v>30</v>
      </c>
      <c r="B33" s="22" t="s">
        <v>118</v>
      </c>
      <c r="C33" s="23" t="s">
        <v>122</v>
      </c>
      <c r="D33" s="24" t="s">
        <v>123</v>
      </c>
      <c r="E33" s="18" t="s">
        <v>124</v>
      </c>
      <c r="G33" s="6">
        <f t="shared" si="1"/>
        <v>46</v>
      </c>
      <c r="H33" s="6">
        <f t="shared" si="2"/>
        <v>7</v>
      </c>
      <c r="I33" s="6">
        <f t="shared" si="3"/>
        <v>5</v>
      </c>
      <c r="J33" s="6">
        <f t="shared" si="4"/>
        <v>0</v>
      </c>
      <c r="K33" s="6">
        <f t="shared" si="5"/>
        <v>0</v>
      </c>
      <c r="L33" s="6">
        <f t="shared" si="6"/>
        <v>2</v>
      </c>
      <c r="M33" s="6">
        <f t="shared" si="7"/>
        <v>4</v>
      </c>
      <c r="N33" s="6">
        <f t="shared" si="8"/>
        <v>28</v>
      </c>
      <c r="O33" s="8">
        <f t="shared" si="9"/>
        <v>7</v>
      </c>
      <c r="P33" s="8">
        <f t="shared" si="10"/>
        <v>7</v>
      </c>
      <c r="Q33" s="8">
        <f t="shared" si="11"/>
        <v>7</v>
      </c>
      <c r="R33" s="9" t="e">
        <f>+Q33/#REF!</f>
        <v>#REF!</v>
      </c>
      <c r="S33" s="9" t="e">
        <f t="shared" si="12"/>
        <v>#REF!</v>
      </c>
      <c r="T33" s="6" t="e">
        <f t="shared" si="13"/>
        <v>#REF!</v>
      </c>
    </row>
    <row r="34" spans="1:20" s="21" customFormat="1" ht="17.100000000000001" customHeight="1">
      <c r="A34" s="11">
        <f t="shared" si="0"/>
        <v>31</v>
      </c>
      <c r="B34" s="22" t="s">
        <v>125</v>
      </c>
      <c r="C34" s="23" t="s">
        <v>126</v>
      </c>
      <c r="D34" s="24" t="s">
        <v>127</v>
      </c>
      <c r="E34" s="18" t="s">
        <v>128</v>
      </c>
      <c r="G34" s="6">
        <f t="shared" si="1"/>
        <v>17</v>
      </c>
      <c r="H34" s="6">
        <f t="shared" si="2"/>
        <v>3</v>
      </c>
      <c r="I34" s="6">
        <f t="shared" si="3"/>
        <v>2</v>
      </c>
      <c r="J34" s="6">
        <f t="shared" si="4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  <c r="N34" s="6">
        <f t="shared" si="8"/>
        <v>12</v>
      </c>
      <c r="O34" s="8">
        <f t="shared" si="9"/>
        <v>3</v>
      </c>
      <c r="P34" s="8">
        <f t="shared" si="10"/>
        <v>3</v>
      </c>
      <c r="Q34" s="8">
        <f t="shared" si="11"/>
        <v>3</v>
      </c>
      <c r="R34" s="9" t="e">
        <f>+Q34/#REF!</f>
        <v>#REF!</v>
      </c>
      <c r="S34" s="9" t="e">
        <f t="shared" si="12"/>
        <v>#REF!</v>
      </c>
      <c r="T34" s="6" t="e">
        <f t="shared" si="13"/>
        <v>#REF!</v>
      </c>
    </row>
    <row r="35" spans="1:20" s="21" customFormat="1" ht="17.100000000000001" customHeight="1">
      <c r="A35" s="11">
        <f t="shared" si="0"/>
        <v>32</v>
      </c>
      <c r="B35" s="22" t="s">
        <v>129</v>
      </c>
      <c r="C35" s="23" t="s">
        <v>130</v>
      </c>
      <c r="D35" s="24" t="s">
        <v>131</v>
      </c>
      <c r="E35" s="18" t="s">
        <v>132</v>
      </c>
      <c r="G35" s="6">
        <f t="shared" si="1"/>
        <v>29</v>
      </c>
      <c r="H35" s="6">
        <f t="shared" si="2"/>
        <v>5</v>
      </c>
      <c r="I35" s="6">
        <f t="shared" si="3"/>
        <v>4</v>
      </c>
      <c r="J35" s="6">
        <f t="shared" si="4"/>
        <v>0</v>
      </c>
      <c r="K35" s="6">
        <f t="shared" si="5"/>
        <v>0</v>
      </c>
      <c r="L35" s="6">
        <f t="shared" si="6"/>
        <v>0</v>
      </c>
      <c r="M35" s="6">
        <f t="shared" si="7"/>
        <v>0</v>
      </c>
      <c r="N35" s="6">
        <f t="shared" si="8"/>
        <v>20</v>
      </c>
      <c r="O35" s="8">
        <f t="shared" si="9"/>
        <v>5</v>
      </c>
      <c r="P35" s="8">
        <f t="shared" si="10"/>
        <v>5</v>
      </c>
      <c r="Q35" s="8">
        <f t="shared" si="11"/>
        <v>5</v>
      </c>
      <c r="R35" s="9" t="e">
        <f>+Q35/#REF!</f>
        <v>#REF!</v>
      </c>
      <c r="S35" s="9" t="e">
        <f t="shared" si="12"/>
        <v>#REF!</v>
      </c>
      <c r="T35" s="6" t="e">
        <f t="shared" si="13"/>
        <v>#REF!</v>
      </c>
    </row>
    <row r="36" spans="1:20" s="21" customFormat="1" ht="17.100000000000001" customHeight="1">
      <c r="A36" s="11">
        <f t="shared" si="0"/>
        <v>33</v>
      </c>
      <c r="B36" s="22" t="s">
        <v>133</v>
      </c>
      <c r="C36" s="23" t="s">
        <v>134</v>
      </c>
      <c r="D36" s="24" t="s">
        <v>135</v>
      </c>
      <c r="E36" s="18" t="s">
        <v>136</v>
      </c>
      <c r="G36" s="6">
        <f t="shared" si="1"/>
        <v>35</v>
      </c>
      <c r="H36" s="6">
        <f t="shared" si="2"/>
        <v>6</v>
      </c>
      <c r="I36" s="6">
        <f t="shared" si="3"/>
        <v>5</v>
      </c>
      <c r="J36" s="6">
        <f t="shared" si="4"/>
        <v>0</v>
      </c>
      <c r="K36" s="6">
        <f t="shared" si="5"/>
        <v>0</v>
      </c>
      <c r="L36" s="6">
        <f t="shared" si="6"/>
        <v>0</v>
      </c>
      <c r="M36" s="6">
        <f t="shared" si="7"/>
        <v>0</v>
      </c>
      <c r="N36" s="6">
        <f t="shared" si="8"/>
        <v>24</v>
      </c>
      <c r="O36" s="8">
        <f t="shared" si="9"/>
        <v>6</v>
      </c>
      <c r="P36" s="8">
        <f t="shared" si="10"/>
        <v>6</v>
      </c>
      <c r="Q36" s="8">
        <f t="shared" si="11"/>
        <v>6</v>
      </c>
      <c r="R36" s="9" t="e">
        <f>+Q36/#REF!</f>
        <v>#REF!</v>
      </c>
      <c r="S36" s="9" t="e">
        <f t="shared" si="12"/>
        <v>#REF!</v>
      </c>
      <c r="T36" s="6" t="e">
        <f t="shared" si="13"/>
        <v>#REF!</v>
      </c>
    </row>
    <row r="37" spans="1:20" s="21" customFormat="1" ht="17.100000000000001" customHeight="1">
      <c r="A37" s="11">
        <f t="shared" si="0"/>
        <v>34</v>
      </c>
      <c r="B37" s="22" t="s">
        <v>137</v>
      </c>
      <c r="C37" s="23" t="s">
        <v>138</v>
      </c>
      <c r="D37" s="24" t="s">
        <v>139</v>
      </c>
      <c r="E37" s="18" t="s">
        <v>140</v>
      </c>
      <c r="G37" s="6">
        <f t="shared" si="1"/>
        <v>36</v>
      </c>
      <c r="H37" s="6">
        <f t="shared" si="2"/>
        <v>6</v>
      </c>
      <c r="I37" s="6">
        <f t="shared" si="3"/>
        <v>5</v>
      </c>
      <c r="J37" s="6">
        <f t="shared" si="4"/>
        <v>0</v>
      </c>
      <c r="K37" s="6">
        <f t="shared" si="5"/>
        <v>0</v>
      </c>
      <c r="L37" s="6">
        <f t="shared" si="6"/>
        <v>1</v>
      </c>
      <c r="M37" s="6">
        <f t="shared" si="7"/>
        <v>0</v>
      </c>
      <c r="N37" s="6">
        <f t="shared" si="8"/>
        <v>24</v>
      </c>
      <c r="O37" s="8">
        <f t="shared" si="9"/>
        <v>6</v>
      </c>
      <c r="P37" s="8">
        <f t="shared" si="10"/>
        <v>6</v>
      </c>
      <c r="Q37" s="8">
        <f t="shared" si="11"/>
        <v>6</v>
      </c>
      <c r="R37" s="9" t="e">
        <f>+Q37/#REF!</f>
        <v>#REF!</v>
      </c>
      <c r="S37" s="9" t="e">
        <f t="shared" si="12"/>
        <v>#REF!</v>
      </c>
      <c r="T37" s="6" t="e">
        <f t="shared" si="13"/>
        <v>#REF!</v>
      </c>
    </row>
    <row r="38" spans="1:20" s="21" customFormat="1" ht="17.100000000000001" customHeight="1">
      <c r="A38" s="11">
        <f t="shared" si="0"/>
        <v>35</v>
      </c>
      <c r="B38" s="22" t="s">
        <v>141</v>
      </c>
      <c r="C38" s="23" t="s">
        <v>142</v>
      </c>
      <c r="D38" s="24" t="s">
        <v>143</v>
      </c>
      <c r="E38" s="18" t="s">
        <v>144</v>
      </c>
      <c r="G38" s="6">
        <f t="shared" si="1"/>
        <v>17</v>
      </c>
      <c r="H38" s="6">
        <f t="shared" si="2"/>
        <v>3</v>
      </c>
      <c r="I38" s="6">
        <f t="shared" si="3"/>
        <v>2</v>
      </c>
      <c r="J38" s="6">
        <f t="shared" si="4"/>
        <v>0</v>
      </c>
      <c r="K38" s="6">
        <f t="shared" si="5"/>
        <v>0</v>
      </c>
      <c r="L38" s="6">
        <f t="shared" si="6"/>
        <v>0</v>
      </c>
      <c r="M38" s="6">
        <f t="shared" si="7"/>
        <v>0</v>
      </c>
      <c r="N38" s="6">
        <f t="shared" si="8"/>
        <v>12</v>
      </c>
      <c r="O38" s="8">
        <f t="shared" si="9"/>
        <v>3</v>
      </c>
      <c r="P38" s="8">
        <f t="shared" si="10"/>
        <v>3</v>
      </c>
      <c r="Q38" s="8">
        <f t="shared" si="11"/>
        <v>3</v>
      </c>
      <c r="R38" s="9" t="e">
        <f>+Q38/#REF!</f>
        <v>#REF!</v>
      </c>
      <c r="S38" s="9" t="e">
        <f t="shared" si="12"/>
        <v>#REF!</v>
      </c>
      <c r="T38" s="6" t="e">
        <f t="shared" si="13"/>
        <v>#REF!</v>
      </c>
    </row>
    <row r="39" spans="1:20" s="21" customFormat="1" ht="17.100000000000001" customHeight="1">
      <c r="A39" s="11">
        <f t="shared" si="0"/>
        <v>36</v>
      </c>
      <c r="B39" s="22" t="s">
        <v>145</v>
      </c>
      <c r="C39" s="23" t="s">
        <v>146</v>
      </c>
      <c r="D39" s="24" t="s">
        <v>147</v>
      </c>
      <c r="E39" s="18" t="s">
        <v>148</v>
      </c>
      <c r="G39" s="6">
        <f t="shared" si="1"/>
        <v>11</v>
      </c>
      <c r="H39" s="6">
        <f t="shared" si="2"/>
        <v>2</v>
      </c>
      <c r="I39" s="6">
        <f t="shared" si="3"/>
        <v>1</v>
      </c>
      <c r="J39" s="6">
        <f t="shared" si="4"/>
        <v>0</v>
      </c>
      <c r="K39" s="6">
        <f t="shared" si="5"/>
        <v>0</v>
      </c>
      <c r="L39" s="6">
        <f t="shared" si="6"/>
        <v>0</v>
      </c>
      <c r="M39" s="6">
        <f t="shared" si="7"/>
        <v>0</v>
      </c>
      <c r="N39" s="6">
        <f t="shared" si="8"/>
        <v>8</v>
      </c>
      <c r="O39" s="8">
        <f t="shared" si="9"/>
        <v>2</v>
      </c>
      <c r="P39" s="8">
        <f t="shared" si="10"/>
        <v>2</v>
      </c>
      <c r="Q39" s="8">
        <f t="shared" si="11"/>
        <v>2</v>
      </c>
      <c r="R39" s="9" t="e">
        <f>+Q39/#REF!</f>
        <v>#REF!</v>
      </c>
      <c r="S39" s="9" t="e">
        <f t="shared" si="12"/>
        <v>#REF!</v>
      </c>
      <c r="T39" s="6" t="e">
        <f t="shared" si="13"/>
        <v>#REF!</v>
      </c>
    </row>
    <row r="40" spans="1:20" s="21" customFormat="1" ht="17.100000000000001" customHeight="1">
      <c r="A40" s="11">
        <f t="shared" si="0"/>
        <v>37</v>
      </c>
      <c r="B40" s="22" t="s">
        <v>149</v>
      </c>
      <c r="C40" s="23" t="s">
        <v>150</v>
      </c>
      <c r="D40" s="24" t="s">
        <v>151</v>
      </c>
      <c r="E40" s="18" t="s">
        <v>89</v>
      </c>
      <c r="G40" s="6">
        <f t="shared" si="1"/>
        <v>35</v>
      </c>
      <c r="H40" s="6">
        <f t="shared" si="2"/>
        <v>6</v>
      </c>
      <c r="I40" s="6">
        <f t="shared" si="3"/>
        <v>5</v>
      </c>
      <c r="J40" s="6">
        <f t="shared" si="4"/>
        <v>0</v>
      </c>
      <c r="K40" s="6">
        <f t="shared" si="5"/>
        <v>0</v>
      </c>
      <c r="L40" s="6">
        <f t="shared" si="6"/>
        <v>0</v>
      </c>
      <c r="M40" s="6">
        <f t="shared" si="7"/>
        <v>0</v>
      </c>
      <c r="N40" s="6">
        <f t="shared" si="8"/>
        <v>24</v>
      </c>
      <c r="O40" s="8">
        <f t="shared" si="9"/>
        <v>6</v>
      </c>
      <c r="P40" s="8">
        <f t="shared" si="10"/>
        <v>6</v>
      </c>
      <c r="Q40" s="8">
        <f t="shared" si="11"/>
        <v>6</v>
      </c>
      <c r="R40" s="9" t="e">
        <f>+Q40/#REF!</f>
        <v>#REF!</v>
      </c>
      <c r="S40" s="9" t="e">
        <f t="shared" si="12"/>
        <v>#REF!</v>
      </c>
      <c r="T40" s="6" t="e">
        <f t="shared" si="13"/>
        <v>#REF!</v>
      </c>
    </row>
    <row r="41" spans="1:20" s="21" customFormat="1" ht="17.100000000000001" customHeight="1">
      <c r="A41" s="11">
        <f t="shared" si="0"/>
        <v>38</v>
      </c>
      <c r="B41" s="22" t="s">
        <v>149</v>
      </c>
      <c r="C41" s="23" t="s">
        <v>152</v>
      </c>
      <c r="D41" s="24" t="s">
        <v>153</v>
      </c>
      <c r="E41" s="18" t="s">
        <v>154</v>
      </c>
      <c r="G41" s="6">
        <f t="shared" si="1"/>
        <v>23</v>
      </c>
      <c r="H41" s="6">
        <f t="shared" si="2"/>
        <v>4</v>
      </c>
      <c r="I41" s="6">
        <f t="shared" si="3"/>
        <v>3</v>
      </c>
      <c r="J41" s="6">
        <f t="shared" si="4"/>
        <v>0</v>
      </c>
      <c r="K41" s="6">
        <f t="shared" si="5"/>
        <v>0</v>
      </c>
      <c r="L41" s="6">
        <f t="shared" si="6"/>
        <v>0</v>
      </c>
      <c r="M41" s="6">
        <f t="shared" si="7"/>
        <v>0</v>
      </c>
      <c r="N41" s="6">
        <f t="shared" si="8"/>
        <v>16</v>
      </c>
      <c r="O41" s="8">
        <f t="shared" si="9"/>
        <v>4</v>
      </c>
      <c r="P41" s="8">
        <f t="shared" si="10"/>
        <v>4</v>
      </c>
      <c r="Q41" s="8">
        <f t="shared" si="11"/>
        <v>4</v>
      </c>
      <c r="R41" s="9" t="e">
        <f>+Q41/#REF!</f>
        <v>#REF!</v>
      </c>
      <c r="S41" s="9" t="e">
        <f t="shared" si="12"/>
        <v>#REF!</v>
      </c>
      <c r="T41" s="6" t="e">
        <f t="shared" si="13"/>
        <v>#REF!</v>
      </c>
    </row>
    <row r="42" spans="1:20" s="21" customFormat="1" ht="17.100000000000001" customHeight="1">
      <c r="A42" s="11">
        <f t="shared" si="0"/>
        <v>39</v>
      </c>
      <c r="B42" s="22" t="s">
        <v>149</v>
      </c>
      <c r="C42" s="23" t="s">
        <v>155</v>
      </c>
      <c r="D42" s="24" t="s">
        <v>156</v>
      </c>
      <c r="E42" s="18" t="s">
        <v>157</v>
      </c>
      <c r="G42" s="6">
        <f t="shared" si="1"/>
        <v>29</v>
      </c>
      <c r="H42" s="6">
        <f t="shared" si="2"/>
        <v>5</v>
      </c>
      <c r="I42" s="6">
        <f t="shared" si="3"/>
        <v>4</v>
      </c>
      <c r="J42" s="6">
        <f t="shared" si="4"/>
        <v>0</v>
      </c>
      <c r="K42" s="6">
        <f t="shared" si="5"/>
        <v>0</v>
      </c>
      <c r="L42" s="6">
        <f t="shared" si="6"/>
        <v>0</v>
      </c>
      <c r="M42" s="6">
        <f t="shared" si="7"/>
        <v>0</v>
      </c>
      <c r="N42" s="6">
        <f t="shared" si="8"/>
        <v>20</v>
      </c>
      <c r="O42" s="8">
        <f t="shared" si="9"/>
        <v>5</v>
      </c>
      <c r="P42" s="8">
        <f t="shared" si="10"/>
        <v>5</v>
      </c>
      <c r="Q42" s="8">
        <f t="shared" si="11"/>
        <v>5</v>
      </c>
      <c r="R42" s="9" t="e">
        <f>+Q42/#REF!</f>
        <v>#REF!</v>
      </c>
      <c r="S42" s="9" t="e">
        <f t="shared" si="12"/>
        <v>#REF!</v>
      </c>
      <c r="T42" s="6" t="e">
        <f t="shared" si="13"/>
        <v>#REF!</v>
      </c>
    </row>
    <row r="43" spans="1:20" s="21" customFormat="1" ht="17.100000000000001" customHeight="1">
      <c r="A43" s="11">
        <f t="shared" si="0"/>
        <v>40</v>
      </c>
      <c r="B43" s="22" t="s">
        <v>149</v>
      </c>
      <c r="C43" s="23" t="s">
        <v>158</v>
      </c>
      <c r="D43" s="24" t="s">
        <v>159</v>
      </c>
      <c r="E43" s="18" t="s">
        <v>160</v>
      </c>
      <c r="G43" s="6">
        <f t="shared" si="1"/>
        <v>30</v>
      </c>
      <c r="H43" s="6">
        <f t="shared" si="2"/>
        <v>5</v>
      </c>
      <c r="I43" s="6">
        <f t="shared" si="3"/>
        <v>4</v>
      </c>
      <c r="J43" s="6">
        <f t="shared" si="4"/>
        <v>0</v>
      </c>
      <c r="K43" s="6">
        <f t="shared" si="5"/>
        <v>0</v>
      </c>
      <c r="L43" s="6">
        <f t="shared" si="6"/>
        <v>1</v>
      </c>
      <c r="M43" s="6">
        <f t="shared" si="7"/>
        <v>0</v>
      </c>
      <c r="N43" s="6">
        <f t="shared" si="8"/>
        <v>20</v>
      </c>
      <c r="O43" s="8">
        <f t="shared" si="9"/>
        <v>5</v>
      </c>
      <c r="P43" s="8">
        <f t="shared" si="10"/>
        <v>5</v>
      </c>
      <c r="Q43" s="8">
        <f t="shared" si="11"/>
        <v>5</v>
      </c>
      <c r="R43" s="9" t="e">
        <f>+Q43/#REF!</f>
        <v>#REF!</v>
      </c>
      <c r="S43" s="9" t="e">
        <f t="shared" si="12"/>
        <v>#REF!</v>
      </c>
      <c r="T43" s="6" t="e">
        <f t="shared" si="13"/>
        <v>#REF!</v>
      </c>
    </row>
    <row r="44" spans="1:20" s="21" customFormat="1" ht="17.100000000000001" customHeight="1">
      <c r="A44" s="11">
        <f t="shared" si="0"/>
        <v>41</v>
      </c>
      <c r="B44" s="22" t="s">
        <v>149</v>
      </c>
      <c r="C44" s="23" t="s">
        <v>161</v>
      </c>
      <c r="D44" s="24" t="s">
        <v>162</v>
      </c>
      <c r="E44" s="18" t="s">
        <v>163</v>
      </c>
      <c r="G44" s="6">
        <f t="shared" si="1"/>
        <v>30</v>
      </c>
      <c r="H44" s="6">
        <f t="shared" si="2"/>
        <v>5</v>
      </c>
      <c r="I44" s="6">
        <f t="shared" si="3"/>
        <v>4</v>
      </c>
      <c r="J44" s="6">
        <f t="shared" si="4"/>
        <v>0</v>
      </c>
      <c r="K44" s="6">
        <f t="shared" si="5"/>
        <v>0</v>
      </c>
      <c r="L44" s="6">
        <f t="shared" si="6"/>
        <v>1</v>
      </c>
      <c r="M44" s="6">
        <f t="shared" si="7"/>
        <v>0</v>
      </c>
      <c r="N44" s="6">
        <f t="shared" si="8"/>
        <v>20</v>
      </c>
      <c r="O44" s="8">
        <f t="shared" si="9"/>
        <v>5</v>
      </c>
      <c r="P44" s="8">
        <f t="shared" si="10"/>
        <v>5</v>
      </c>
      <c r="Q44" s="8">
        <f t="shared" si="11"/>
        <v>5</v>
      </c>
      <c r="R44" s="9" t="e">
        <f>+Q44/#REF!</f>
        <v>#REF!</v>
      </c>
      <c r="S44" s="9" t="e">
        <f t="shared" si="12"/>
        <v>#REF!</v>
      </c>
      <c r="T44" s="6" t="e">
        <f t="shared" si="13"/>
        <v>#REF!</v>
      </c>
    </row>
    <row r="45" spans="1:20" s="21" customFormat="1" ht="17.100000000000001" customHeight="1">
      <c r="A45" s="11">
        <f t="shared" si="0"/>
        <v>42</v>
      </c>
      <c r="B45" s="22" t="s">
        <v>149</v>
      </c>
      <c r="C45" s="23" t="s">
        <v>164</v>
      </c>
      <c r="D45" s="24" t="s">
        <v>165</v>
      </c>
      <c r="E45" s="18" t="s">
        <v>166</v>
      </c>
      <c r="G45" s="6">
        <f t="shared" si="1"/>
        <v>29</v>
      </c>
      <c r="H45" s="6">
        <f t="shared" si="2"/>
        <v>0</v>
      </c>
      <c r="I45" s="6">
        <f t="shared" si="3"/>
        <v>4</v>
      </c>
      <c r="J45" s="6">
        <f t="shared" si="4"/>
        <v>5</v>
      </c>
      <c r="K45" s="6">
        <f t="shared" si="5"/>
        <v>0</v>
      </c>
      <c r="L45" s="6">
        <f t="shared" si="6"/>
        <v>0</v>
      </c>
      <c r="M45" s="6">
        <f t="shared" si="7"/>
        <v>0</v>
      </c>
      <c r="N45" s="6">
        <f t="shared" si="8"/>
        <v>20</v>
      </c>
      <c r="O45" s="8">
        <f t="shared" si="9"/>
        <v>5</v>
      </c>
      <c r="P45" s="8">
        <f t="shared" si="10"/>
        <v>5</v>
      </c>
      <c r="Q45" s="8">
        <f t="shared" si="11"/>
        <v>5</v>
      </c>
      <c r="R45" s="9" t="e">
        <f>+Q45/#REF!</f>
        <v>#REF!</v>
      </c>
      <c r="S45" s="9" t="e">
        <f t="shared" si="12"/>
        <v>#REF!</v>
      </c>
      <c r="T45" s="6" t="e">
        <f t="shared" si="13"/>
        <v>#REF!</v>
      </c>
    </row>
    <row r="46" spans="1:20" s="21" customFormat="1" ht="17.100000000000001" customHeight="1">
      <c r="A46" s="11">
        <f t="shared" si="0"/>
        <v>43</v>
      </c>
      <c r="B46" s="22" t="s">
        <v>149</v>
      </c>
      <c r="C46" s="23" t="s">
        <v>167</v>
      </c>
      <c r="D46" s="24" t="s">
        <v>168</v>
      </c>
      <c r="E46" s="18" t="s">
        <v>169</v>
      </c>
      <c r="G46" s="6">
        <f t="shared" si="1"/>
        <v>11</v>
      </c>
      <c r="H46" s="6">
        <f t="shared" si="2"/>
        <v>2</v>
      </c>
      <c r="I46" s="6">
        <f t="shared" si="3"/>
        <v>1</v>
      </c>
      <c r="J46" s="6">
        <f t="shared" si="4"/>
        <v>0</v>
      </c>
      <c r="K46" s="6">
        <f t="shared" si="5"/>
        <v>0</v>
      </c>
      <c r="L46" s="6">
        <f t="shared" si="6"/>
        <v>0</v>
      </c>
      <c r="M46" s="6">
        <f t="shared" si="7"/>
        <v>0</v>
      </c>
      <c r="N46" s="6">
        <f t="shared" si="8"/>
        <v>8</v>
      </c>
      <c r="O46" s="8">
        <f t="shared" si="9"/>
        <v>2</v>
      </c>
      <c r="P46" s="8">
        <f t="shared" si="10"/>
        <v>2</v>
      </c>
      <c r="Q46" s="8">
        <f t="shared" si="11"/>
        <v>2</v>
      </c>
      <c r="R46" s="9" t="e">
        <f>+Q46/#REF!</f>
        <v>#REF!</v>
      </c>
      <c r="S46" s="9" t="e">
        <f t="shared" si="12"/>
        <v>#REF!</v>
      </c>
      <c r="T46" s="6" t="e">
        <f t="shared" si="13"/>
        <v>#REF!</v>
      </c>
    </row>
    <row r="47" spans="1:20" s="21" customFormat="1" ht="17.100000000000001" customHeight="1">
      <c r="A47" s="11">
        <f t="shared" si="0"/>
        <v>44</v>
      </c>
      <c r="B47" s="22" t="s">
        <v>149</v>
      </c>
      <c r="C47" s="23" t="s">
        <v>170</v>
      </c>
      <c r="D47" s="24" t="s">
        <v>171</v>
      </c>
      <c r="E47" s="18" t="s">
        <v>172</v>
      </c>
      <c r="G47" s="6">
        <f t="shared" si="1"/>
        <v>34</v>
      </c>
      <c r="H47" s="6">
        <f t="shared" si="2"/>
        <v>5</v>
      </c>
      <c r="I47" s="6">
        <f t="shared" si="3"/>
        <v>3</v>
      </c>
      <c r="J47" s="6">
        <f t="shared" si="4"/>
        <v>0</v>
      </c>
      <c r="K47" s="6">
        <f t="shared" si="5"/>
        <v>0</v>
      </c>
      <c r="L47" s="6">
        <f t="shared" si="6"/>
        <v>2</v>
      </c>
      <c r="M47" s="6">
        <f t="shared" si="7"/>
        <v>4</v>
      </c>
      <c r="N47" s="6">
        <f t="shared" si="8"/>
        <v>20</v>
      </c>
      <c r="O47" s="8">
        <f t="shared" si="9"/>
        <v>5</v>
      </c>
      <c r="P47" s="8">
        <f t="shared" si="10"/>
        <v>5</v>
      </c>
      <c r="Q47" s="8">
        <f t="shared" si="11"/>
        <v>5</v>
      </c>
      <c r="R47" s="9" t="e">
        <f>+Q47/#REF!</f>
        <v>#REF!</v>
      </c>
      <c r="S47" s="9" t="e">
        <f t="shared" si="12"/>
        <v>#REF!</v>
      </c>
      <c r="T47" s="6" t="e">
        <f t="shared" si="13"/>
        <v>#REF!</v>
      </c>
    </row>
    <row r="48" spans="1:20" s="21" customFormat="1" ht="17.100000000000001" customHeight="1">
      <c r="A48" s="11">
        <f t="shared" si="0"/>
        <v>45</v>
      </c>
      <c r="B48" s="22" t="s">
        <v>149</v>
      </c>
      <c r="C48" s="23" t="s">
        <v>173</v>
      </c>
      <c r="D48" s="24" t="s">
        <v>174</v>
      </c>
      <c r="E48" s="18" t="s">
        <v>175</v>
      </c>
      <c r="G48" s="6">
        <f t="shared" si="1"/>
        <v>29</v>
      </c>
      <c r="H48" s="6">
        <f t="shared" si="2"/>
        <v>0</v>
      </c>
      <c r="I48" s="6">
        <f t="shared" si="3"/>
        <v>4</v>
      </c>
      <c r="J48" s="6">
        <f t="shared" si="4"/>
        <v>5</v>
      </c>
      <c r="K48" s="6">
        <f t="shared" si="5"/>
        <v>0</v>
      </c>
      <c r="L48" s="6">
        <f t="shared" si="6"/>
        <v>0</v>
      </c>
      <c r="M48" s="6">
        <f t="shared" si="7"/>
        <v>0</v>
      </c>
      <c r="N48" s="6">
        <f t="shared" si="8"/>
        <v>20</v>
      </c>
      <c r="O48" s="8">
        <f t="shared" si="9"/>
        <v>5</v>
      </c>
      <c r="P48" s="8">
        <f t="shared" si="10"/>
        <v>5</v>
      </c>
      <c r="Q48" s="8">
        <f t="shared" si="11"/>
        <v>5</v>
      </c>
      <c r="R48" s="9" t="e">
        <f>+Q48/#REF!</f>
        <v>#REF!</v>
      </c>
      <c r="S48" s="9" t="e">
        <f t="shared" si="12"/>
        <v>#REF!</v>
      </c>
      <c r="T48" s="6" t="e">
        <f t="shared" si="13"/>
        <v>#REF!</v>
      </c>
    </row>
    <row r="49" spans="1:20" s="21" customFormat="1" ht="17.100000000000001" customHeight="1">
      <c r="A49" s="11">
        <f t="shared" si="0"/>
        <v>46</v>
      </c>
      <c r="B49" s="22" t="s">
        <v>149</v>
      </c>
      <c r="C49" s="23" t="s">
        <v>176</v>
      </c>
      <c r="D49" s="24" t="s">
        <v>177</v>
      </c>
      <c r="E49" s="18" t="s">
        <v>178</v>
      </c>
      <c r="G49" s="6">
        <f t="shared" si="1"/>
        <v>11</v>
      </c>
      <c r="H49" s="6">
        <f t="shared" si="2"/>
        <v>2</v>
      </c>
      <c r="I49" s="6">
        <f t="shared" si="3"/>
        <v>1</v>
      </c>
      <c r="J49" s="6">
        <f t="shared" si="4"/>
        <v>0</v>
      </c>
      <c r="K49" s="6">
        <f t="shared" si="5"/>
        <v>0</v>
      </c>
      <c r="L49" s="6">
        <f t="shared" si="6"/>
        <v>0</v>
      </c>
      <c r="M49" s="6">
        <f t="shared" si="7"/>
        <v>0</v>
      </c>
      <c r="N49" s="6">
        <f t="shared" si="8"/>
        <v>8</v>
      </c>
      <c r="O49" s="8">
        <f t="shared" si="9"/>
        <v>2</v>
      </c>
      <c r="P49" s="8">
        <f t="shared" si="10"/>
        <v>2</v>
      </c>
      <c r="Q49" s="8">
        <f t="shared" si="11"/>
        <v>2</v>
      </c>
      <c r="R49" s="9" t="e">
        <f>+Q49/#REF!</f>
        <v>#REF!</v>
      </c>
      <c r="S49" s="9" t="e">
        <f t="shared" si="12"/>
        <v>#REF!</v>
      </c>
      <c r="T49" s="6" t="e">
        <f t="shared" si="13"/>
        <v>#REF!</v>
      </c>
    </row>
    <row r="50" spans="1:20" s="21" customFormat="1" ht="17.100000000000001" customHeight="1">
      <c r="A50" s="11">
        <f t="shared" si="0"/>
        <v>47</v>
      </c>
      <c r="B50" s="22" t="s">
        <v>149</v>
      </c>
      <c r="C50" s="23" t="s">
        <v>179</v>
      </c>
      <c r="D50" s="24" t="s">
        <v>180</v>
      </c>
      <c r="E50" s="18" t="s">
        <v>181</v>
      </c>
      <c r="G50" s="6">
        <f t="shared" si="1"/>
        <v>46</v>
      </c>
      <c r="H50" s="6">
        <f t="shared" si="2"/>
        <v>7</v>
      </c>
      <c r="I50" s="6">
        <f t="shared" si="3"/>
        <v>5</v>
      </c>
      <c r="J50" s="6">
        <f t="shared" si="4"/>
        <v>0</v>
      </c>
      <c r="K50" s="6">
        <f t="shared" si="5"/>
        <v>0</v>
      </c>
      <c r="L50" s="6">
        <f t="shared" si="6"/>
        <v>2</v>
      </c>
      <c r="M50" s="6">
        <f t="shared" si="7"/>
        <v>4</v>
      </c>
      <c r="N50" s="6">
        <f t="shared" si="8"/>
        <v>28</v>
      </c>
      <c r="O50" s="8">
        <f t="shared" si="9"/>
        <v>7</v>
      </c>
      <c r="P50" s="8">
        <f t="shared" si="10"/>
        <v>7</v>
      </c>
      <c r="Q50" s="8">
        <f t="shared" si="11"/>
        <v>7</v>
      </c>
      <c r="R50" s="9" t="e">
        <f>+Q50/#REF!</f>
        <v>#REF!</v>
      </c>
      <c r="S50" s="9" t="e">
        <f t="shared" si="12"/>
        <v>#REF!</v>
      </c>
      <c r="T50" s="6" t="e">
        <f t="shared" si="13"/>
        <v>#REF!</v>
      </c>
    </row>
    <row r="51" spans="1:20" s="21" customFormat="1" ht="17.100000000000001" customHeight="1">
      <c r="A51" s="11">
        <f t="shared" si="0"/>
        <v>48</v>
      </c>
      <c r="B51" s="22" t="s">
        <v>149</v>
      </c>
      <c r="C51" s="23" t="s">
        <v>182</v>
      </c>
      <c r="D51" s="24" t="s">
        <v>183</v>
      </c>
      <c r="E51" s="18" t="s">
        <v>184</v>
      </c>
      <c r="G51" s="6">
        <f t="shared" si="1"/>
        <v>29</v>
      </c>
      <c r="H51" s="6">
        <f t="shared" si="2"/>
        <v>5</v>
      </c>
      <c r="I51" s="6">
        <f t="shared" si="3"/>
        <v>4</v>
      </c>
      <c r="J51" s="6">
        <f t="shared" si="4"/>
        <v>0</v>
      </c>
      <c r="K51" s="6">
        <f t="shared" si="5"/>
        <v>0</v>
      </c>
      <c r="L51" s="6">
        <f t="shared" si="6"/>
        <v>0</v>
      </c>
      <c r="M51" s="6">
        <f t="shared" si="7"/>
        <v>0</v>
      </c>
      <c r="N51" s="6">
        <f t="shared" si="8"/>
        <v>20</v>
      </c>
      <c r="O51" s="8">
        <f t="shared" si="9"/>
        <v>5</v>
      </c>
      <c r="P51" s="8">
        <f t="shared" si="10"/>
        <v>5</v>
      </c>
      <c r="Q51" s="8">
        <f t="shared" si="11"/>
        <v>5</v>
      </c>
      <c r="R51" s="9" t="e">
        <f>+Q51/#REF!</f>
        <v>#REF!</v>
      </c>
      <c r="S51" s="9" t="e">
        <f t="shared" si="12"/>
        <v>#REF!</v>
      </c>
      <c r="T51" s="6" t="e">
        <f t="shared" si="13"/>
        <v>#REF!</v>
      </c>
    </row>
    <row r="52" spans="1:20" s="21" customFormat="1" ht="17.100000000000001" customHeight="1">
      <c r="A52" s="11">
        <f t="shared" si="0"/>
        <v>49</v>
      </c>
      <c r="B52" s="22" t="s">
        <v>149</v>
      </c>
      <c r="C52" s="23" t="s">
        <v>185</v>
      </c>
      <c r="D52" s="24" t="s">
        <v>186</v>
      </c>
      <c r="E52" s="18" t="s">
        <v>187</v>
      </c>
      <c r="G52" s="6">
        <f t="shared" si="1"/>
        <v>59</v>
      </c>
      <c r="H52" s="6">
        <f t="shared" si="2"/>
        <v>0</v>
      </c>
      <c r="I52" s="6">
        <f t="shared" si="3"/>
        <v>9</v>
      </c>
      <c r="J52" s="6">
        <f t="shared" si="4"/>
        <v>10</v>
      </c>
      <c r="K52" s="6">
        <f t="shared" si="5"/>
        <v>0</v>
      </c>
      <c r="L52" s="6">
        <f t="shared" si="6"/>
        <v>0</v>
      </c>
      <c r="M52" s="6">
        <f t="shared" si="7"/>
        <v>0</v>
      </c>
      <c r="N52" s="6">
        <f t="shared" si="8"/>
        <v>40</v>
      </c>
      <c r="O52" s="8">
        <f t="shared" si="9"/>
        <v>10</v>
      </c>
      <c r="P52" s="8">
        <f t="shared" si="10"/>
        <v>10</v>
      </c>
      <c r="Q52" s="8">
        <f t="shared" si="11"/>
        <v>10</v>
      </c>
      <c r="R52" s="9" t="e">
        <f>+Q52/#REF!</f>
        <v>#REF!</v>
      </c>
      <c r="S52" s="9" t="e">
        <f t="shared" si="12"/>
        <v>#REF!</v>
      </c>
      <c r="T52" s="6" t="e">
        <f t="shared" si="13"/>
        <v>#REF!</v>
      </c>
    </row>
    <row r="53" spans="1:20" s="21" customFormat="1" ht="17.100000000000001" customHeight="1">
      <c r="A53" s="11">
        <f t="shared" si="0"/>
        <v>50</v>
      </c>
      <c r="B53" s="22" t="s">
        <v>149</v>
      </c>
      <c r="C53" s="23" t="s">
        <v>188</v>
      </c>
      <c r="D53" s="24" t="s">
        <v>189</v>
      </c>
      <c r="E53" s="18" t="s">
        <v>190</v>
      </c>
      <c r="G53" s="6">
        <f t="shared" si="1"/>
        <v>17</v>
      </c>
      <c r="H53" s="6">
        <f t="shared" si="2"/>
        <v>3</v>
      </c>
      <c r="I53" s="6">
        <f t="shared" si="3"/>
        <v>2</v>
      </c>
      <c r="J53" s="6">
        <f t="shared" si="4"/>
        <v>0</v>
      </c>
      <c r="K53" s="6">
        <f t="shared" si="5"/>
        <v>0</v>
      </c>
      <c r="L53" s="6">
        <f t="shared" si="6"/>
        <v>0</v>
      </c>
      <c r="M53" s="6">
        <f t="shared" si="7"/>
        <v>0</v>
      </c>
      <c r="N53" s="6">
        <f t="shared" si="8"/>
        <v>12</v>
      </c>
      <c r="O53" s="8">
        <f t="shared" si="9"/>
        <v>3</v>
      </c>
      <c r="P53" s="8">
        <f t="shared" si="10"/>
        <v>3</v>
      </c>
      <c r="Q53" s="8">
        <f t="shared" si="11"/>
        <v>3</v>
      </c>
      <c r="R53" s="9" t="e">
        <f>+Q53/#REF!</f>
        <v>#REF!</v>
      </c>
      <c r="S53" s="9" t="e">
        <f t="shared" si="12"/>
        <v>#REF!</v>
      </c>
      <c r="T53" s="6" t="e">
        <f t="shared" si="13"/>
        <v>#REF!</v>
      </c>
    </row>
    <row r="54" spans="1:20" s="21" customFormat="1" ht="17.100000000000001" customHeight="1">
      <c r="A54" s="11">
        <f t="shared" si="0"/>
        <v>51</v>
      </c>
      <c r="B54" s="22" t="s">
        <v>191</v>
      </c>
      <c r="C54" s="23" t="s">
        <v>192</v>
      </c>
      <c r="D54" s="24" t="s">
        <v>193</v>
      </c>
      <c r="E54" s="18" t="s">
        <v>194</v>
      </c>
      <c r="G54" s="6">
        <f t="shared" si="1"/>
        <v>17</v>
      </c>
      <c r="H54" s="6">
        <f t="shared" si="2"/>
        <v>3</v>
      </c>
      <c r="I54" s="6">
        <f t="shared" si="3"/>
        <v>2</v>
      </c>
      <c r="J54" s="6">
        <f t="shared" si="4"/>
        <v>0</v>
      </c>
      <c r="K54" s="6">
        <f t="shared" si="5"/>
        <v>0</v>
      </c>
      <c r="L54" s="6">
        <f t="shared" si="6"/>
        <v>0</v>
      </c>
      <c r="M54" s="6">
        <f t="shared" si="7"/>
        <v>0</v>
      </c>
      <c r="N54" s="6">
        <f t="shared" si="8"/>
        <v>12</v>
      </c>
      <c r="O54" s="8">
        <f t="shared" si="9"/>
        <v>3</v>
      </c>
      <c r="P54" s="8">
        <f t="shared" si="10"/>
        <v>3</v>
      </c>
      <c r="Q54" s="8">
        <f t="shared" si="11"/>
        <v>3</v>
      </c>
      <c r="R54" s="9" t="e">
        <f>+Q54/#REF!</f>
        <v>#REF!</v>
      </c>
      <c r="S54" s="9" t="e">
        <f t="shared" si="12"/>
        <v>#REF!</v>
      </c>
      <c r="T54" s="6" t="e">
        <f t="shared" si="13"/>
        <v>#REF!</v>
      </c>
    </row>
    <row r="55" spans="1:20" s="21" customFormat="1" ht="17.100000000000001" customHeight="1">
      <c r="A55" s="11">
        <f t="shared" si="0"/>
        <v>52</v>
      </c>
      <c r="B55" s="22" t="s">
        <v>191</v>
      </c>
      <c r="C55" s="23" t="s">
        <v>195</v>
      </c>
      <c r="D55" s="24" t="s">
        <v>196</v>
      </c>
      <c r="E55" s="18" t="s">
        <v>197</v>
      </c>
      <c r="G55" s="6">
        <f t="shared" si="1"/>
        <v>35</v>
      </c>
      <c r="H55" s="6">
        <f t="shared" si="2"/>
        <v>6</v>
      </c>
      <c r="I55" s="6">
        <f t="shared" si="3"/>
        <v>5</v>
      </c>
      <c r="J55" s="6">
        <f t="shared" si="4"/>
        <v>0</v>
      </c>
      <c r="K55" s="6">
        <f t="shared" si="5"/>
        <v>0</v>
      </c>
      <c r="L55" s="6">
        <f t="shared" si="6"/>
        <v>0</v>
      </c>
      <c r="M55" s="6">
        <f t="shared" si="7"/>
        <v>0</v>
      </c>
      <c r="N55" s="6">
        <f t="shared" si="8"/>
        <v>24</v>
      </c>
      <c r="O55" s="8">
        <f t="shared" si="9"/>
        <v>6</v>
      </c>
      <c r="P55" s="8">
        <f t="shared" si="10"/>
        <v>6</v>
      </c>
      <c r="Q55" s="8">
        <f t="shared" si="11"/>
        <v>6</v>
      </c>
      <c r="R55" s="9" t="e">
        <f>+Q55/#REF!</f>
        <v>#REF!</v>
      </c>
      <c r="S55" s="9" t="e">
        <f t="shared" si="12"/>
        <v>#REF!</v>
      </c>
      <c r="T55" s="6" t="e">
        <f t="shared" si="13"/>
        <v>#REF!</v>
      </c>
    </row>
    <row r="56" spans="1:20" s="21" customFormat="1" ht="17.100000000000001" customHeight="1">
      <c r="A56" s="11">
        <f t="shared" si="0"/>
        <v>53</v>
      </c>
      <c r="B56" s="22" t="s">
        <v>191</v>
      </c>
      <c r="C56" s="23" t="s">
        <v>198</v>
      </c>
      <c r="D56" s="24" t="s">
        <v>199</v>
      </c>
      <c r="E56" s="18" t="s">
        <v>200</v>
      </c>
      <c r="G56" s="6">
        <f t="shared" si="1"/>
        <v>48</v>
      </c>
      <c r="H56" s="6">
        <f t="shared" si="2"/>
        <v>0</v>
      </c>
      <c r="I56" s="6">
        <f t="shared" si="3"/>
        <v>5</v>
      </c>
      <c r="J56" s="6">
        <f t="shared" si="4"/>
        <v>7</v>
      </c>
      <c r="K56" s="6">
        <f t="shared" si="5"/>
        <v>0</v>
      </c>
      <c r="L56" s="6">
        <f t="shared" si="6"/>
        <v>4</v>
      </c>
      <c r="M56" s="6">
        <f t="shared" si="7"/>
        <v>4</v>
      </c>
      <c r="N56" s="6">
        <f t="shared" si="8"/>
        <v>28</v>
      </c>
      <c r="O56" s="8">
        <f t="shared" si="9"/>
        <v>7</v>
      </c>
      <c r="P56" s="8">
        <f t="shared" si="10"/>
        <v>7</v>
      </c>
      <c r="Q56" s="8">
        <f t="shared" si="11"/>
        <v>7</v>
      </c>
      <c r="R56" s="9" t="e">
        <f>+Q56/#REF!</f>
        <v>#REF!</v>
      </c>
      <c r="S56" s="9" t="e">
        <f t="shared" si="12"/>
        <v>#REF!</v>
      </c>
      <c r="T56" s="6" t="e">
        <f t="shared" si="13"/>
        <v>#REF!</v>
      </c>
    </row>
    <row r="57" spans="1:20" s="21" customFormat="1" ht="17.100000000000001" customHeight="1">
      <c r="A57" s="11">
        <f t="shared" si="0"/>
        <v>54</v>
      </c>
      <c r="B57" s="22" t="s">
        <v>201</v>
      </c>
      <c r="C57" s="22" t="s">
        <v>202</v>
      </c>
      <c r="D57" s="24" t="s">
        <v>203</v>
      </c>
      <c r="E57" s="18" t="s">
        <v>204</v>
      </c>
      <c r="G57" s="6">
        <f t="shared" si="1"/>
        <v>11</v>
      </c>
      <c r="H57" s="6">
        <f t="shared" si="2"/>
        <v>2</v>
      </c>
      <c r="I57" s="6">
        <f t="shared" si="3"/>
        <v>1</v>
      </c>
      <c r="J57" s="6">
        <f t="shared" si="4"/>
        <v>0</v>
      </c>
      <c r="K57" s="6">
        <f t="shared" si="5"/>
        <v>0</v>
      </c>
      <c r="L57" s="6">
        <f t="shared" si="6"/>
        <v>0</v>
      </c>
      <c r="M57" s="6">
        <f t="shared" si="7"/>
        <v>0</v>
      </c>
      <c r="N57" s="6">
        <f t="shared" si="8"/>
        <v>8</v>
      </c>
      <c r="O57" s="8">
        <f t="shared" si="9"/>
        <v>2</v>
      </c>
      <c r="P57" s="8">
        <f t="shared" si="10"/>
        <v>2</v>
      </c>
      <c r="Q57" s="8">
        <f t="shared" si="11"/>
        <v>2</v>
      </c>
      <c r="R57" s="9" t="e">
        <f>+Q57/#REF!</f>
        <v>#REF!</v>
      </c>
      <c r="S57" s="9" t="e">
        <f t="shared" si="12"/>
        <v>#REF!</v>
      </c>
      <c r="T57" s="6" t="e">
        <f t="shared" si="13"/>
        <v>#REF!</v>
      </c>
    </row>
    <row r="58" spans="1:20" s="21" customFormat="1" ht="17.100000000000001" customHeight="1">
      <c r="A58" s="11">
        <f t="shared" si="0"/>
        <v>55</v>
      </c>
      <c r="B58" s="22" t="s">
        <v>205</v>
      </c>
      <c r="C58" s="23" t="s">
        <v>206</v>
      </c>
      <c r="D58" s="24" t="s">
        <v>207</v>
      </c>
      <c r="E58" s="18" t="s">
        <v>208</v>
      </c>
      <c r="G58" s="6">
        <f t="shared" si="1"/>
        <v>11</v>
      </c>
      <c r="H58" s="6">
        <f t="shared" si="2"/>
        <v>2</v>
      </c>
      <c r="I58" s="6">
        <f t="shared" si="3"/>
        <v>1</v>
      </c>
      <c r="J58" s="6">
        <f t="shared" si="4"/>
        <v>0</v>
      </c>
      <c r="K58" s="6">
        <f t="shared" si="5"/>
        <v>0</v>
      </c>
      <c r="L58" s="6">
        <f t="shared" si="6"/>
        <v>0</v>
      </c>
      <c r="M58" s="6">
        <f t="shared" si="7"/>
        <v>0</v>
      </c>
      <c r="N58" s="6">
        <f t="shared" si="8"/>
        <v>8</v>
      </c>
      <c r="O58" s="8">
        <f t="shared" si="9"/>
        <v>2</v>
      </c>
      <c r="P58" s="8">
        <f t="shared" si="10"/>
        <v>2</v>
      </c>
      <c r="Q58" s="8">
        <f t="shared" si="11"/>
        <v>2</v>
      </c>
      <c r="R58" s="9" t="e">
        <f>+Q58/#REF!</f>
        <v>#REF!</v>
      </c>
      <c r="S58" s="9" t="e">
        <f t="shared" si="12"/>
        <v>#REF!</v>
      </c>
      <c r="T58" s="6" t="e">
        <f t="shared" si="13"/>
        <v>#REF!</v>
      </c>
    </row>
    <row r="59" spans="1:20" s="21" customFormat="1" ht="17.100000000000001" customHeight="1">
      <c r="A59" s="11">
        <f t="shared" si="0"/>
        <v>56</v>
      </c>
      <c r="B59" s="22" t="s">
        <v>205</v>
      </c>
      <c r="C59" s="23" t="s">
        <v>209</v>
      </c>
      <c r="D59" s="24" t="s">
        <v>210</v>
      </c>
      <c r="E59" s="18" t="s">
        <v>211</v>
      </c>
      <c r="G59" s="6">
        <f t="shared" si="1"/>
        <v>30</v>
      </c>
      <c r="H59" s="6">
        <f t="shared" si="2"/>
        <v>5</v>
      </c>
      <c r="I59" s="6">
        <f t="shared" si="3"/>
        <v>4</v>
      </c>
      <c r="J59" s="6">
        <f t="shared" si="4"/>
        <v>0</v>
      </c>
      <c r="K59" s="6">
        <f t="shared" si="5"/>
        <v>0</v>
      </c>
      <c r="L59" s="6">
        <f t="shared" si="6"/>
        <v>1</v>
      </c>
      <c r="M59" s="6">
        <f t="shared" si="7"/>
        <v>0</v>
      </c>
      <c r="N59" s="6">
        <f t="shared" si="8"/>
        <v>20</v>
      </c>
      <c r="O59" s="8">
        <f t="shared" si="9"/>
        <v>5</v>
      </c>
      <c r="P59" s="8">
        <f t="shared" si="10"/>
        <v>5</v>
      </c>
      <c r="Q59" s="8">
        <f t="shared" si="11"/>
        <v>5</v>
      </c>
      <c r="R59" s="9" t="e">
        <f>+Q59/#REF!</f>
        <v>#REF!</v>
      </c>
      <c r="S59" s="9" t="e">
        <f t="shared" si="12"/>
        <v>#REF!</v>
      </c>
      <c r="T59" s="6" t="e">
        <f t="shared" si="13"/>
        <v>#REF!</v>
      </c>
    </row>
    <row r="60" spans="1:20" s="21" customFormat="1" ht="17.100000000000001" customHeight="1">
      <c r="A60" s="11">
        <f t="shared" si="0"/>
        <v>57</v>
      </c>
      <c r="B60" s="22" t="s">
        <v>205</v>
      </c>
      <c r="C60" s="23" t="s">
        <v>182</v>
      </c>
      <c r="D60" s="24" t="s">
        <v>212</v>
      </c>
      <c r="E60" s="18" t="s">
        <v>184</v>
      </c>
      <c r="G60" s="6">
        <f t="shared" si="1"/>
        <v>29</v>
      </c>
      <c r="H60" s="6">
        <f t="shared" si="2"/>
        <v>5</v>
      </c>
      <c r="I60" s="6">
        <f t="shared" si="3"/>
        <v>4</v>
      </c>
      <c r="J60" s="6">
        <f t="shared" si="4"/>
        <v>0</v>
      </c>
      <c r="K60" s="6">
        <f t="shared" si="5"/>
        <v>0</v>
      </c>
      <c r="L60" s="6">
        <f t="shared" si="6"/>
        <v>0</v>
      </c>
      <c r="M60" s="6">
        <f t="shared" si="7"/>
        <v>0</v>
      </c>
      <c r="N60" s="6">
        <f t="shared" si="8"/>
        <v>20</v>
      </c>
      <c r="O60" s="8">
        <f t="shared" si="9"/>
        <v>5</v>
      </c>
      <c r="P60" s="8">
        <f t="shared" si="10"/>
        <v>5</v>
      </c>
      <c r="Q60" s="8">
        <f t="shared" si="11"/>
        <v>5</v>
      </c>
      <c r="R60" s="9" t="e">
        <f>+Q60/#REF!</f>
        <v>#REF!</v>
      </c>
      <c r="S60" s="9" t="e">
        <f t="shared" si="12"/>
        <v>#REF!</v>
      </c>
      <c r="T60" s="6" t="e">
        <f t="shared" si="13"/>
        <v>#REF!</v>
      </c>
    </row>
    <row r="61" spans="1:20" s="21" customFormat="1" ht="17.100000000000001" customHeight="1">
      <c r="A61" s="11">
        <f t="shared" si="0"/>
        <v>58</v>
      </c>
      <c r="B61" s="22" t="s">
        <v>213</v>
      </c>
      <c r="C61" s="23" t="s">
        <v>214</v>
      </c>
      <c r="D61" s="24" t="s">
        <v>215</v>
      </c>
      <c r="E61" s="18" t="s">
        <v>216</v>
      </c>
      <c r="G61" s="6">
        <f t="shared" si="1"/>
        <v>40</v>
      </c>
      <c r="H61" s="6">
        <f t="shared" si="2"/>
        <v>6</v>
      </c>
      <c r="I61" s="6">
        <f t="shared" si="3"/>
        <v>4</v>
      </c>
      <c r="J61" s="6">
        <f t="shared" si="4"/>
        <v>0</v>
      </c>
      <c r="K61" s="6">
        <f t="shared" si="5"/>
        <v>0</v>
      </c>
      <c r="L61" s="6">
        <f t="shared" si="6"/>
        <v>2</v>
      </c>
      <c r="M61" s="6">
        <f t="shared" si="7"/>
        <v>4</v>
      </c>
      <c r="N61" s="6">
        <f t="shared" si="8"/>
        <v>24</v>
      </c>
      <c r="O61" s="8">
        <f t="shared" si="9"/>
        <v>6</v>
      </c>
      <c r="P61" s="8">
        <f t="shared" si="10"/>
        <v>6</v>
      </c>
      <c r="Q61" s="8">
        <f t="shared" si="11"/>
        <v>6</v>
      </c>
      <c r="R61" s="9" t="e">
        <f>+Q61/#REF!</f>
        <v>#REF!</v>
      </c>
      <c r="S61" s="9" t="e">
        <f t="shared" si="12"/>
        <v>#REF!</v>
      </c>
      <c r="T61" s="6" t="e">
        <f t="shared" si="13"/>
        <v>#REF!</v>
      </c>
    </row>
    <row r="62" spans="1:20" s="21" customFormat="1" ht="17.100000000000001" customHeight="1">
      <c r="A62" s="11">
        <f t="shared" si="0"/>
        <v>59</v>
      </c>
      <c r="B62" s="22" t="s">
        <v>213</v>
      </c>
      <c r="C62" s="23" t="s">
        <v>217</v>
      </c>
      <c r="D62" s="24" t="s">
        <v>218</v>
      </c>
      <c r="E62" s="18" t="s">
        <v>144</v>
      </c>
      <c r="G62" s="6">
        <f t="shared" si="1"/>
        <v>17</v>
      </c>
      <c r="H62" s="6">
        <f t="shared" si="2"/>
        <v>3</v>
      </c>
      <c r="I62" s="6">
        <f t="shared" si="3"/>
        <v>2</v>
      </c>
      <c r="J62" s="6">
        <f t="shared" si="4"/>
        <v>0</v>
      </c>
      <c r="K62" s="6">
        <f t="shared" si="5"/>
        <v>0</v>
      </c>
      <c r="L62" s="6">
        <f t="shared" si="6"/>
        <v>0</v>
      </c>
      <c r="M62" s="6">
        <f t="shared" si="7"/>
        <v>0</v>
      </c>
      <c r="N62" s="6">
        <f t="shared" si="8"/>
        <v>12</v>
      </c>
      <c r="O62" s="8">
        <f t="shared" si="9"/>
        <v>3</v>
      </c>
      <c r="P62" s="8">
        <f t="shared" si="10"/>
        <v>3</v>
      </c>
      <c r="Q62" s="8">
        <f t="shared" si="11"/>
        <v>3</v>
      </c>
      <c r="R62" s="9" t="e">
        <f>+Q62/#REF!</f>
        <v>#REF!</v>
      </c>
      <c r="S62" s="9" t="e">
        <f t="shared" si="12"/>
        <v>#REF!</v>
      </c>
      <c r="T62" s="6" t="e">
        <f t="shared" si="13"/>
        <v>#REF!</v>
      </c>
    </row>
    <row r="63" spans="1:20" s="21" customFormat="1" ht="17.100000000000001" customHeight="1">
      <c r="A63" s="11">
        <f t="shared" si="0"/>
        <v>60</v>
      </c>
      <c r="B63" s="22" t="s">
        <v>219</v>
      </c>
      <c r="C63" s="23" t="s">
        <v>220</v>
      </c>
      <c r="D63" s="24" t="s">
        <v>221</v>
      </c>
      <c r="E63" s="18" t="s">
        <v>222</v>
      </c>
      <c r="G63" s="6">
        <f t="shared" si="1"/>
        <v>29</v>
      </c>
      <c r="H63" s="6">
        <f t="shared" si="2"/>
        <v>5</v>
      </c>
      <c r="I63" s="6">
        <f t="shared" si="3"/>
        <v>4</v>
      </c>
      <c r="J63" s="6">
        <f t="shared" si="4"/>
        <v>0</v>
      </c>
      <c r="K63" s="6">
        <f t="shared" si="5"/>
        <v>0</v>
      </c>
      <c r="L63" s="6">
        <f t="shared" si="6"/>
        <v>0</v>
      </c>
      <c r="M63" s="6">
        <f t="shared" si="7"/>
        <v>0</v>
      </c>
      <c r="N63" s="6">
        <f t="shared" si="8"/>
        <v>20</v>
      </c>
      <c r="O63" s="8">
        <f t="shared" si="9"/>
        <v>5</v>
      </c>
      <c r="P63" s="8">
        <f t="shared" si="10"/>
        <v>5</v>
      </c>
      <c r="Q63" s="8">
        <f t="shared" si="11"/>
        <v>5</v>
      </c>
      <c r="R63" s="9" t="e">
        <f>+Q63/#REF!</f>
        <v>#REF!</v>
      </c>
      <c r="S63" s="9" t="e">
        <f t="shared" si="12"/>
        <v>#REF!</v>
      </c>
      <c r="T63" s="6" t="e">
        <f t="shared" si="13"/>
        <v>#REF!</v>
      </c>
    </row>
    <row r="64" spans="1:20" s="21" customFormat="1" ht="17.100000000000001" customHeight="1">
      <c r="A64" s="11">
        <f t="shared" si="0"/>
        <v>61</v>
      </c>
      <c r="B64" s="22" t="s">
        <v>223</v>
      </c>
      <c r="C64" s="23" t="s">
        <v>224</v>
      </c>
      <c r="D64" s="24" t="s">
        <v>225</v>
      </c>
      <c r="E64" s="18" t="s">
        <v>226</v>
      </c>
      <c r="G64" s="6">
        <f t="shared" si="1"/>
        <v>17</v>
      </c>
      <c r="H64" s="6">
        <f t="shared" si="2"/>
        <v>3</v>
      </c>
      <c r="I64" s="6">
        <f t="shared" si="3"/>
        <v>2</v>
      </c>
      <c r="J64" s="6">
        <f t="shared" si="4"/>
        <v>0</v>
      </c>
      <c r="K64" s="6">
        <f t="shared" si="5"/>
        <v>0</v>
      </c>
      <c r="L64" s="6">
        <f t="shared" si="6"/>
        <v>0</v>
      </c>
      <c r="M64" s="6">
        <f t="shared" si="7"/>
        <v>0</v>
      </c>
      <c r="N64" s="6">
        <f t="shared" si="8"/>
        <v>12</v>
      </c>
      <c r="O64" s="8">
        <f t="shared" si="9"/>
        <v>3</v>
      </c>
      <c r="P64" s="8">
        <f t="shared" si="10"/>
        <v>3</v>
      </c>
      <c r="Q64" s="8">
        <f t="shared" si="11"/>
        <v>3</v>
      </c>
      <c r="R64" s="9" t="e">
        <f>+Q64/#REF!</f>
        <v>#REF!</v>
      </c>
      <c r="S64" s="9" t="e">
        <f t="shared" si="12"/>
        <v>#REF!</v>
      </c>
      <c r="T64" s="6" t="e">
        <f t="shared" si="13"/>
        <v>#REF!</v>
      </c>
    </row>
    <row r="65" spans="1:21" s="21" customFormat="1" ht="17.100000000000001" customHeight="1">
      <c r="A65" s="11">
        <f t="shared" si="0"/>
        <v>62</v>
      </c>
      <c r="B65" s="22" t="s">
        <v>227</v>
      </c>
      <c r="C65" s="23" t="s">
        <v>228</v>
      </c>
      <c r="D65" s="24" t="s">
        <v>229</v>
      </c>
      <c r="E65" s="18" t="s">
        <v>230</v>
      </c>
      <c r="G65" s="6">
        <f t="shared" si="1"/>
        <v>53</v>
      </c>
      <c r="H65" s="6">
        <f t="shared" si="2"/>
        <v>9</v>
      </c>
      <c r="I65" s="6">
        <f t="shared" si="3"/>
        <v>8</v>
      </c>
      <c r="J65" s="6">
        <f t="shared" si="4"/>
        <v>0</v>
      </c>
      <c r="K65" s="6">
        <f t="shared" si="5"/>
        <v>0</v>
      </c>
      <c r="L65" s="6">
        <f t="shared" si="6"/>
        <v>0</v>
      </c>
      <c r="M65" s="6">
        <f t="shared" si="7"/>
        <v>0</v>
      </c>
      <c r="N65" s="6">
        <f t="shared" si="8"/>
        <v>36</v>
      </c>
      <c r="O65" s="8">
        <f t="shared" si="9"/>
        <v>9</v>
      </c>
      <c r="P65" s="8">
        <f t="shared" si="10"/>
        <v>9</v>
      </c>
      <c r="Q65" s="8">
        <f t="shared" si="11"/>
        <v>9</v>
      </c>
      <c r="R65" s="9" t="e">
        <f>+Q65/#REF!</f>
        <v>#REF!</v>
      </c>
      <c r="S65" s="9" t="e">
        <f t="shared" si="12"/>
        <v>#REF!</v>
      </c>
      <c r="T65" s="6" t="e">
        <f t="shared" si="13"/>
        <v>#REF!</v>
      </c>
    </row>
    <row r="66" spans="1:21" s="21" customFormat="1" ht="17.100000000000001" customHeight="1">
      <c r="A66" s="11">
        <f t="shared" si="0"/>
        <v>63</v>
      </c>
      <c r="B66" s="22" t="s">
        <v>227</v>
      </c>
      <c r="C66" s="23" t="s">
        <v>231</v>
      </c>
      <c r="D66" s="29" t="s">
        <v>232</v>
      </c>
      <c r="E66" s="18" t="s">
        <v>75</v>
      </c>
      <c r="G66" s="6">
        <f t="shared" si="1"/>
        <v>29</v>
      </c>
      <c r="H66" s="6">
        <f t="shared" si="2"/>
        <v>5</v>
      </c>
      <c r="I66" s="6">
        <f t="shared" si="3"/>
        <v>4</v>
      </c>
      <c r="J66" s="6">
        <f t="shared" si="4"/>
        <v>0</v>
      </c>
      <c r="K66" s="6">
        <f t="shared" si="5"/>
        <v>0</v>
      </c>
      <c r="L66" s="6">
        <f t="shared" si="6"/>
        <v>0</v>
      </c>
      <c r="M66" s="6">
        <f t="shared" si="7"/>
        <v>0</v>
      </c>
      <c r="N66" s="6">
        <f t="shared" si="8"/>
        <v>20</v>
      </c>
      <c r="O66" s="8">
        <f t="shared" si="9"/>
        <v>5</v>
      </c>
      <c r="P66" s="8">
        <f t="shared" si="10"/>
        <v>5</v>
      </c>
      <c r="Q66" s="8">
        <f t="shared" si="11"/>
        <v>5</v>
      </c>
      <c r="R66" s="9" t="e">
        <f>+Q66/#REF!</f>
        <v>#REF!</v>
      </c>
      <c r="S66" s="9" t="e">
        <f t="shared" si="12"/>
        <v>#REF!</v>
      </c>
      <c r="T66" s="6" t="e">
        <f t="shared" si="13"/>
        <v>#REF!</v>
      </c>
    </row>
    <row r="67" spans="1:21" s="21" customFormat="1" ht="17.100000000000001" customHeight="1">
      <c r="A67" s="11">
        <f t="shared" si="0"/>
        <v>64</v>
      </c>
      <c r="B67" s="22" t="s">
        <v>227</v>
      </c>
      <c r="C67" s="23" t="s">
        <v>233</v>
      </c>
      <c r="D67" s="24" t="s">
        <v>234</v>
      </c>
      <c r="E67" s="18" t="s">
        <v>235</v>
      </c>
      <c r="G67" s="6">
        <f t="shared" si="1"/>
        <v>29</v>
      </c>
      <c r="H67" s="6">
        <f t="shared" si="2"/>
        <v>5</v>
      </c>
      <c r="I67" s="6">
        <f t="shared" si="3"/>
        <v>4</v>
      </c>
      <c r="J67" s="6">
        <f t="shared" si="4"/>
        <v>0</v>
      </c>
      <c r="K67" s="6">
        <f t="shared" si="5"/>
        <v>0</v>
      </c>
      <c r="L67" s="6">
        <f t="shared" si="6"/>
        <v>0</v>
      </c>
      <c r="M67" s="6">
        <f t="shared" si="7"/>
        <v>0</v>
      </c>
      <c r="N67" s="6">
        <f t="shared" si="8"/>
        <v>20</v>
      </c>
      <c r="O67" s="8">
        <f t="shared" si="9"/>
        <v>5</v>
      </c>
      <c r="P67" s="8">
        <f t="shared" si="10"/>
        <v>5</v>
      </c>
      <c r="Q67" s="8">
        <f t="shared" si="11"/>
        <v>5</v>
      </c>
      <c r="R67" s="9" t="e">
        <f>+Q67/#REF!</f>
        <v>#REF!</v>
      </c>
      <c r="S67" s="9" t="e">
        <f t="shared" si="12"/>
        <v>#REF!</v>
      </c>
      <c r="T67" s="6" t="e">
        <f t="shared" si="13"/>
        <v>#REF!</v>
      </c>
    </row>
    <row r="68" spans="1:21" s="21" customFormat="1" ht="17.100000000000001" customHeight="1">
      <c r="A68" s="11">
        <f t="shared" si="0"/>
        <v>65</v>
      </c>
      <c r="B68" s="22" t="s">
        <v>236</v>
      </c>
      <c r="C68" s="23" t="s">
        <v>674</v>
      </c>
      <c r="D68" s="24" t="s">
        <v>676</v>
      </c>
      <c r="E68" s="18" t="s">
        <v>675</v>
      </c>
      <c r="G68" s="20" t="e">
        <f>+#REF!</f>
        <v>#REF!</v>
      </c>
      <c r="H68" s="5">
        <f t="shared" ref="H68" si="14">+T68</f>
        <v>5</v>
      </c>
      <c r="I68" s="21">
        <f t="shared" si="3"/>
        <v>4</v>
      </c>
      <c r="J68" s="6">
        <f t="shared" ref="J68" si="15">LEN(E68)</f>
        <v>29</v>
      </c>
      <c r="K68" s="6">
        <f t="shared" ref="K68" si="16">LEN(E68)-LEN(SUBSTITUTE(E68,":",""))</f>
        <v>5</v>
      </c>
      <c r="L68" s="6">
        <f t="shared" ref="L68" si="17">LEN(E68)-LEN(SUBSTITUTE(E68,"-",""))</f>
        <v>4</v>
      </c>
      <c r="M68" s="6">
        <f t="shared" ref="M68" si="18">LEN(E68)-LEN(SUBSTITUTE(E68,",",""))</f>
        <v>0</v>
      </c>
      <c r="N68" s="6">
        <f t="shared" ref="N68" si="19">LEN(E68)-LEN(SUBSTITUTE(E68,".",""))</f>
        <v>0</v>
      </c>
      <c r="O68" s="6">
        <f t="shared" ref="O68" si="20">LEN(E68)-LEN(SUBSTITUTE(E68," ",""))</f>
        <v>0</v>
      </c>
      <c r="P68" s="6">
        <f t="shared" ref="P68" si="21">LEN(E68)-LEN(SUBSTITUTE(E68,"C/Ct",""))</f>
        <v>0</v>
      </c>
      <c r="Q68" s="6">
        <f t="shared" ref="Q68" si="22">+J68-K68-L68-M68-N68-O68-P68</f>
        <v>20</v>
      </c>
      <c r="R68" s="8">
        <f t="shared" ref="R68" si="23">+Q68/4</f>
        <v>5</v>
      </c>
      <c r="S68" s="8">
        <f t="shared" ref="S68" si="24">IF(R68&lt;=0.5,1,R68)</f>
        <v>5</v>
      </c>
      <c r="T68" s="8">
        <f t="shared" ref="T68" si="25">IF(J68&lt;&gt;0,(IF(S68=1.5,1,S68)),0)</f>
        <v>5</v>
      </c>
      <c r="U68" s="9" t="e">
        <f t="shared" ref="U68" si="26">+T68/$H$1</f>
        <v>#DIV/0!</v>
      </c>
    </row>
    <row r="69" spans="1:21" s="21" customFormat="1" ht="17.100000000000001" customHeight="1">
      <c r="A69" s="11">
        <f t="shared" ref="A69:A132" si="27">1+A68</f>
        <v>66</v>
      </c>
      <c r="B69" s="22" t="s">
        <v>236</v>
      </c>
      <c r="C69" s="23" t="s">
        <v>237</v>
      </c>
      <c r="D69" s="24" t="s">
        <v>238</v>
      </c>
      <c r="E69" s="18" t="s">
        <v>239</v>
      </c>
      <c r="G69" s="6">
        <f t="shared" si="1"/>
        <v>17</v>
      </c>
      <c r="H69" s="6">
        <f t="shared" si="2"/>
        <v>3</v>
      </c>
      <c r="I69" s="6">
        <f t="shared" si="3"/>
        <v>2</v>
      </c>
      <c r="J69" s="6">
        <f t="shared" si="4"/>
        <v>0</v>
      </c>
      <c r="K69" s="6">
        <f t="shared" si="5"/>
        <v>0</v>
      </c>
      <c r="L69" s="6">
        <f t="shared" si="6"/>
        <v>0</v>
      </c>
      <c r="M69" s="6">
        <f t="shared" si="7"/>
        <v>0</v>
      </c>
      <c r="N69" s="6">
        <f t="shared" si="8"/>
        <v>12</v>
      </c>
      <c r="O69" s="8">
        <f t="shared" si="9"/>
        <v>3</v>
      </c>
      <c r="P69" s="8">
        <f t="shared" si="10"/>
        <v>3</v>
      </c>
      <c r="Q69" s="8">
        <f t="shared" si="11"/>
        <v>3</v>
      </c>
      <c r="R69" s="9" t="e">
        <f>+Q69/#REF!</f>
        <v>#REF!</v>
      </c>
      <c r="S69" s="9" t="e">
        <f t="shared" si="12"/>
        <v>#REF!</v>
      </c>
      <c r="T69" s="6" t="e">
        <f t="shared" si="13"/>
        <v>#REF!</v>
      </c>
    </row>
    <row r="70" spans="1:21" s="21" customFormat="1" ht="17.100000000000001" customHeight="1">
      <c r="A70" s="11">
        <f t="shared" si="27"/>
        <v>67</v>
      </c>
      <c r="B70" s="22" t="s">
        <v>240</v>
      </c>
      <c r="C70" s="23" t="s">
        <v>241</v>
      </c>
      <c r="D70" s="24" t="s">
        <v>242</v>
      </c>
      <c r="E70" s="18" t="s">
        <v>243</v>
      </c>
      <c r="G70" s="6">
        <f t="shared" si="1"/>
        <v>29</v>
      </c>
      <c r="H70" s="6">
        <f t="shared" si="2"/>
        <v>5</v>
      </c>
      <c r="I70" s="6">
        <f t="shared" si="3"/>
        <v>4</v>
      </c>
      <c r="J70" s="6">
        <f t="shared" si="4"/>
        <v>0</v>
      </c>
      <c r="K70" s="6">
        <f t="shared" si="5"/>
        <v>0</v>
      </c>
      <c r="L70" s="6">
        <f t="shared" si="6"/>
        <v>0</v>
      </c>
      <c r="M70" s="6">
        <f t="shared" si="7"/>
        <v>0</v>
      </c>
      <c r="N70" s="6">
        <f t="shared" si="8"/>
        <v>20</v>
      </c>
      <c r="O70" s="8">
        <f t="shared" si="9"/>
        <v>5</v>
      </c>
      <c r="P70" s="8">
        <f t="shared" si="10"/>
        <v>5</v>
      </c>
      <c r="Q70" s="8">
        <f t="shared" si="11"/>
        <v>5</v>
      </c>
      <c r="R70" s="9" t="e">
        <f>+Q70/#REF!</f>
        <v>#REF!</v>
      </c>
      <c r="S70" s="9" t="e">
        <f t="shared" si="12"/>
        <v>#REF!</v>
      </c>
      <c r="T70" s="6" t="e">
        <f t="shared" si="13"/>
        <v>#REF!</v>
      </c>
    </row>
    <row r="71" spans="1:21" s="21" customFormat="1" ht="17.100000000000001" customHeight="1">
      <c r="A71" s="11">
        <f t="shared" si="27"/>
        <v>68</v>
      </c>
      <c r="B71" s="22" t="s">
        <v>244</v>
      </c>
      <c r="C71" s="23" t="s">
        <v>245</v>
      </c>
      <c r="D71" s="24" t="s">
        <v>246</v>
      </c>
      <c r="E71" s="18" t="s">
        <v>247</v>
      </c>
      <c r="G71" s="6">
        <f t="shared" ref="G71:G147" si="28">LEN(E71)</f>
        <v>23</v>
      </c>
      <c r="H71" s="6">
        <f t="shared" ref="H71:H147" si="29">LEN(E71)-LEN(SUBSTITUTE(E71,":",""))</f>
        <v>4</v>
      </c>
      <c r="I71" s="6">
        <f t="shared" ref="I71:I147" si="30">LEN(E71)-LEN(SUBSTITUTE(E71,"-",""))</f>
        <v>3</v>
      </c>
      <c r="J71" s="6">
        <f t="shared" ref="J71:J147" si="31">LEN(E71)-LEN(SUBSTITUTE(E71,",",""))</f>
        <v>0</v>
      </c>
      <c r="K71" s="6">
        <f t="shared" ref="K71:K147" si="32">LEN(E71)-LEN(SUBSTITUTE(E71,".",""))</f>
        <v>0</v>
      </c>
      <c r="L71" s="6">
        <f t="shared" ref="L71:L147" si="33">LEN(E71)-LEN(SUBSTITUTE(E71," ",""))</f>
        <v>0</v>
      </c>
      <c r="M71" s="6">
        <f t="shared" ref="M71:M147" si="34">LEN(E71)-LEN(SUBSTITUTE(E71,"C/Ct",""))</f>
        <v>0</v>
      </c>
      <c r="N71" s="6">
        <f t="shared" ref="N71:N147" si="35">+G71-H71-I71-J71-K71-L71-M71</f>
        <v>16</v>
      </c>
      <c r="O71" s="8">
        <f t="shared" ref="O71:O147" si="36">+N71/4</f>
        <v>4</v>
      </c>
      <c r="P71" s="8">
        <f t="shared" ref="P71:P147" si="37">IF(O71&lt;=0.5,1,O71)</f>
        <v>4</v>
      </c>
      <c r="Q71" s="8">
        <f t="shared" ref="Q71:Q147" si="38">IF(G71&lt;&gt;0,(IF(P71=1.5,1,P71)),0)</f>
        <v>4</v>
      </c>
      <c r="R71" s="9" t="e">
        <f>+Q71/#REF!</f>
        <v>#REF!</v>
      </c>
      <c r="S71" s="9" t="e">
        <f t="shared" ref="S71:S147" si="39">IF(Q71&lt;&gt;0,(IF(R71&lt;=0.5,1,R71)),0)</f>
        <v>#REF!</v>
      </c>
      <c r="T71" s="6" t="e">
        <f t="shared" ref="T71:T147" si="40">ROUND(S71,0)</f>
        <v>#REF!</v>
      </c>
    </row>
    <row r="72" spans="1:21" s="21" customFormat="1" ht="17.100000000000001" customHeight="1">
      <c r="A72" s="11">
        <f t="shared" si="27"/>
        <v>69</v>
      </c>
      <c r="B72" s="22" t="s">
        <v>248</v>
      </c>
      <c r="C72" s="23" t="s">
        <v>249</v>
      </c>
      <c r="D72" s="24" t="s">
        <v>250</v>
      </c>
      <c r="E72" s="18" t="s">
        <v>178</v>
      </c>
      <c r="G72" s="6">
        <f t="shared" si="28"/>
        <v>11</v>
      </c>
      <c r="H72" s="6">
        <f t="shared" si="29"/>
        <v>2</v>
      </c>
      <c r="I72" s="6">
        <f t="shared" si="30"/>
        <v>1</v>
      </c>
      <c r="J72" s="6">
        <f t="shared" si="31"/>
        <v>0</v>
      </c>
      <c r="K72" s="6">
        <f t="shared" si="32"/>
        <v>0</v>
      </c>
      <c r="L72" s="6">
        <f t="shared" si="33"/>
        <v>0</v>
      </c>
      <c r="M72" s="6">
        <f t="shared" si="34"/>
        <v>0</v>
      </c>
      <c r="N72" s="6">
        <f t="shared" si="35"/>
        <v>8</v>
      </c>
      <c r="O72" s="8">
        <f t="shared" si="36"/>
        <v>2</v>
      </c>
      <c r="P72" s="8">
        <f t="shared" si="37"/>
        <v>2</v>
      </c>
      <c r="Q72" s="8">
        <f t="shared" si="38"/>
        <v>2</v>
      </c>
      <c r="R72" s="9" t="e">
        <f>+Q72/#REF!</f>
        <v>#REF!</v>
      </c>
      <c r="S72" s="9" t="e">
        <f t="shared" si="39"/>
        <v>#REF!</v>
      </c>
      <c r="T72" s="6" t="e">
        <f t="shared" si="40"/>
        <v>#REF!</v>
      </c>
    </row>
    <row r="73" spans="1:21" s="21" customFormat="1" ht="17.100000000000001" customHeight="1">
      <c r="A73" s="11">
        <f t="shared" si="27"/>
        <v>70</v>
      </c>
      <c r="B73" s="22" t="s">
        <v>244</v>
      </c>
      <c r="C73" s="23" t="s">
        <v>251</v>
      </c>
      <c r="D73" s="24" t="s">
        <v>252</v>
      </c>
      <c r="E73" s="18" t="s">
        <v>253</v>
      </c>
      <c r="G73" s="6">
        <f t="shared" si="28"/>
        <v>17</v>
      </c>
      <c r="H73" s="6">
        <f t="shared" si="29"/>
        <v>3</v>
      </c>
      <c r="I73" s="6">
        <f t="shared" si="30"/>
        <v>2</v>
      </c>
      <c r="J73" s="6">
        <f t="shared" si="31"/>
        <v>0</v>
      </c>
      <c r="K73" s="6">
        <f t="shared" si="32"/>
        <v>0</v>
      </c>
      <c r="L73" s="6">
        <f t="shared" si="33"/>
        <v>0</v>
      </c>
      <c r="M73" s="6">
        <f t="shared" si="34"/>
        <v>0</v>
      </c>
      <c r="N73" s="6">
        <f t="shared" si="35"/>
        <v>12</v>
      </c>
      <c r="O73" s="8">
        <f t="shared" si="36"/>
        <v>3</v>
      </c>
      <c r="P73" s="8">
        <f t="shared" si="37"/>
        <v>3</v>
      </c>
      <c r="Q73" s="8">
        <f t="shared" si="38"/>
        <v>3</v>
      </c>
      <c r="R73" s="9" t="e">
        <f>+Q73/#REF!</f>
        <v>#REF!</v>
      </c>
      <c r="S73" s="9" t="e">
        <f t="shared" si="39"/>
        <v>#REF!</v>
      </c>
      <c r="T73" s="6" t="e">
        <f t="shared" si="40"/>
        <v>#REF!</v>
      </c>
    </row>
    <row r="74" spans="1:21" s="21" customFormat="1" ht="17.100000000000001" customHeight="1">
      <c r="A74" s="11">
        <f t="shared" si="27"/>
        <v>71</v>
      </c>
      <c r="B74" s="22" t="s">
        <v>254</v>
      </c>
      <c r="C74" s="23" t="s">
        <v>255</v>
      </c>
      <c r="D74" s="24" t="s">
        <v>256</v>
      </c>
      <c r="E74" s="18" t="s">
        <v>257</v>
      </c>
      <c r="G74" s="6">
        <f t="shared" si="28"/>
        <v>11</v>
      </c>
      <c r="H74" s="6">
        <f t="shared" si="29"/>
        <v>2</v>
      </c>
      <c r="I74" s="6">
        <f t="shared" si="30"/>
        <v>1</v>
      </c>
      <c r="J74" s="6">
        <f t="shared" si="31"/>
        <v>0</v>
      </c>
      <c r="K74" s="6">
        <f t="shared" si="32"/>
        <v>0</v>
      </c>
      <c r="L74" s="6">
        <f t="shared" si="33"/>
        <v>0</v>
      </c>
      <c r="M74" s="6">
        <f t="shared" si="34"/>
        <v>0</v>
      </c>
      <c r="N74" s="6">
        <f t="shared" si="35"/>
        <v>8</v>
      </c>
      <c r="O74" s="8">
        <f t="shared" si="36"/>
        <v>2</v>
      </c>
      <c r="P74" s="8">
        <f t="shared" si="37"/>
        <v>2</v>
      </c>
      <c r="Q74" s="8">
        <f t="shared" si="38"/>
        <v>2</v>
      </c>
      <c r="R74" s="9" t="e">
        <f>+Q74/#REF!</f>
        <v>#REF!</v>
      </c>
      <c r="S74" s="9" t="e">
        <f t="shared" si="39"/>
        <v>#REF!</v>
      </c>
      <c r="T74" s="6" t="e">
        <f t="shared" si="40"/>
        <v>#REF!</v>
      </c>
    </row>
    <row r="75" spans="1:21" s="21" customFormat="1" ht="17.100000000000001" customHeight="1">
      <c r="A75" s="11">
        <f t="shared" si="27"/>
        <v>72</v>
      </c>
      <c r="B75" s="22" t="s">
        <v>254</v>
      </c>
      <c r="C75" s="23" t="s">
        <v>258</v>
      </c>
      <c r="D75" s="24" t="s">
        <v>259</v>
      </c>
      <c r="E75" s="18" t="s">
        <v>75</v>
      </c>
      <c r="G75" s="6">
        <f t="shared" si="28"/>
        <v>29</v>
      </c>
      <c r="H75" s="6">
        <f t="shared" si="29"/>
        <v>5</v>
      </c>
      <c r="I75" s="6">
        <f t="shared" si="30"/>
        <v>4</v>
      </c>
      <c r="J75" s="6">
        <f t="shared" si="31"/>
        <v>0</v>
      </c>
      <c r="K75" s="6">
        <f t="shared" si="32"/>
        <v>0</v>
      </c>
      <c r="L75" s="6">
        <f t="shared" si="33"/>
        <v>0</v>
      </c>
      <c r="M75" s="6">
        <f t="shared" si="34"/>
        <v>0</v>
      </c>
      <c r="N75" s="6">
        <f t="shared" si="35"/>
        <v>20</v>
      </c>
      <c r="O75" s="8">
        <f t="shared" si="36"/>
        <v>5</v>
      </c>
      <c r="P75" s="8">
        <f t="shared" si="37"/>
        <v>5</v>
      </c>
      <c r="Q75" s="8">
        <f t="shared" si="38"/>
        <v>5</v>
      </c>
      <c r="R75" s="9" t="e">
        <f>+Q75/#REF!</f>
        <v>#REF!</v>
      </c>
      <c r="S75" s="9" t="e">
        <f t="shared" si="39"/>
        <v>#REF!</v>
      </c>
      <c r="T75" s="6" t="e">
        <f t="shared" si="40"/>
        <v>#REF!</v>
      </c>
    </row>
    <row r="76" spans="1:21" s="21" customFormat="1" ht="17.100000000000001" customHeight="1">
      <c r="A76" s="11">
        <f t="shared" si="27"/>
        <v>73</v>
      </c>
      <c r="B76" s="22" t="s">
        <v>260</v>
      </c>
      <c r="C76" s="23" t="s">
        <v>261</v>
      </c>
      <c r="D76" s="24" t="s">
        <v>262</v>
      </c>
      <c r="E76" s="18" t="s">
        <v>263</v>
      </c>
      <c r="G76" s="6">
        <f t="shared" si="28"/>
        <v>17</v>
      </c>
      <c r="H76" s="6">
        <f t="shared" si="29"/>
        <v>3</v>
      </c>
      <c r="I76" s="6">
        <f t="shared" si="30"/>
        <v>2</v>
      </c>
      <c r="J76" s="6">
        <f t="shared" si="31"/>
        <v>0</v>
      </c>
      <c r="K76" s="6">
        <f t="shared" si="32"/>
        <v>0</v>
      </c>
      <c r="L76" s="6">
        <f t="shared" si="33"/>
        <v>0</v>
      </c>
      <c r="M76" s="6">
        <f t="shared" si="34"/>
        <v>0</v>
      </c>
      <c r="N76" s="6">
        <f t="shared" si="35"/>
        <v>12</v>
      </c>
      <c r="O76" s="8">
        <f t="shared" si="36"/>
        <v>3</v>
      </c>
      <c r="P76" s="8">
        <f t="shared" si="37"/>
        <v>3</v>
      </c>
      <c r="Q76" s="8">
        <f t="shared" si="38"/>
        <v>3</v>
      </c>
      <c r="R76" s="9" t="e">
        <f>+Q76/#REF!</f>
        <v>#REF!</v>
      </c>
      <c r="S76" s="9" t="e">
        <f t="shared" si="39"/>
        <v>#REF!</v>
      </c>
      <c r="T76" s="6" t="e">
        <f t="shared" si="40"/>
        <v>#REF!</v>
      </c>
    </row>
    <row r="77" spans="1:21" s="21" customFormat="1" ht="17.100000000000001" customHeight="1">
      <c r="A77" s="11">
        <f t="shared" si="27"/>
        <v>74</v>
      </c>
      <c r="B77" s="22" t="s">
        <v>264</v>
      </c>
      <c r="C77" s="23" t="s">
        <v>265</v>
      </c>
      <c r="D77" s="24" t="s">
        <v>266</v>
      </c>
      <c r="E77" s="18" t="s">
        <v>267</v>
      </c>
      <c r="G77" s="6">
        <f t="shared" si="28"/>
        <v>29</v>
      </c>
      <c r="H77" s="6">
        <f t="shared" si="29"/>
        <v>5</v>
      </c>
      <c r="I77" s="6">
        <f t="shared" si="30"/>
        <v>4</v>
      </c>
      <c r="J77" s="6">
        <f t="shared" si="31"/>
        <v>0</v>
      </c>
      <c r="K77" s="6">
        <f t="shared" si="32"/>
        <v>0</v>
      </c>
      <c r="L77" s="6">
        <f t="shared" si="33"/>
        <v>0</v>
      </c>
      <c r="M77" s="6">
        <f t="shared" si="34"/>
        <v>0</v>
      </c>
      <c r="N77" s="6">
        <f t="shared" si="35"/>
        <v>20</v>
      </c>
      <c r="O77" s="8">
        <f t="shared" si="36"/>
        <v>5</v>
      </c>
      <c r="P77" s="8">
        <f t="shared" si="37"/>
        <v>5</v>
      </c>
      <c r="Q77" s="8">
        <f t="shared" si="38"/>
        <v>5</v>
      </c>
      <c r="R77" s="9" t="e">
        <f>+Q77/#REF!</f>
        <v>#REF!</v>
      </c>
      <c r="S77" s="9" t="e">
        <f t="shared" si="39"/>
        <v>#REF!</v>
      </c>
      <c r="T77" s="6" t="e">
        <f t="shared" si="40"/>
        <v>#REF!</v>
      </c>
    </row>
    <row r="78" spans="1:21" s="21" customFormat="1" ht="17.100000000000001" customHeight="1">
      <c r="A78" s="11">
        <f t="shared" si="27"/>
        <v>75</v>
      </c>
      <c r="B78" s="22" t="s">
        <v>264</v>
      </c>
      <c r="C78" s="23" t="s">
        <v>268</v>
      </c>
      <c r="D78" s="24" t="s">
        <v>269</v>
      </c>
      <c r="E78" s="18" t="s">
        <v>184</v>
      </c>
      <c r="G78" s="6">
        <f t="shared" si="28"/>
        <v>29</v>
      </c>
      <c r="H78" s="6">
        <f t="shared" si="29"/>
        <v>5</v>
      </c>
      <c r="I78" s="6">
        <f t="shared" si="30"/>
        <v>4</v>
      </c>
      <c r="J78" s="6">
        <f t="shared" si="31"/>
        <v>0</v>
      </c>
      <c r="K78" s="6">
        <f t="shared" si="32"/>
        <v>0</v>
      </c>
      <c r="L78" s="6">
        <f t="shared" si="33"/>
        <v>0</v>
      </c>
      <c r="M78" s="6">
        <f t="shared" si="34"/>
        <v>0</v>
      </c>
      <c r="N78" s="6">
        <f t="shared" si="35"/>
        <v>20</v>
      </c>
      <c r="O78" s="8">
        <f t="shared" si="36"/>
        <v>5</v>
      </c>
      <c r="P78" s="8">
        <f t="shared" si="37"/>
        <v>5</v>
      </c>
      <c r="Q78" s="8">
        <f t="shared" si="38"/>
        <v>5</v>
      </c>
      <c r="R78" s="9" t="e">
        <f>+Q78/#REF!</f>
        <v>#REF!</v>
      </c>
      <c r="S78" s="9" t="e">
        <f t="shared" si="39"/>
        <v>#REF!</v>
      </c>
      <c r="T78" s="6" t="e">
        <f t="shared" si="40"/>
        <v>#REF!</v>
      </c>
    </row>
    <row r="79" spans="1:21" s="21" customFormat="1" ht="17.100000000000001" customHeight="1">
      <c r="A79" s="11">
        <f t="shared" si="27"/>
        <v>76</v>
      </c>
      <c r="B79" s="22" t="s">
        <v>264</v>
      </c>
      <c r="C79" s="23" t="s">
        <v>270</v>
      </c>
      <c r="D79" s="24" t="s">
        <v>271</v>
      </c>
      <c r="E79" s="18" t="s">
        <v>272</v>
      </c>
      <c r="G79" s="6">
        <f t="shared" si="28"/>
        <v>45</v>
      </c>
      <c r="H79" s="6">
        <f t="shared" si="29"/>
        <v>7</v>
      </c>
      <c r="I79" s="6">
        <f t="shared" si="30"/>
        <v>5</v>
      </c>
      <c r="J79" s="6">
        <f t="shared" si="31"/>
        <v>0</v>
      </c>
      <c r="K79" s="6">
        <f t="shared" si="32"/>
        <v>0</v>
      </c>
      <c r="L79" s="6">
        <f t="shared" si="33"/>
        <v>1</v>
      </c>
      <c r="M79" s="6">
        <f t="shared" si="34"/>
        <v>4</v>
      </c>
      <c r="N79" s="6">
        <f t="shared" si="35"/>
        <v>28</v>
      </c>
      <c r="O79" s="8">
        <f t="shared" si="36"/>
        <v>7</v>
      </c>
      <c r="P79" s="8">
        <f t="shared" si="37"/>
        <v>7</v>
      </c>
      <c r="Q79" s="8">
        <f t="shared" si="38"/>
        <v>7</v>
      </c>
      <c r="R79" s="9" t="e">
        <f>+Q79/#REF!</f>
        <v>#REF!</v>
      </c>
      <c r="S79" s="9" t="e">
        <f t="shared" si="39"/>
        <v>#REF!</v>
      </c>
      <c r="T79" s="6" t="e">
        <f t="shared" si="40"/>
        <v>#REF!</v>
      </c>
    </row>
    <row r="80" spans="1:21" s="21" customFormat="1" ht="17.100000000000001" customHeight="1">
      <c r="A80" s="11">
        <f t="shared" si="27"/>
        <v>77</v>
      </c>
      <c r="B80" s="30" t="s">
        <v>273</v>
      </c>
      <c r="C80" s="31" t="s">
        <v>672</v>
      </c>
      <c r="D80" s="29" t="s">
        <v>274</v>
      </c>
      <c r="E80" s="18" t="s">
        <v>275</v>
      </c>
      <c r="G80" s="6">
        <f t="shared" si="28"/>
        <v>17</v>
      </c>
      <c r="H80" s="6">
        <f t="shared" si="29"/>
        <v>3</v>
      </c>
      <c r="I80" s="6">
        <f t="shared" si="30"/>
        <v>2</v>
      </c>
      <c r="J80" s="6">
        <f t="shared" si="31"/>
        <v>0</v>
      </c>
      <c r="K80" s="6">
        <f t="shared" si="32"/>
        <v>0</v>
      </c>
      <c r="L80" s="6">
        <f t="shared" si="33"/>
        <v>0</v>
      </c>
      <c r="M80" s="6">
        <f t="shared" si="34"/>
        <v>0</v>
      </c>
      <c r="N80" s="6">
        <f t="shared" si="35"/>
        <v>12</v>
      </c>
      <c r="O80" s="8">
        <f t="shared" si="36"/>
        <v>3</v>
      </c>
      <c r="P80" s="8">
        <f t="shared" si="37"/>
        <v>3</v>
      </c>
      <c r="Q80" s="8">
        <f t="shared" si="38"/>
        <v>3</v>
      </c>
      <c r="R80" s="9" t="e">
        <f>+Q80/#REF!</f>
        <v>#REF!</v>
      </c>
      <c r="S80" s="9" t="e">
        <f t="shared" si="39"/>
        <v>#REF!</v>
      </c>
      <c r="T80" s="6" t="e">
        <f t="shared" si="40"/>
        <v>#REF!</v>
      </c>
    </row>
    <row r="81" spans="1:21" s="21" customFormat="1" ht="17.100000000000001" customHeight="1">
      <c r="A81" s="11">
        <f t="shared" si="27"/>
        <v>78</v>
      </c>
      <c r="B81" s="22" t="s">
        <v>276</v>
      </c>
      <c r="C81" s="23" t="s">
        <v>277</v>
      </c>
      <c r="D81" s="24" t="s">
        <v>278</v>
      </c>
      <c r="E81" s="18" t="s">
        <v>279</v>
      </c>
      <c r="G81" s="6">
        <f t="shared" si="28"/>
        <v>23</v>
      </c>
      <c r="H81" s="6">
        <f t="shared" si="29"/>
        <v>4</v>
      </c>
      <c r="I81" s="6">
        <f t="shared" si="30"/>
        <v>3</v>
      </c>
      <c r="J81" s="6">
        <f t="shared" si="31"/>
        <v>0</v>
      </c>
      <c r="K81" s="6">
        <f t="shared" si="32"/>
        <v>0</v>
      </c>
      <c r="L81" s="6">
        <f t="shared" si="33"/>
        <v>0</v>
      </c>
      <c r="M81" s="6">
        <f t="shared" si="34"/>
        <v>0</v>
      </c>
      <c r="N81" s="6">
        <f t="shared" si="35"/>
        <v>16</v>
      </c>
      <c r="O81" s="8">
        <f t="shared" si="36"/>
        <v>4</v>
      </c>
      <c r="P81" s="8">
        <f t="shared" si="37"/>
        <v>4</v>
      </c>
      <c r="Q81" s="8">
        <f t="shared" si="38"/>
        <v>4</v>
      </c>
      <c r="R81" s="9" t="e">
        <f>+Q81/#REF!</f>
        <v>#REF!</v>
      </c>
      <c r="S81" s="9" t="e">
        <f t="shared" si="39"/>
        <v>#REF!</v>
      </c>
      <c r="T81" s="6" t="e">
        <f t="shared" si="40"/>
        <v>#REF!</v>
      </c>
    </row>
    <row r="82" spans="1:21" s="21" customFormat="1" ht="17.100000000000001" customHeight="1">
      <c r="A82" s="11">
        <f t="shared" si="27"/>
        <v>79</v>
      </c>
      <c r="B82" s="22" t="s">
        <v>280</v>
      </c>
      <c r="C82" s="31" t="s">
        <v>281</v>
      </c>
      <c r="D82" s="29" t="s">
        <v>282</v>
      </c>
      <c r="E82" s="18" t="s">
        <v>257</v>
      </c>
      <c r="G82" s="6">
        <f t="shared" si="28"/>
        <v>11</v>
      </c>
      <c r="H82" s="6">
        <f t="shared" si="29"/>
        <v>2</v>
      </c>
      <c r="I82" s="6">
        <f t="shared" si="30"/>
        <v>1</v>
      </c>
      <c r="J82" s="6">
        <f t="shared" si="31"/>
        <v>0</v>
      </c>
      <c r="K82" s="6">
        <f t="shared" si="32"/>
        <v>0</v>
      </c>
      <c r="L82" s="6">
        <f t="shared" si="33"/>
        <v>0</v>
      </c>
      <c r="M82" s="6">
        <f t="shared" si="34"/>
        <v>0</v>
      </c>
      <c r="N82" s="6">
        <f t="shared" si="35"/>
        <v>8</v>
      </c>
      <c r="O82" s="8">
        <f t="shared" si="36"/>
        <v>2</v>
      </c>
      <c r="P82" s="8">
        <f t="shared" si="37"/>
        <v>2</v>
      </c>
      <c r="Q82" s="8">
        <f t="shared" si="38"/>
        <v>2</v>
      </c>
      <c r="R82" s="9" t="e">
        <f>+Q82/#REF!</f>
        <v>#REF!</v>
      </c>
      <c r="S82" s="9" t="e">
        <f t="shared" si="39"/>
        <v>#REF!</v>
      </c>
      <c r="T82" s="6" t="e">
        <f t="shared" si="40"/>
        <v>#REF!</v>
      </c>
    </row>
    <row r="83" spans="1:21" s="21" customFormat="1" ht="17.100000000000001" customHeight="1">
      <c r="A83" s="11">
        <f t="shared" si="27"/>
        <v>80</v>
      </c>
      <c r="B83" s="22" t="s">
        <v>280</v>
      </c>
      <c r="C83" s="23" t="s">
        <v>283</v>
      </c>
      <c r="D83" s="29" t="s">
        <v>284</v>
      </c>
      <c r="E83" s="18" t="s">
        <v>285</v>
      </c>
      <c r="G83" s="6">
        <f t="shared" si="28"/>
        <v>17</v>
      </c>
      <c r="H83" s="6">
        <f t="shared" si="29"/>
        <v>3</v>
      </c>
      <c r="I83" s="6">
        <f t="shared" si="30"/>
        <v>2</v>
      </c>
      <c r="J83" s="6">
        <f t="shared" si="31"/>
        <v>0</v>
      </c>
      <c r="K83" s="6">
        <f t="shared" si="32"/>
        <v>0</v>
      </c>
      <c r="L83" s="6">
        <f t="shared" si="33"/>
        <v>0</v>
      </c>
      <c r="M83" s="6">
        <f t="shared" si="34"/>
        <v>0</v>
      </c>
      <c r="N83" s="6">
        <f t="shared" si="35"/>
        <v>12</v>
      </c>
      <c r="O83" s="8">
        <f t="shared" si="36"/>
        <v>3</v>
      </c>
      <c r="P83" s="8">
        <f t="shared" si="37"/>
        <v>3</v>
      </c>
      <c r="Q83" s="8">
        <f t="shared" si="38"/>
        <v>3</v>
      </c>
      <c r="R83" s="9" t="e">
        <f>+Q83/#REF!</f>
        <v>#REF!</v>
      </c>
      <c r="S83" s="9" t="e">
        <f t="shared" si="39"/>
        <v>#REF!</v>
      </c>
      <c r="T83" s="6" t="e">
        <f t="shared" si="40"/>
        <v>#REF!</v>
      </c>
    </row>
    <row r="84" spans="1:21" s="21" customFormat="1" ht="17.100000000000001" customHeight="1">
      <c r="A84" s="11">
        <f t="shared" si="27"/>
        <v>81</v>
      </c>
      <c r="B84" s="22" t="s">
        <v>286</v>
      </c>
      <c r="C84" s="23" t="s">
        <v>287</v>
      </c>
      <c r="D84" s="24" t="s">
        <v>288</v>
      </c>
      <c r="E84" s="18" t="s">
        <v>136</v>
      </c>
      <c r="G84" s="6">
        <f t="shared" si="28"/>
        <v>35</v>
      </c>
      <c r="H84" s="6">
        <f t="shared" si="29"/>
        <v>6</v>
      </c>
      <c r="I84" s="6">
        <f t="shared" si="30"/>
        <v>5</v>
      </c>
      <c r="J84" s="6">
        <f t="shared" si="31"/>
        <v>0</v>
      </c>
      <c r="K84" s="6">
        <f t="shared" si="32"/>
        <v>0</v>
      </c>
      <c r="L84" s="6">
        <f t="shared" si="33"/>
        <v>0</v>
      </c>
      <c r="M84" s="6">
        <f t="shared" si="34"/>
        <v>0</v>
      </c>
      <c r="N84" s="6">
        <f t="shared" si="35"/>
        <v>24</v>
      </c>
      <c r="O84" s="8">
        <f t="shared" si="36"/>
        <v>6</v>
      </c>
      <c r="P84" s="8">
        <f t="shared" si="37"/>
        <v>6</v>
      </c>
      <c r="Q84" s="8">
        <f t="shared" si="38"/>
        <v>6</v>
      </c>
      <c r="R84" s="9" t="e">
        <f>+Q84/#REF!</f>
        <v>#REF!</v>
      </c>
      <c r="S84" s="9" t="e">
        <f t="shared" si="39"/>
        <v>#REF!</v>
      </c>
      <c r="T84" s="6" t="e">
        <f t="shared" si="40"/>
        <v>#REF!</v>
      </c>
    </row>
    <row r="85" spans="1:21" s="21" customFormat="1" ht="17.100000000000001" customHeight="1">
      <c r="A85" s="11">
        <f t="shared" si="27"/>
        <v>82</v>
      </c>
      <c r="B85" s="22" t="s">
        <v>289</v>
      </c>
      <c r="C85" s="23" t="s">
        <v>290</v>
      </c>
      <c r="D85" s="24" t="s">
        <v>291</v>
      </c>
      <c r="E85" s="18" t="s">
        <v>140</v>
      </c>
      <c r="G85" s="6">
        <f t="shared" si="28"/>
        <v>36</v>
      </c>
      <c r="H85" s="6">
        <f t="shared" si="29"/>
        <v>6</v>
      </c>
      <c r="I85" s="6">
        <f t="shared" si="30"/>
        <v>5</v>
      </c>
      <c r="J85" s="6">
        <f t="shared" si="31"/>
        <v>0</v>
      </c>
      <c r="K85" s="6">
        <f t="shared" si="32"/>
        <v>0</v>
      </c>
      <c r="L85" s="6">
        <f t="shared" si="33"/>
        <v>1</v>
      </c>
      <c r="M85" s="6">
        <f t="shared" si="34"/>
        <v>0</v>
      </c>
      <c r="N85" s="6">
        <f t="shared" si="35"/>
        <v>24</v>
      </c>
      <c r="O85" s="8">
        <f t="shared" si="36"/>
        <v>6</v>
      </c>
      <c r="P85" s="8">
        <f t="shared" si="37"/>
        <v>6</v>
      </c>
      <c r="Q85" s="8">
        <f t="shared" si="38"/>
        <v>6</v>
      </c>
      <c r="R85" s="9" t="e">
        <f>+Q85/#REF!</f>
        <v>#REF!</v>
      </c>
      <c r="S85" s="9" t="e">
        <f t="shared" si="39"/>
        <v>#REF!</v>
      </c>
      <c r="T85" s="6" t="e">
        <f t="shared" si="40"/>
        <v>#REF!</v>
      </c>
    </row>
    <row r="86" spans="1:21" s="21" customFormat="1" ht="17.100000000000001" customHeight="1">
      <c r="A86" s="11">
        <f t="shared" si="27"/>
        <v>83</v>
      </c>
      <c r="B86" s="30" t="s">
        <v>292</v>
      </c>
      <c r="C86" s="31" t="s">
        <v>293</v>
      </c>
      <c r="D86" s="29" t="s">
        <v>294</v>
      </c>
      <c r="E86" s="18" t="s">
        <v>295</v>
      </c>
      <c r="G86" s="6">
        <f t="shared" si="28"/>
        <v>29</v>
      </c>
      <c r="H86" s="6">
        <f t="shared" si="29"/>
        <v>5</v>
      </c>
      <c r="I86" s="6">
        <f t="shared" si="30"/>
        <v>4</v>
      </c>
      <c r="J86" s="6">
        <f t="shared" si="31"/>
        <v>0</v>
      </c>
      <c r="K86" s="6">
        <f t="shared" si="32"/>
        <v>0</v>
      </c>
      <c r="L86" s="6">
        <f t="shared" si="33"/>
        <v>0</v>
      </c>
      <c r="M86" s="6">
        <f t="shared" si="34"/>
        <v>0</v>
      </c>
      <c r="N86" s="6">
        <f t="shared" si="35"/>
        <v>20</v>
      </c>
      <c r="O86" s="8">
        <f t="shared" si="36"/>
        <v>5</v>
      </c>
      <c r="P86" s="8">
        <f t="shared" si="37"/>
        <v>5</v>
      </c>
      <c r="Q86" s="8">
        <f t="shared" si="38"/>
        <v>5</v>
      </c>
      <c r="R86" s="9" t="e">
        <f>+Q86/#REF!</f>
        <v>#REF!</v>
      </c>
      <c r="S86" s="9" t="e">
        <f t="shared" si="39"/>
        <v>#REF!</v>
      </c>
      <c r="T86" s="6" t="e">
        <f t="shared" si="40"/>
        <v>#REF!</v>
      </c>
    </row>
    <row r="87" spans="1:21" s="21" customFormat="1" ht="17.100000000000001" customHeight="1">
      <c r="A87" s="11">
        <f t="shared" si="27"/>
        <v>84</v>
      </c>
      <c r="B87" s="22" t="s">
        <v>296</v>
      </c>
      <c r="C87" s="23" t="s">
        <v>297</v>
      </c>
      <c r="D87" s="24" t="s">
        <v>298</v>
      </c>
      <c r="E87" s="18" t="s">
        <v>75</v>
      </c>
      <c r="G87" s="6">
        <f t="shared" si="28"/>
        <v>29</v>
      </c>
      <c r="H87" s="6">
        <f t="shared" si="29"/>
        <v>5</v>
      </c>
      <c r="I87" s="6">
        <f t="shared" si="30"/>
        <v>4</v>
      </c>
      <c r="J87" s="6">
        <f t="shared" si="31"/>
        <v>0</v>
      </c>
      <c r="K87" s="6">
        <f t="shared" si="32"/>
        <v>0</v>
      </c>
      <c r="L87" s="6">
        <f t="shared" si="33"/>
        <v>0</v>
      </c>
      <c r="M87" s="6">
        <f t="shared" si="34"/>
        <v>0</v>
      </c>
      <c r="N87" s="6">
        <f t="shared" si="35"/>
        <v>20</v>
      </c>
      <c r="O87" s="8">
        <f t="shared" si="36"/>
        <v>5</v>
      </c>
      <c r="P87" s="8">
        <f t="shared" si="37"/>
        <v>5</v>
      </c>
      <c r="Q87" s="8">
        <f t="shared" si="38"/>
        <v>5</v>
      </c>
      <c r="R87" s="9" t="e">
        <f>+Q87/#REF!</f>
        <v>#REF!</v>
      </c>
      <c r="S87" s="9" t="e">
        <f t="shared" si="39"/>
        <v>#REF!</v>
      </c>
      <c r="T87" s="6" t="e">
        <f t="shared" si="40"/>
        <v>#REF!</v>
      </c>
    </row>
    <row r="88" spans="1:21" s="21" customFormat="1" ht="17.100000000000001" customHeight="1">
      <c r="A88" s="11">
        <f t="shared" si="27"/>
        <v>85</v>
      </c>
      <c r="B88" s="30" t="s">
        <v>299</v>
      </c>
      <c r="C88" s="31" t="s">
        <v>300</v>
      </c>
      <c r="D88" s="29" t="s">
        <v>301</v>
      </c>
      <c r="E88" s="18" t="s">
        <v>302</v>
      </c>
      <c r="G88" s="6">
        <f t="shared" si="28"/>
        <v>29</v>
      </c>
      <c r="H88" s="6">
        <f t="shared" si="29"/>
        <v>5</v>
      </c>
      <c r="I88" s="6">
        <f t="shared" si="30"/>
        <v>4</v>
      </c>
      <c r="J88" s="6">
        <f t="shared" si="31"/>
        <v>0</v>
      </c>
      <c r="K88" s="6">
        <f t="shared" si="32"/>
        <v>0</v>
      </c>
      <c r="L88" s="6">
        <f t="shared" si="33"/>
        <v>0</v>
      </c>
      <c r="M88" s="6">
        <f t="shared" si="34"/>
        <v>0</v>
      </c>
      <c r="N88" s="6">
        <f t="shared" si="35"/>
        <v>20</v>
      </c>
      <c r="O88" s="8">
        <f t="shared" si="36"/>
        <v>5</v>
      </c>
      <c r="P88" s="8">
        <f t="shared" si="37"/>
        <v>5</v>
      </c>
      <c r="Q88" s="8">
        <f t="shared" si="38"/>
        <v>5</v>
      </c>
      <c r="R88" s="9" t="e">
        <f>+Q88/#REF!</f>
        <v>#REF!</v>
      </c>
      <c r="S88" s="9" t="e">
        <f t="shared" si="39"/>
        <v>#REF!</v>
      </c>
      <c r="T88" s="6" t="e">
        <f t="shared" si="40"/>
        <v>#REF!</v>
      </c>
    </row>
    <row r="89" spans="1:21" s="21" customFormat="1" ht="17.100000000000001" customHeight="1">
      <c r="A89" s="11">
        <f t="shared" si="27"/>
        <v>86</v>
      </c>
      <c r="B89" s="22" t="s">
        <v>303</v>
      </c>
      <c r="C89" s="23" t="s">
        <v>677</v>
      </c>
      <c r="D89" s="24" t="s">
        <v>304</v>
      </c>
      <c r="E89" s="18" t="s">
        <v>184</v>
      </c>
      <c r="G89" s="6">
        <f t="shared" si="28"/>
        <v>29</v>
      </c>
      <c r="H89" s="6">
        <f t="shared" si="29"/>
        <v>5</v>
      </c>
      <c r="I89" s="6">
        <f t="shared" si="30"/>
        <v>4</v>
      </c>
      <c r="J89" s="6">
        <f t="shared" si="31"/>
        <v>0</v>
      </c>
      <c r="K89" s="6">
        <f t="shared" si="32"/>
        <v>0</v>
      </c>
      <c r="L89" s="6">
        <f t="shared" si="33"/>
        <v>0</v>
      </c>
      <c r="M89" s="6">
        <f t="shared" si="34"/>
        <v>0</v>
      </c>
      <c r="N89" s="6">
        <f t="shared" si="35"/>
        <v>20</v>
      </c>
      <c r="O89" s="8">
        <f t="shared" si="36"/>
        <v>5</v>
      </c>
      <c r="P89" s="8">
        <f t="shared" si="37"/>
        <v>5</v>
      </c>
      <c r="Q89" s="8">
        <f t="shared" si="38"/>
        <v>5</v>
      </c>
      <c r="R89" s="9" t="e">
        <f>+Q89/#REF!</f>
        <v>#REF!</v>
      </c>
      <c r="S89" s="9" t="e">
        <f t="shared" si="39"/>
        <v>#REF!</v>
      </c>
      <c r="T89" s="6" t="e">
        <f t="shared" si="40"/>
        <v>#REF!</v>
      </c>
    </row>
    <row r="90" spans="1:21" s="21" customFormat="1" ht="17.100000000000001" customHeight="1">
      <c r="A90" s="11">
        <f t="shared" si="27"/>
        <v>87</v>
      </c>
      <c r="B90" s="22" t="s">
        <v>303</v>
      </c>
      <c r="C90" s="23" t="s">
        <v>613</v>
      </c>
      <c r="D90" s="24" t="s">
        <v>305</v>
      </c>
      <c r="E90" s="18" t="s">
        <v>243</v>
      </c>
      <c r="G90" s="6">
        <f t="shared" si="28"/>
        <v>29</v>
      </c>
      <c r="H90" s="6">
        <f t="shared" si="29"/>
        <v>5</v>
      </c>
      <c r="I90" s="6">
        <f t="shared" si="30"/>
        <v>4</v>
      </c>
      <c r="J90" s="6">
        <f t="shared" si="31"/>
        <v>0</v>
      </c>
      <c r="K90" s="6">
        <f t="shared" si="32"/>
        <v>0</v>
      </c>
      <c r="L90" s="6">
        <f t="shared" si="33"/>
        <v>0</v>
      </c>
      <c r="M90" s="6">
        <f t="shared" si="34"/>
        <v>0</v>
      </c>
      <c r="N90" s="6">
        <f t="shared" si="35"/>
        <v>20</v>
      </c>
      <c r="O90" s="8">
        <f t="shared" si="36"/>
        <v>5</v>
      </c>
      <c r="P90" s="8">
        <f t="shared" si="37"/>
        <v>5</v>
      </c>
      <c r="Q90" s="8">
        <f t="shared" si="38"/>
        <v>5</v>
      </c>
      <c r="R90" s="9" t="e">
        <f>+Q90/#REF!</f>
        <v>#REF!</v>
      </c>
      <c r="S90" s="9" t="e">
        <f t="shared" si="39"/>
        <v>#REF!</v>
      </c>
      <c r="T90" s="6" t="e">
        <f t="shared" si="40"/>
        <v>#REF!</v>
      </c>
    </row>
    <row r="91" spans="1:21" s="21" customFormat="1" ht="17.100000000000001" customHeight="1">
      <c r="A91" s="11">
        <f t="shared" si="27"/>
        <v>88</v>
      </c>
      <c r="B91" s="22" t="s">
        <v>306</v>
      </c>
      <c r="C91" s="23" t="s">
        <v>307</v>
      </c>
      <c r="D91" s="24" t="s">
        <v>308</v>
      </c>
      <c r="E91" s="18" t="s">
        <v>309</v>
      </c>
      <c r="G91" s="6">
        <f t="shared" si="28"/>
        <v>36</v>
      </c>
      <c r="H91" s="6">
        <f t="shared" si="29"/>
        <v>6</v>
      </c>
      <c r="I91" s="6">
        <f t="shared" si="30"/>
        <v>5</v>
      </c>
      <c r="J91" s="6">
        <f t="shared" si="31"/>
        <v>0</v>
      </c>
      <c r="K91" s="6">
        <f t="shared" si="32"/>
        <v>0</v>
      </c>
      <c r="L91" s="6">
        <f t="shared" si="33"/>
        <v>1</v>
      </c>
      <c r="M91" s="6">
        <f t="shared" si="34"/>
        <v>0</v>
      </c>
      <c r="N91" s="6">
        <f t="shared" si="35"/>
        <v>24</v>
      </c>
      <c r="O91" s="8">
        <f t="shared" si="36"/>
        <v>6</v>
      </c>
      <c r="P91" s="8">
        <f t="shared" si="37"/>
        <v>6</v>
      </c>
      <c r="Q91" s="8">
        <f t="shared" si="38"/>
        <v>6</v>
      </c>
      <c r="R91" s="9" t="e">
        <f>+Q91/#REF!</f>
        <v>#REF!</v>
      </c>
      <c r="S91" s="9" t="e">
        <f t="shared" si="39"/>
        <v>#REF!</v>
      </c>
      <c r="T91" s="6" t="e">
        <f t="shared" si="40"/>
        <v>#REF!</v>
      </c>
    </row>
    <row r="92" spans="1:21" s="21" customFormat="1" ht="17.100000000000001" customHeight="1">
      <c r="A92" s="11">
        <f t="shared" si="27"/>
        <v>89</v>
      </c>
      <c r="B92" s="22" t="s">
        <v>306</v>
      </c>
      <c r="C92" s="23" t="s">
        <v>310</v>
      </c>
      <c r="D92" s="24" t="s">
        <v>311</v>
      </c>
      <c r="E92" s="18" t="s">
        <v>49</v>
      </c>
      <c r="G92" s="6">
        <f t="shared" si="28"/>
        <v>40</v>
      </c>
      <c r="H92" s="6">
        <f t="shared" si="29"/>
        <v>6</v>
      </c>
      <c r="I92" s="6">
        <f t="shared" si="30"/>
        <v>4</v>
      </c>
      <c r="J92" s="6">
        <f t="shared" si="31"/>
        <v>0</v>
      </c>
      <c r="K92" s="6">
        <f t="shared" si="32"/>
        <v>0</v>
      </c>
      <c r="L92" s="6">
        <f t="shared" si="33"/>
        <v>2</v>
      </c>
      <c r="M92" s="6">
        <f t="shared" si="34"/>
        <v>4</v>
      </c>
      <c r="N92" s="6">
        <f t="shared" si="35"/>
        <v>24</v>
      </c>
      <c r="O92" s="8">
        <f t="shared" si="36"/>
        <v>6</v>
      </c>
      <c r="P92" s="8">
        <f t="shared" si="37"/>
        <v>6</v>
      </c>
      <c r="Q92" s="8">
        <f t="shared" si="38"/>
        <v>6</v>
      </c>
      <c r="R92" s="9" t="e">
        <f>+Q92/#REF!</f>
        <v>#REF!</v>
      </c>
      <c r="S92" s="9" t="e">
        <f t="shared" si="39"/>
        <v>#REF!</v>
      </c>
      <c r="T92" s="6" t="e">
        <f t="shared" si="40"/>
        <v>#REF!</v>
      </c>
    </row>
    <row r="93" spans="1:21" s="21" customFormat="1" ht="17.100000000000001" customHeight="1">
      <c r="A93" s="11">
        <f t="shared" si="27"/>
        <v>90</v>
      </c>
      <c r="B93" s="22" t="s">
        <v>306</v>
      </c>
      <c r="C93" s="23" t="s">
        <v>233</v>
      </c>
      <c r="D93" s="24" t="s">
        <v>312</v>
      </c>
      <c r="E93" s="18" t="s">
        <v>313</v>
      </c>
      <c r="G93" s="6">
        <f t="shared" si="28"/>
        <v>23</v>
      </c>
      <c r="H93" s="6">
        <f t="shared" si="29"/>
        <v>4</v>
      </c>
      <c r="I93" s="6">
        <f t="shared" si="30"/>
        <v>3</v>
      </c>
      <c r="J93" s="6">
        <f t="shared" si="31"/>
        <v>0</v>
      </c>
      <c r="K93" s="6">
        <f t="shared" si="32"/>
        <v>0</v>
      </c>
      <c r="L93" s="6">
        <f t="shared" si="33"/>
        <v>0</v>
      </c>
      <c r="M93" s="6">
        <f t="shared" si="34"/>
        <v>0</v>
      </c>
      <c r="N93" s="6">
        <f t="shared" si="35"/>
        <v>16</v>
      </c>
      <c r="O93" s="8">
        <f t="shared" si="36"/>
        <v>4</v>
      </c>
      <c r="P93" s="8">
        <f t="shared" si="37"/>
        <v>4</v>
      </c>
      <c r="Q93" s="8">
        <f t="shared" si="38"/>
        <v>4</v>
      </c>
      <c r="R93" s="9" t="e">
        <f>+Q93/#REF!</f>
        <v>#REF!</v>
      </c>
      <c r="S93" s="9" t="e">
        <f t="shared" si="39"/>
        <v>#REF!</v>
      </c>
      <c r="T93" s="6" t="e">
        <f t="shared" si="40"/>
        <v>#REF!</v>
      </c>
    </row>
    <row r="94" spans="1:21" s="21" customFormat="1" ht="17.100000000000001" customHeight="1">
      <c r="A94" s="11">
        <f t="shared" si="27"/>
        <v>91</v>
      </c>
      <c r="B94" s="22" t="s">
        <v>314</v>
      </c>
      <c r="C94" s="23" t="s">
        <v>315</v>
      </c>
      <c r="D94" s="24" t="s">
        <v>316</v>
      </c>
      <c r="E94" s="18" t="s">
        <v>140</v>
      </c>
      <c r="G94" s="6">
        <f t="shared" si="28"/>
        <v>36</v>
      </c>
      <c r="H94" s="6">
        <f t="shared" si="29"/>
        <v>6</v>
      </c>
      <c r="I94" s="6">
        <f t="shared" si="30"/>
        <v>5</v>
      </c>
      <c r="J94" s="6">
        <f t="shared" si="31"/>
        <v>0</v>
      </c>
      <c r="K94" s="6">
        <f t="shared" si="32"/>
        <v>0</v>
      </c>
      <c r="L94" s="6">
        <f t="shared" si="33"/>
        <v>1</v>
      </c>
      <c r="M94" s="6">
        <f t="shared" si="34"/>
        <v>0</v>
      </c>
      <c r="N94" s="6">
        <f t="shared" si="35"/>
        <v>24</v>
      </c>
      <c r="O94" s="8">
        <f t="shared" si="36"/>
        <v>6</v>
      </c>
      <c r="P94" s="8">
        <f t="shared" si="37"/>
        <v>6</v>
      </c>
      <c r="Q94" s="8">
        <f t="shared" si="38"/>
        <v>6</v>
      </c>
      <c r="R94" s="9" t="e">
        <f>+Q94/#REF!</f>
        <v>#REF!</v>
      </c>
      <c r="S94" s="9" t="e">
        <f t="shared" si="39"/>
        <v>#REF!</v>
      </c>
      <c r="T94" s="6" t="e">
        <f t="shared" si="40"/>
        <v>#REF!</v>
      </c>
    </row>
    <row r="95" spans="1:21" s="21" customFormat="1" ht="17.100000000000001" customHeight="1">
      <c r="A95" s="11">
        <f t="shared" si="27"/>
        <v>92</v>
      </c>
      <c r="B95" s="22" t="s">
        <v>314</v>
      </c>
      <c r="C95" s="23" t="s">
        <v>317</v>
      </c>
      <c r="D95" s="24" t="s">
        <v>318</v>
      </c>
      <c r="E95" s="18" t="s">
        <v>184</v>
      </c>
      <c r="G95" s="6">
        <f t="shared" si="28"/>
        <v>29</v>
      </c>
      <c r="H95" s="6">
        <f t="shared" si="29"/>
        <v>5</v>
      </c>
      <c r="I95" s="6">
        <f t="shared" si="30"/>
        <v>4</v>
      </c>
      <c r="J95" s="6">
        <f t="shared" si="31"/>
        <v>0</v>
      </c>
      <c r="K95" s="6">
        <f t="shared" si="32"/>
        <v>0</v>
      </c>
      <c r="L95" s="6">
        <f t="shared" si="33"/>
        <v>0</v>
      </c>
      <c r="M95" s="6">
        <f t="shared" si="34"/>
        <v>0</v>
      </c>
      <c r="N95" s="6">
        <f t="shared" si="35"/>
        <v>20</v>
      </c>
      <c r="O95" s="8">
        <f t="shared" si="36"/>
        <v>5</v>
      </c>
      <c r="P95" s="8">
        <f t="shared" si="37"/>
        <v>5</v>
      </c>
      <c r="Q95" s="8">
        <f t="shared" si="38"/>
        <v>5</v>
      </c>
      <c r="R95" s="9" t="e">
        <f>+Q95/#REF!</f>
        <v>#REF!</v>
      </c>
      <c r="S95" s="9" t="e">
        <f t="shared" si="39"/>
        <v>#REF!</v>
      </c>
      <c r="T95" s="6" t="e">
        <f t="shared" si="40"/>
        <v>#REF!</v>
      </c>
    </row>
    <row r="96" spans="1:21" s="21" customFormat="1" ht="17.100000000000001" customHeight="1">
      <c r="A96" s="11">
        <f t="shared" si="27"/>
        <v>93</v>
      </c>
      <c r="B96" s="22" t="s">
        <v>319</v>
      </c>
      <c r="C96" s="23" t="s">
        <v>320</v>
      </c>
      <c r="D96" s="24" t="s">
        <v>321</v>
      </c>
      <c r="E96" s="18" t="s">
        <v>673</v>
      </c>
      <c r="G96" s="20" t="e">
        <f>+#REF!</f>
        <v>#REF!</v>
      </c>
      <c r="H96" s="5">
        <f>+T96</f>
        <v>3</v>
      </c>
      <c r="I96" s="21">
        <f t="shared" si="30"/>
        <v>2</v>
      </c>
      <c r="J96" s="6">
        <f>LEN(E96)</f>
        <v>17</v>
      </c>
      <c r="K96" s="6">
        <f>LEN(E96)-LEN(SUBSTITUTE(E96,":",""))</f>
        <v>3</v>
      </c>
      <c r="L96" s="6">
        <f>LEN(E96)-LEN(SUBSTITUTE(E96,"-",""))</f>
        <v>2</v>
      </c>
      <c r="M96" s="6">
        <f>LEN(E96)-LEN(SUBSTITUTE(E96,",",""))</f>
        <v>0</v>
      </c>
      <c r="N96" s="6">
        <f>LEN(E96)-LEN(SUBSTITUTE(E96,".",""))</f>
        <v>0</v>
      </c>
      <c r="O96" s="6">
        <f>LEN(E96)-LEN(SUBSTITUTE(E96," ",""))</f>
        <v>0</v>
      </c>
      <c r="P96" s="6">
        <f>LEN(E96)-LEN(SUBSTITUTE(E96,"C/Ct",""))</f>
        <v>0</v>
      </c>
      <c r="Q96" s="6">
        <f>+J96-K96-L96-M96-N96-O96-P96</f>
        <v>12</v>
      </c>
      <c r="R96" s="8">
        <f>+Q96/4</f>
        <v>3</v>
      </c>
      <c r="S96" s="8">
        <f>IF(R96&lt;=0.5,1,R96)</f>
        <v>3</v>
      </c>
      <c r="T96" s="8">
        <f>IF(J96&lt;&gt;0,(IF(S96=1.5,1,S96)),0)</f>
        <v>3</v>
      </c>
      <c r="U96" s="9" t="e">
        <f>+T96/'Mazlum Kuzey'!$H$1</f>
        <v>#DIV/0!</v>
      </c>
    </row>
    <row r="97" spans="1:20" s="21" customFormat="1" ht="17.100000000000001" customHeight="1">
      <c r="A97" s="11">
        <f t="shared" si="27"/>
        <v>94</v>
      </c>
      <c r="B97" s="30" t="s">
        <v>322</v>
      </c>
      <c r="C97" s="31" t="s">
        <v>323</v>
      </c>
      <c r="D97" s="29" t="s">
        <v>324</v>
      </c>
      <c r="E97" s="18" t="s">
        <v>325</v>
      </c>
      <c r="G97" s="6">
        <f t="shared" si="28"/>
        <v>29</v>
      </c>
      <c r="H97" s="6">
        <f t="shared" si="29"/>
        <v>5</v>
      </c>
      <c r="I97" s="6">
        <f t="shared" si="30"/>
        <v>4</v>
      </c>
      <c r="J97" s="6">
        <f t="shared" si="31"/>
        <v>0</v>
      </c>
      <c r="K97" s="6">
        <f t="shared" si="32"/>
        <v>0</v>
      </c>
      <c r="L97" s="6">
        <f t="shared" si="33"/>
        <v>0</v>
      </c>
      <c r="M97" s="6">
        <f t="shared" si="34"/>
        <v>0</v>
      </c>
      <c r="N97" s="6">
        <f t="shared" si="35"/>
        <v>20</v>
      </c>
      <c r="O97" s="8">
        <f t="shared" si="36"/>
        <v>5</v>
      </c>
      <c r="P97" s="8">
        <f t="shared" si="37"/>
        <v>5</v>
      </c>
      <c r="Q97" s="8">
        <f t="shared" si="38"/>
        <v>5</v>
      </c>
      <c r="R97" s="9" t="e">
        <f>+Q97/#REF!</f>
        <v>#REF!</v>
      </c>
      <c r="S97" s="9" t="e">
        <f t="shared" si="39"/>
        <v>#REF!</v>
      </c>
      <c r="T97" s="6" t="e">
        <f t="shared" si="40"/>
        <v>#REF!</v>
      </c>
    </row>
    <row r="98" spans="1:20" s="21" customFormat="1" ht="17.100000000000001" customHeight="1">
      <c r="A98" s="11">
        <f t="shared" si="27"/>
        <v>95</v>
      </c>
      <c r="B98" s="22" t="s">
        <v>326</v>
      </c>
      <c r="C98" s="23" t="s">
        <v>327</v>
      </c>
      <c r="D98" s="24" t="s">
        <v>328</v>
      </c>
      <c r="E98" s="18" t="s">
        <v>329</v>
      </c>
      <c r="G98" s="6">
        <f t="shared" si="28"/>
        <v>17</v>
      </c>
      <c r="H98" s="6">
        <f t="shared" si="29"/>
        <v>3</v>
      </c>
      <c r="I98" s="6">
        <f t="shared" si="30"/>
        <v>2</v>
      </c>
      <c r="J98" s="6">
        <f t="shared" si="31"/>
        <v>0</v>
      </c>
      <c r="K98" s="6">
        <f t="shared" si="32"/>
        <v>0</v>
      </c>
      <c r="L98" s="6">
        <f t="shared" si="33"/>
        <v>0</v>
      </c>
      <c r="M98" s="6">
        <f t="shared" si="34"/>
        <v>0</v>
      </c>
      <c r="N98" s="6">
        <f t="shared" si="35"/>
        <v>12</v>
      </c>
      <c r="O98" s="8">
        <f t="shared" si="36"/>
        <v>3</v>
      </c>
      <c r="P98" s="8">
        <f t="shared" si="37"/>
        <v>3</v>
      </c>
      <c r="Q98" s="8">
        <f t="shared" si="38"/>
        <v>3</v>
      </c>
      <c r="R98" s="9" t="e">
        <f>+Q98/#REF!</f>
        <v>#REF!</v>
      </c>
      <c r="S98" s="9" t="e">
        <f t="shared" si="39"/>
        <v>#REF!</v>
      </c>
      <c r="T98" s="6" t="e">
        <f t="shared" si="40"/>
        <v>#REF!</v>
      </c>
    </row>
    <row r="99" spans="1:20" s="21" customFormat="1" ht="17.100000000000001" customHeight="1">
      <c r="A99" s="11">
        <f t="shared" si="27"/>
        <v>96</v>
      </c>
      <c r="B99" s="22" t="s">
        <v>326</v>
      </c>
      <c r="C99" s="23" t="s">
        <v>330</v>
      </c>
      <c r="D99" s="24" t="s">
        <v>331</v>
      </c>
      <c r="E99" s="18" t="s">
        <v>117</v>
      </c>
      <c r="G99" s="6">
        <f t="shared" si="28"/>
        <v>35</v>
      </c>
      <c r="H99" s="6">
        <f t="shared" si="29"/>
        <v>6</v>
      </c>
      <c r="I99" s="6">
        <f t="shared" si="30"/>
        <v>5</v>
      </c>
      <c r="J99" s="6">
        <f t="shared" si="31"/>
        <v>0</v>
      </c>
      <c r="K99" s="6">
        <f t="shared" si="32"/>
        <v>0</v>
      </c>
      <c r="L99" s="6">
        <f t="shared" si="33"/>
        <v>0</v>
      </c>
      <c r="M99" s="6">
        <f t="shared" si="34"/>
        <v>0</v>
      </c>
      <c r="N99" s="6">
        <f t="shared" si="35"/>
        <v>24</v>
      </c>
      <c r="O99" s="8">
        <f t="shared" si="36"/>
        <v>6</v>
      </c>
      <c r="P99" s="8">
        <f t="shared" si="37"/>
        <v>6</v>
      </c>
      <c r="Q99" s="8">
        <f t="shared" si="38"/>
        <v>6</v>
      </c>
      <c r="R99" s="9" t="e">
        <f>+Q99/#REF!</f>
        <v>#REF!</v>
      </c>
      <c r="S99" s="9" t="e">
        <f t="shared" si="39"/>
        <v>#REF!</v>
      </c>
      <c r="T99" s="6" t="e">
        <f t="shared" si="40"/>
        <v>#REF!</v>
      </c>
    </row>
    <row r="100" spans="1:20" s="21" customFormat="1" ht="17.100000000000001" customHeight="1">
      <c r="A100" s="11">
        <f t="shared" si="27"/>
        <v>97</v>
      </c>
      <c r="B100" s="22" t="s">
        <v>326</v>
      </c>
      <c r="C100" s="23" t="s">
        <v>315</v>
      </c>
      <c r="D100" s="24" t="s">
        <v>332</v>
      </c>
      <c r="E100" s="18" t="s">
        <v>140</v>
      </c>
      <c r="G100" s="6">
        <f t="shared" si="28"/>
        <v>36</v>
      </c>
      <c r="H100" s="6">
        <f t="shared" si="29"/>
        <v>6</v>
      </c>
      <c r="I100" s="6">
        <f t="shared" si="30"/>
        <v>5</v>
      </c>
      <c r="J100" s="6">
        <f t="shared" si="31"/>
        <v>0</v>
      </c>
      <c r="K100" s="6">
        <f t="shared" si="32"/>
        <v>0</v>
      </c>
      <c r="L100" s="6">
        <f t="shared" si="33"/>
        <v>1</v>
      </c>
      <c r="M100" s="6">
        <f t="shared" si="34"/>
        <v>0</v>
      </c>
      <c r="N100" s="6">
        <f t="shared" si="35"/>
        <v>24</v>
      </c>
      <c r="O100" s="8">
        <f t="shared" si="36"/>
        <v>6</v>
      </c>
      <c r="P100" s="8">
        <f t="shared" si="37"/>
        <v>6</v>
      </c>
      <c r="Q100" s="8">
        <f t="shared" si="38"/>
        <v>6</v>
      </c>
      <c r="R100" s="9" t="e">
        <f>+Q100/#REF!</f>
        <v>#REF!</v>
      </c>
      <c r="S100" s="9" t="e">
        <f t="shared" si="39"/>
        <v>#REF!</v>
      </c>
      <c r="T100" s="6" t="e">
        <f t="shared" si="40"/>
        <v>#REF!</v>
      </c>
    </row>
    <row r="101" spans="1:20" s="21" customFormat="1" ht="17.100000000000001" customHeight="1">
      <c r="A101" s="11">
        <f t="shared" si="27"/>
        <v>98</v>
      </c>
      <c r="B101" s="22" t="s">
        <v>326</v>
      </c>
      <c r="C101" s="23" t="s">
        <v>333</v>
      </c>
      <c r="D101" s="24" t="s">
        <v>334</v>
      </c>
      <c r="E101" s="27">
        <v>0.875</v>
      </c>
      <c r="G101" s="6">
        <f t="shared" si="28"/>
        <v>5</v>
      </c>
      <c r="H101" s="6">
        <f t="shared" si="29"/>
        <v>0</v>
      </c>
      <c r="I101" s="6">
        <f t="shared" si="30"/>
        <v>0</v>
      </c>
      <c r="J101" s="6">
        <f t="shared" si="31"/>
        <v>1</v>
      </c>
      <c r="K101" s="6">
        <f t="shared" si="32"/>
        <v>0</v>
      </c>
      <c r="L101" s="6">
        <f t="shared" si="33"/>
        <v>0</v>
      </c>
      <c r="M101" s="6">
        <f t="shared" si="34"/>
        <v>0</v>
      </c>
      <c r="N101" s="6">
        <f t="shared" si="35"/>
        <v>4</v>
      </c>
      <c r="O101" s="8">
        <f t="shared" si="36"/>
        <v>1</v>
      </c>
      <c r="P101" s="8">
        <f t="shared" si="37"/>
        <v>1</v>
      </c>
      <c r="Q101" s="8">
        <f t="shared" si="38"/>
        <v>1</v>
      </c>
      <c r="R101" s="9" t="e">
        <f>+Q101/#REF!</f>
        <v>#REF!</v>
      </c>
      <c r="S101" s="9" t="e">
        <f t="shared" si="39"/>
        <v>#REF!</v>
      </c>
      <c r="T101" s="6" t="e">
        <f t="shared" si="40"/>
        <v>#REF!</v>
      </c>
    </row>
    <row r="102" spans="1:20" s="21" customFormat="1" ht="17.100000000000001" customHeight="1">
      <c r="A102" s="11">
        <f t="shared" si="27"/>
        <v>99</v>
      </c>
      <c r="B102" s="22" t="s">
        <v>335</v>
      </c>
      <c r="C102" s="23" t="s">
        <v>315</v>
      </c>
      <c r="D102" s="24" t="s">
        <v>336</v>
      </c>
      <c r="E102" s="18" t="s">
        <v>140</v>
      </c>
      <c r="G102" s="6">
        <f t="shared" si="28"/>
        <v>36</v>
      </c>
      <c r="H102" s="6">
        <f t="shared" si="29"/>
        <v>6</v>
      </c>
      <c r="I102" s="6">
        <f t="shared" si="30"/>
        <v>5</v>
      </c>
      <c r="J102" s="6">
        <f t="shared" si="31"/>
        <v>0</v>
      </c>
      <c r="K102" s="6">
        <f t="shared" si="32"/>
        <v>0</v>
      </c>
      <c r="L102" s="6">
        <f t="shared" si="33"/>
        <v>1</v>
      </c>
      <c r="M102" s="6">
        <f t="shared" si="34"/>
        <v>0</v>
      </c>
      <c r="N102" s="6">
        <f t="shared" si="35"/>
        <v>24</v>
      </c>
      <c r="O102" s="8">
        <f t="shared" si="36"/>
        <v>6</v>
      </c>
      <c r="P102" s="8">
        <f t="shared" si="37"/>
        <v>6</v>
      </c>
      <c r="Q102" s="8">
        <f t="shared" si="38"/>
        <v>6</v>
      </c>
      <c r="R102" s="9" t="e">
        <f>+Q102/#REF!</f>
        <v>#REF!</v>
      </c>
      <c r="S102" s="9" t="e">
        <f t="shared" si="39"/>
        <v>#REF!</v>
      </c>
      <c r="T102" s="6" t="e">
        <f t="shared" si="40"/>
        <v>#REF!</v>
      </c>
    </row>
    <row r="103" spans="1:20" s="21" customFormat="1" ht="17.100000000000001" customHeight="1">
      <c r="A103" s="11">
        <f t="shared" si="27"/>
        <v>100</v>
      </c>
      <c r="B103" s="22" t="s">
        <v>337</v>
      </c>
      <c r="C103" s="23" t="s">
        <v>338</v>
      </c>
      <c r="D103" s="24" t="s">
        <v>339</v>
      </c>
      <c r="E103" s="18" t="s">
        <v>340</v>
      </c>
      <c r="G103" s="6">
        <f t="shared" si="28"/>
        <v>35</v>
      </c>
      <c r="H103" s="6">
        <f t="shared" si="29"/>
        <v>6</v>
      </c>
      <c r="I103" s="6">
        <f t="shared" si="30"/>
        <v>5</v>
      </c>
      <c r="J103" s="6">
        <f t="shared" si="31"/>
        <v>0</v>
      </c>
      <c r="K103" s="6">
        <f t="shared" si="32"/>
        <v>0</v>
      </c>
      <c r="L103" s="6">
        <f t="shared" si="33"/>
        <v>0</v>
      </c>
      <c r="M103" s="6">
        <f t="shared" si="34"/>
        <v>0</v>
      </c>
      <c r="N103" s="6">
        <f t="shared" si="35"/>
        <v>24</v>
      </c>
      <c r="O103" s="8">
        <f t="shared" si="36"/>
        <v>6</v>
      </c>
      <c r="P103" s="8">
        <f t="shared" si="37"/>
        <v>6</v>
      </c>
      <c r="Q103" s="8">
        <f t="shared" si="38"/>
        <v>6</v>
      </c>
      <c r="R103" s="9" t="e">
        <f>+Q103/#REF!</f>
        <v>#REF!</v>
      </c>
      <c r="S103" s="9" t="e">
        <f t="shared" si="39"/>
        <v>#REF!</v>
      </c>
      <c r="T103" s="6" t="e">
        <f t="shared" si="40"/>
        <v>#REF!</v>
      </c>
    </row>
    <row r="104" spans="1:20" s="21" customFormat="1" ht="17.100000000000001" customHeight="1">
      <c r="A104" s="11">
        <f t="shared" si="27"/>
        <v>101</v>
      </c>
      <c r="B104" s="22" t="s">
        <v>341</v>
      </c>
      <c r="C104" s="23" t="s">
        <v>342</v>
      </c>
      <c r="D104" s="24" t="s">
        <v>343</v>
      </c>
      <c r="E104" s="18" t="s">
        <v>344</v>
      </c>
      <c r="G104" s="6">
        <f t="shared" si="28"/>
        <v>29</v>
      </c>
      <c r="H104" s="6">
        <f t="shared" si="29"/>
        <v>5</v>
      </c>
      <c r="I104" s="6">
        <f t="shared" si="30"/>
        <v>4</v>
      </c>
      <c r="J104" s="6">
        <f t="shared" si="31"/>
        <v>0</v>
      </c>
      <c r="K104" s="6">
        <f t="shared" si="32"/>
        <v>0</v>
      </c>
      <c r="L104" s="6">
        <f t="shared" si="33"/>
        <v>0</v>
      </c>
      <c r="M104" s="6">
        <f t="shared" si="34"/>
        <v>0</v>
      </c>
      <c r="N104" s="6">
        <f t="shared" si="35"/>
        <v>20</v>
      </c>
      <c r="O104" s="8">
        <f t="shared" si="36"/>
        <v>5</v>
      </c>
      <c r="P104" s="8">
        <f t="shared" si="37"/>
        <v>5</v>
      </c>
      <c r="Q104" s="8">
        <f t="shared" si="38"/>
        <v>5</v>
      </c>
      <c r="R104" s="9" t="e">
        <f>+Q104/#REF!</f>
        <v>#REF!</v>
      </c>
      <c r="S104" s="9" t="e">
        <f t="shared" si="39"/>
        <v>#REF!</v>
      </c>
      <c r="T104" s="6" t="e">
        <f t="shared" si="40"/>
        <v>#REF!</v>
      </c>
    </row>
    <row r="105" spans="1:20" s="21" customFormat="1" ht="17.100000000000001" customHeight="1">
      <c r="A105" s="11">
        <f t="shared" si="27"/>
        <v>102</v>
      </c>
      <c r="B105" s="22" t="s">
        <v>341</v>
      </c>
      <c r="C105" s="23" t="s">
        <v>345</v>
      </c>
      <c r="D105" s="24" t="s">
        <v>346</v>
      </c>
      <c r="E105" s="18" t="s">
        <v>347</v>
      </c>
      <c r="G105" s="6">
        <f t="shared" si="28"/>
        <v>23</v>
      </c>
      <c r="H105" s="6">
        <f t="shared" si="29"/>
        <v>4</v>
      </c>
      <c r="I105" s="6">
        <f t="shared" si="30"/>
        <v>3</v>
      </c>
      <c r="J105" s="6">
        <f t="shared" si="31"/>
        <v>0</v>
      </c>
      <c r="K105" s="6">
        <f t="shared" si="32"/>
        <v>0</v>
      </c>
      <c r="L105" s="6">
        <f t="shared" si="33"/>
        <v>0</v>
      </c>
      <c r="M105" s="6">
        <f t="shared" si="34"/>
        <v>0</v>
      </c>
      <c r="N105" s="6">
        <f t="shared" si="35"/>
        <v>16</v>
      </c>
      <c r="O105" s="8">
        <f t="shared" si="36"/>
        <v>4</v>
      </c>
      <c r="P105" s="8">
        <f t="shared" si="37"/>
        <v>4</v>
      </c>
      <c r="Q105" s="8">
        <f t="shared" si="38"/>
        <v>4</v>
      </c>
      <c r="R105" s="9" t="e">
        <f>+Q105/#REF!</f>
        <v>#REF!</v>
      </c>
      <c r="S105" s="9" t="e">
        <f t="shared" si="39"/>
        <v>#REF!</v>
      </c>
      <c r="T105" s="6" t="e">
        <f t="shared" si="40"/>
        <v>#REF!</v>
      </c>
    </row>
    <row r="106" spans="1:20" s="21" customFormat="1" ht="17.100000000000001" customHeight="1">
      <c r="A106" s="11">
        <f t="shared" si="27"/>
        <v>103</v>
      </c>
      <c r="B106" s="22" t="s">
        <v>348</v>
      </c>
      <c r="C106" s="23" t="s">
        <v>349</v>
      </c>
      <c r="D106" s="24" t="s">
        <v>350</v>
      </c>
      <c r="E106" s="18" t="s">
        <v>243</v>
      </c>
      <c r="G106" s="6">
        <f t="shared" si="28"/>
        <v>29</v>
      </c>
      <c r="H106" s="6">
        <f t="shared" si="29"/>
        <v>5</v>
      </c>
      <c r="I106" s="6">
        <f t="shared" si="30"/>
        <v>4</v>
      </c>
      <c r="J106" s="6">
        <f t="shared" si="31"/>
        <v>0</v>
      </c>
      <c r="K106" s="6">
        <f t="shared" si="32"/>
        <v>0</v>
      </c>
      <c r="L106" s="6">
        <f t="shared" si="33"/>
        <v>0</v>
      </c>
      <c r="M106" s="6">
        <f t="shared" si="34"/>
        <v>0</v>
      </c>
      <c r="N106" s="6">
        <f t="shared" si="35"/>
        <v>20</v>
      </c>
      <c r="O106" s="8">
        <f t="shared" si="36"/>
        <v>5</v>
      </c>
      <c r="P106" s="8">
        <f t="shared" si="37"/>
        <v>5</v>
      </c>
      <c r="Q106" s="8">
        <f t="shared" si="38"/>
        <v>5</v>
      </c>
      <c r="R106" s="9" t="e">
        <f>+Q106/#REF!</f>
        <v>#REF!</v>
      </c>
      <c r="S106" s="9" t="e">
        <f t="shared" si="39"/>
        <v>#REF!</v>
      </c>
      <c r="T106" s="6" t="e">
        <f t="shared" si="40"/>
        <v>#REF!</v>
      </c>
    </row>
    <row r="107" spans="1:20" s="21" customFormat="1" ht="17.100000000000001" customHeight="1">
      <c r="A107" s="11">
        <f t="shared" si="27"/>
        <v>104</v>
      </c>
      <c r="B107" s="22" t="s">
        <v>351</v>
      </c>
      <c r="C107" s="23" t="s">
        <v>352</v>
      </c>
      <c r="D107" s="24" t="s">
        <v>353</v>
      </c>
      <c r="E107" s="18"/>
      <c r="G107" s="6">
        <f t="shared" si="28"/>
        <v>0</v>
      </c>
      <c r="H107" s="6">
        <f t="shared" si="29"/>
        <v>0</v>
      </c>
      <c r="I107" s="6">
        <f t="shared" si="30"/>
        <v>0</v>
      </c>
      <c r="J107" s="6">
        <f t="shared" si="31"/>
        <v>0</v>
      </c>
      <c r="K107" s="6">
        <f t="shared" si="32"/>
        <v>0</v>
      </c>
      <c r="L107" s="6">
        <f t="shared" si="33"/>
        <v>0</v>
      </c>
      <c r="M107" s="6">
        <f t="shared" si="34"/>
        <v>0</v>
      </c>
      <c r="N107" s="6">
        <f t="shared" si="35"/>
        <v>0</v>
      </c>
      <c r="O107" s="8">
        <f t="shared" si="36"/>
        <v>0</v>
      </c>
      <c r="P107" s="8">
        <f t="shared" si="37"/>
        <v>1</v>
      </c>
      <c r="Q107" s="8">
        <f t="shared" si="38"/>
        <v>0</v>
      </c>
      <c r="R107" s="9" t="e">
        <f>+Q107/#REF!</f>
        <v>#REF!</v>
      </c>
      <c r="S107" s="9">
        <f t="shared" si="39"/>
        <v>0</v>
      </c>
      <c r="T107" s="6">
        <f t="shared" si="40"/>
        <v>0</v>
      </c>
    </row>
    <row r="108" spans="1:20" s="21" customFormat="1" ht="17.100000000000001" customHeight="1">
      <c r="A108" s="11">
        <f t="shared" si="27"/>
        <v>105</v>
      </c>
      <c r="B108" s="22" t="s">
        <v>354</v>
      </c>
      <c r="C108" s="23" t="s">
        <v>355</v>
      </c>
      <c r="D108" s="24" t="s">
        <v>356</v>
      </c>
      <c r="E108" s="18" t="s">
        <v>357</v>
      </c>
      <c r="G108" s="6">
        <f t="shared" si="28"/>
        <v>35</v>
      </c>
      <c r="H108" s="6">
        <f t="shared" si="29"/>
        <v>0</v>
      </c>
      <c r="I108" s="6">
        <f t="shared" si="30"/>
        <v>5</v>
      </c>
      <c r="J108" s="6">
        <f t="shared" si="31"/>
        <v>6</v>
      </c>
      <c r="K108" s="6">
        <f t="shared" si="32"/>
        <v>0</v>
      </c>
      <c r="L108" s="6">
        <f t="shared" si="33"/>
        <v>0</v>
      </c>
      <c r="M108" s="6">
        <f t="shared" si="34"/>
        <v>0</v>
      </c>
      <c r="N108" s="6">
        <f t="shared" si="35"/>
        <v>24</v>
      </c>
      <c r="O108" s="8">
        <f t="shared" si="36"/>
        <v>6</v>
      </c>
      <c r="P108" s="8">
        <f t="shared" si="37"/>
        <v>6</v>
      </c>
      <c r="Q108" s="8">
        <f t="shared" si="38"/>
        <v>6</v>
      </c>
      <c r="R108" s="9" t="e">
        <f>+Q108/#REF!</f>
        <v>#REF!</v>
      </c>
      <c r="S108" s="9" t="e">
        <f t="shared" si="39"/>
        <v>#REF!</v>
      </c>
      <c r="T108" s="6" t="e">
        <f t="shared" si="40"/>
        <v>#REF!</v>
      </c>
    </row>
    <row r="109" spans="1:20" s="21" customFormat="1" ht="17.100000000000001" customHeight="1">
      <c r="A109" s="11">
        <f t="shared" si="27"/>
        <v>106</v>
      </c>
      <c r="B109" s="22" t="s">
        <v>358</v>
      </c>
      <c r="C109" s="23" t="s">
        <v>359</v>
      </c>
      <c r="D109" s="24" t="s">
        <v>360</v>
      </c>
      <c r="E109" s="18"/>
      <c r="G109" s="6">
        <f t="shared" si="28"/>
        <v>0</v>
      </c>
      <c r="H109" s="6">
        <f t="shared" si="29"/>
        <v>0</v>
      </c>
      <c r="I109" s="6">
        <f t="shared" si="30"/>
        <v>0</v>
      </c>
      <c r="J109" s="6">
        <f t="shared" si="31"/>
        <v>0</v>
      </c>
      <c r="K109" s="6">
        <f t="shared" si="32"/>
        <v>0</v>
      </c>
      <c r="L109" s="6">
        <f t="shared" si="33"/>
        <v>0</v>
      </c>
      <c r="M109" s="6">
        <f t="shared" si="34"/>
        <v>0</v>
      </c>
      <c r="N109" s="6">
        <f t="shared" si="35"/>
        <v>0</v>
      </c>
      <c r="O109" s="8">
        <f t="shared" si="36"/>
        <v>0</v>
      </c>
      <c r="P109" s="8">
        <f t="shared" si="37"/>
        <v>1</v>
      </c>
      <c r="Q109" s="8">
        <f t="shared" si="38"/>
        <v>0</v>
      </c>
      <c r="R109" s="9" t="e">
        <f>+Q109/#REF!</f>
        <v>#REF!</v>
      </c>
      <c r="S109" s="9">
        <f t="shared" si="39"/>
        <v>0</v>
      </c>
      <c r="T109" s="6">
        <f t="shared" si="40"/>
        <v>0</v>
      </c>
    </row>
    <row r="110" spans="1:20" s="21" customFormat="1" ht="17.100000000000001" customHeight="1">
      <c r="A110" s="11">
        <f t="shared" si="27"/>
        <v>107</v>
      </c>
      <c r="B110" s="22" t="s">
        <v>358</v>
      </c>
      <c r="C110" s="23" t="s">
        <v>361</v>
      </c>
      <c r="D110" s="24" t="s">
        <v>362</v>
      </c>
      <c r="E110" s="18" t="s">
        <v>363</v>
      </c>
      <c r="G110" s="6">
        <f t="shared" si="28"/>
        <v>33</v>
      </c>
      <c r="H110" s="6">
        <f t="shared" si="29"/>
        <v>5</v>
      </c>
      <c r="I110" s="6">
        <f t="shared" si="30"/>
        <v>4</v>
      </c>
      <c r="J110" s="6">
        <f t="shared" si="31"/>
        <v>0</v>
      </c>
      <c r="K110" s="6">
        <f t="shared" si="32"/>
        <v>0</v>
      </c>
      <c r="L110" s="6">
        <f t="shared" si="33"/>
        <v>0</v>
      </c>
      <c r="M110" s="6">
        <f t="shared" si="34"/>
        <v>0</v>
      </c>
      <c r="N110" s="6">
        <f t="shared" si="35"/>
        <v>24</v>
      </c>
      <c r="O110" s="8">
        <f t="shared" si="36"/>
        <v>6</v>
      </c>
      <c r="P110" s="8">
        <f t="shared" si="37"/>
        <v>6</v>
      </c>
      <c r="Q110" s="8">
        <f t="shared" si="38"/>
        <v>6</v>
      </c>
      <c r="R110" s="9" t="e">
        <f>+Q110/#REF!</f>
        <v>#REF!</v>
      </c>
      <c r="S110" s="9" t="e">
        <f t="shared" si="39"/>
        <v>#REF!</v>
      </c>
      <c r="T110" s="6" t="e">
        <f t="shared" si="40"/>
        <v>#REF!</v>
      </c>
    </row>
    <row r="111" spans="1:20" s="21" customFormat="1" ht="17.100000000000001" customHeight="1">
      <c r="A111" s="11">
        <f t="shared" si="27"/>
        <v>108</v>
      </c>
      <c r="B111" s="22" t="s">
        <v>364</v>
      </c>
      <c r="C111" s="23" t="s">
        <v>365</v>
      </c>
      <c r="D111" s="24"/>
      <c r="E111" s="18" t="s">
        <v>366</v>
      </c>
      <c r="G111" s="6">
        <f t="shared" si="28"/>
        <v>17</v>
      </c>
      <c r="H111" s="6">
        <f t="shared" si="29"/>
        <v>3</v>
      </c>
      <c r="I111" s="6">
        <f t="shared" si="30"/>
        <v>2</v>
      </c>
      <c r="J111" s="6">
        <f t="shared" si="31"/>
        <v>0</v>
      </c>
      <c r="K111" s="6">
        <f t="shared" si="32"/>
        <v>0</v>
      </c>
      <c r="L111" s="6">
        <f t="shared" si="33"/>
        <v>0</v>
      </c>
      <c r="M111" s="6">
        <f t="shared" si="34"/>
        <v>0</v>
      </c>
      <c r="N111" s="6">
        <f t="shared" si="35"/>
        <v>12</v>
      </c>
      <c r="O111" s="8">
        <f t="shared" si="36"/>
        <v>3</v>
      </c>
      <c r="P111" s="8">
        <f t="shared" si="37"/>
        <v>3</v>
      </c>
      <c r="Q111" s="8">
        <f t="shared" si="38"/>
        <v>3</v>
      </c>
      <c r="R111" s="9" t="e">
        <f>+Q111/#REF!</f>
        <v>#REF!</v>
      </c>
      <c r="S111" s="9" t="e">
        <f t="shared" si="39"/>
        <v>#REF!</v>
      </c>
      <c r="T111" s="6" t="e">
        <f t="shared" si="40"/>
        <v>#REF!</v>
      </c>
    </row>
    <row r="112" spans="1:20" s="21" customFormat="1" ht="17.100000000000001" customHeight="1">
      <c r="A112" s="11">
        <f t="shared" si="27"/>
        <v>109</v>
      </c>
      <c r="B112" s="22" t="s">
        <v>364</v>
      </c>
      <c r="C112" s="23" t="s">
        <v>367</v>
      </c>
      <c r="D112" s="24" t="s">
        <v>368</v>
      </c>
      <c r="E112" s="18" t="s">
        <v>369</v>
      </c>
      <c r="G112" s="6">
        <f t="shared" si="28"/>
        <v>11</v>
      </c>
      <c r="H112" s="6">
        <f t="shared" si="29"/>
        <v>2</v>
      </c>
      <c r="I112" s="6">
        <f t="shared" si="30"/>
        <v>1</v>
      </c>
      <c r="J112" s="6">
        <f t="shared" si="31"/>
        <v>0</v>
      </c>
      <c r="K112" s="6">
        <f t="shared" si="32"/>
        <v>0</v>
      </c>
      <c r="L112" s="6">
        <f t="shared" si="33"/>
        <v>0</v>
      </c>
      <c r="M112" s="6">
        <f t="shared" si="34"/>
        <v>0</v>
      </c>
      <c r="N112" s="6">
        <f t="shared" si="35"/>
        <v>8</v>
      </c>
      <c r="O112" s="8">
        <f t="shared" si="36"/>
        <v>2</v>
      </c>
      <c r="P112" s="8">
        <f t="shared" si="37"/>
        <v>2</v>
      </c>
      <c r="Q112" s="8">
        <f t="shared" si="38"/>
        <v>2</v>
      </c>
      <c r="R112" s="9" t="e">
        <f>+Q112/#REF!</f>
        <v>#REF!</v>
      </c>
      <c r="S112" s="9" t="e">
        <f t="shared" si="39"/>
        <v>#REF!</v>
      </c>
      <c r="T112" s="6" t="e">
        <f t="shared" si="40"/>
        <v>#REF!</v>
      </c>
    </row>
    <row r="113" spans="1:20" s="21" customFormat="1" ht="17.100000000000001" customHeight="1">
      <c r="A113" s="11">
        <f t="shared" si="27"/>
        <v>110</v>
      </c>
      <c r="B113" s="32" t="s">
        <v>370</v>
      </c>
      <c r="C113" s="33" t="s">
        <v>371</v>
      </c>
      <c r="D113" s="34" t="s">
        <v>372</v>
      </c>
      <c r="E113" s="18" t="s">
        <v>373</v>
      </c>
      <c r="G113" s="6">
        <f t="shared" si="28"/>
        <v>29</v>
      </c>
      <c r="H113" s="6">
        <f t="shared" si="29"/>
        <v>5</v>
      </c>
      <c r="I113" s="6">
        <f t="shared" si="30"/>
        <v>4</v>
      </c>
      <c r="J113" s="6">
        <f t="shared" si="31"/>
        <v>0</v>
      </c>
      <c r="K113" s="6">
        <f t="shared" si="32"/>
        <v>0</v>
      </c>
      <c r="L113" s="6">
        <f t="shared" si="33"/>
        <v>0</v>
      </c>
      <c r="M113" s="6">
        <f t="shared" si="34"/>
        <v>0</v>
      </c>
      <c r="N113" s="6">
        <f t="shared" si="35"/>
        <v>20</v>
      </c>
      <c r="O113" s="8">
        <f t="shared" si="36"/>
        <v>5</v>
      </c>
      <c r="P113" s="8">
        <f t="shared" si="37"/>
        <v>5</v>
      </c>
      <c r="Q113" s="8">
        <f t="shared" si="38"/>
        <v>5</v>
      </c>
      <c r="R113" s="9" t="e">
        <f>+Q113/#REF!</f>
        <v>#REF!</v>
      </c>
      <c r="S113" s="9" t="e">
        <f t="shared" si="39"/>
        <v>#REF!</v>
      </c>
      <c r="T113" s="6" t="e">
        <f t="shared" si="40"/>
        <v>#REF!</v>
      </c>
    </row>
    <row r="114" spans="1:20" s="21" customFormat="1" ht="17.100000000000001" customHeight="1">
      <c r="A114" s="11">
        <f t="shared" si="27"/>
        <v>111</v>
      </c>
      <c r="B114" s="22" t="s">
        <v>374</v>
      </c>
      <c r="C114" s="23" t="s">
        <v>375</v>
      </c>
      <c r="D114" s="24" t="s">
        <v>376</v>
      </c>
      <c r="E114" s="18"/>
      <c r="G114" s="6">
        <f t="shared" si="28"/>
        <v>0</v>
      </c>
      <c r="H114" s="6">
        <f t="shared" si="29"/>
        <v>0</v>
      </c>
      <c r="I114" s="6">
        <f t="shared" si="30"/>
        <v>0</v>
      </c>
      <c r="J114" s="6">
        <f t="shared" si="31"/>
        <v>0</v>
      </c>
      <c r="K114" s="6">
        <f t="shared" si="32"/>
        <v>0</v>
      </c>
      <c r="L114" s="6">
        <f t="shared" si="33"/>
        <v>0</v>
      </c>
      <c r="M114" s="6">
        <f t="shared" si="34"/>
        <v>0</v>
      </c>
      <c r="N114" s="6">
        <f t="shared" si="35"/>
        <v>0</v>
      </c>
      <c r="O114" s="8">
        <f t="shared" si="36"/>
        <v>0</v>
      </c>
      <c r="P114" s="8">
        <f t="shared" si="37"/>
        <v>1</v>
      </c>
      <c r="Q114" s="8">
        <f t="shared" si="38"/>
        <v>0</v>
      </c>
      <c r="R114" s="9" t="e">
        <f>+Q114/#REF!</f>
        <v>#REF!</v>
      </c>
      <c r="S114" s="9">
        <f t="shared" si="39"/>
        <v>0</v>
      </c>
      <c r="T114" s="6">
        <f t="shared" si="40"/>
        <v>0</v>
      </c>
    </row>
    <row r="115" spans="1:20" s="21" customFormat="1" ht="17.100000000000001" customHeight="1">
      <c r="A115" s="11">
        <f t="shared" si="27"/>
        <v>112</v>
      </c>
      <c r="B115" s="22" t="s">
        <v>374</v>
      </c>
      <c r="C115" s="23" t="s">
        <v>377</v>
      </c>
      <c r="D115" s="24" t="s">
        <v>378</v>
      </c>
      <c r="E115" s="18" t="s">
        <v>379</v>
      </c>
      <c r="G115" s="6">
        <f t="shared" si="28"/>
        <v>17</v>
      </c>
      <c r="H115" s="6">
        <f t="shared" si="29"/>
        <v>3</v>
      </c>
      <c r="I115" s="6">
        <f t="shared" si="30"/>
        <v>2</v>
      </c>
      <c r="J115" s="6">
        <f t="shared" si="31"/>
        <v>0</v>
      </c>
      <c r="K115" s="6">
        <f t="shared" si="32"/>
        <v>0</v>
      </c>
      <c r="L115" s="6">
        <f t="shared" si="33"/>
        <v>0</v>
      </c>
      <c r="M115" s="6">
        <f t="shared" si="34"/>
        <v>0</v>
      </c>
      <c r="N115" s="6">
        <f t="shared" si="35"/>
        <v>12</v>
      </c>
      <c r="O115" s="8">
        <f t="shared" si="36"/>
        <v>3</v>
      </c>
      <c r="P115" s="8">
        <f t="shared" si="37"/>
        <v>3</v>
      </c>
      <c r="Q115" s="8">
        <f t="shared" si="38"/>
        <v>3</v>
      </c>
      <c r="R115" s="9" t="e">
        <f>+Q115/#REF!</f>
        <v>#REF!</v>
      </c>
      <c r="S115" s="9" t="e">
        <f t="shared" si="39"/>
        <v>#REF!</v>
      </c>
      <c r="T115" s="6" t="e">
        <f t="shared" si="40"/>
        <v>#REF!</v>
      </c>
    </row>
    <row r="116" spans="1:20" s="21" customFormat="1" ht="17.100000000000001" customHeight="1">
      <c r="A116" s="11">
        <f t="shared" si="27"/>
        <v>113</v>
      </c>
      <c r="B116" s="35" t="s">
        <v>374</v>
      </c>
      <c r="C116" s="36" t="s">
        <v>380</v>
      </c>
      <c r="D116" s="37" t="s">
        <v>381</v>
      </c>
      <c r="E116" s="18" t="s">
        <v>382</v>
      </c>
      <c r="G116" s="6">
        <f t="shared" si="28"/>
        <v>35</v>
      </c>
      <c r="H116" s="6">
        <f t="shared" si="29"/>
        <v>6</v>
      </c>
      <c r="I116" s="6">
        <f t="shared" si="30"/>
        <v>5</v>
      </c>
      <c r="J116" s="6">
        <f t="shared" si="31"/>
        <v>0</v>
      </c>
      <c r="K116" s="6">
        <f t="shared" si="32"/>
        <v>0</v>
      </c>
      <c r="L116" s="6">
        <f t="shared" si="33"/>
        <v>0</v>
      </c>
      <c r="M116" s="6">
        <f t="shared" si="34"/>
        <v>0</v>
      </c>
      <c r="N116" s="6">
        <f t="shared" si="35"/>
        <v>24</v>
      </c>
      <c r="O116" s="8">
        <f t="shared" si="36"/>
        <v>6</v>
      </c>
      <c r="P116" s="8">
        <f t="shared" si="37"/>
        <v>6</v>
      </c>
      <c r="Q116" s="8">
        <f t="shared" si="38"/>
        <v>6</v>
      </c>
      <c r="R116" s="9" t="e">
        <f>+Q116/#REF!</f>
        <v>#REF!</v>
      </c>
      <c r="S116" s="9" t="e">
        <f t="shared" si="39"/>
        <v>#REF!</v>
      </c>
      <c r="T116" s="6" t="e">
        <f t="shared" si="40"/>
        <v>#REF!</v>
      </c>
    </row>
    <row r="117" spans="1:20" s="21" customFormat="1" ht="17.100000000000001" customHeight="1">
      <c r="A117" s="11">
        <f t="shared" si="27"/>
        <v>114</v>
      </c>
      <c r="B117" s="22" t="s">
        <v>383</v>
      </c>
      <c r="C117" s="23" t="s">
        <v>384</v>
      </c>
      <c r="D117" s="24" t="s">
        <v>385</v>
      </c>
      <c r="E117" s="18" t="s">
        <v>386</v>
      </c>
      <c r="G117" s="6">
        <f t="shared" si="28"/>
        <v>17</v>
      </c>
      <c r="H117" s="6">
        <f t="shared" si="29"/>
        <v>3</v>
      </c>
      <c r="I117" s="6">
        <f t="shared" si="30"/>
        <v>2</v>
      </c>
      <c r="J117" s="6">
        <f t="shared" si="31"/>
        <v>0</v>
      </c>
      <c r="K117" s="6">
        <f t="shared" si="32"/>
        <v>0</v>
      </c>
      <c r="L117" s="6">
        <f t="shared" si="33"/>
        <v>0</v>
      </c>
      <c r="M117" s="6">
        <f t="shared" si="34"/>
        <v>0</v>
      </c>
      <c r="N117" s="6">
        <f t="shared" si="35"/>
        <v>12</v>
      </c>
      <c r="O117" s="8">
        <f t="shared" si="36"/>
        <v>3</v>
      </c>
      <c r="P117" s="8">
        <f t="shared" si="37"/>
        <v>3</v>
      </c>
      <c r="Q117" s="8">
        <f t="shared" si="38"/>
        <v>3</v>
      </c>
      <c r="R117" s="9" t="e">
        <f>+Q117/#REF!</f>
        <v>#REF!</v>
      </c>
      <c r="S117" s="9" t="e">
        <f t="shared" si="39"/>
        <v>#REF!</v>
      </c>
      <c r="T117" s="6" t="e">
        <f t="shared" si="40"/>
        <v>#REF!</v>
      </c>
    </row>
    <row r="118" spans="1:20" s="21" customFormat="1" ht="17.100000000000001" customHeight="1">
      <c r="A118" s="11">
        <f t="shared" si="27"/>
        <v>115</v>
      </c>
      <c r="B118" s="30" t="s">
        <v>387</v>
      </c>
      <c r="C118" s="31" t="s">
        <v>388</v>
      </c>
      <c r="D118" s="29"/>
      <c r="E118" s="18"/>
      <c r="G118" s="6">
        <f t="shared" si="28"/>
        <v>0</v>
      </c>
      <c r="H118" s="6">
        <f t="shared" si="29"/>
        <v>0</v>
      </c>
      <c r="I118" s="6">
        <f t="shared" si="30"/>
        <v>0</v>
      </c>
      <c r="J118" s="6">
        <f t="shared" si="31"/>
        <v>0</v>
      </c>
      <c r="K118" s="6">
        <f t="shared" si="32"/>
        <v>0</v>
      </c>
      <c r="L118" s="6">
        <f t="shared" si="33"/>
        <v>0</v>
      </c>
      <c r="M118" s="6">
        <f t="shared" si="34"/>
        <v>0</v>
      </c>
      <c r="N118" s="6">
        <f t="shared" si="35"/>
        <v>0</v>
      </c>
      <c r="O118" s="8">
        <f t="shared" si="36"/>
        <v>0</v>
      </c>
      <c r="P118" s="8">
        <f t="shared" si="37"/>
        <v>1</v>
      </c>
      <c r="Q118" s="8">
        <f t="shared" si="38"/>
        <v>0</v>
      </c>
      <c r="R118" s="9" t="e">
        <f>+Q118/#REF!</f>
        <v>#REF!</v>
      </c>
      <c r="S118" s="9">
        <f t="shared" si="39"/>
        <v>0</v>
      </c>
      <c r="T118" s="6">
        <f t="shared" si="40"/>
        <v>0</v>
      </c>
    </row>
    <row r="119" spans="1:20" s="21" customFormat="1" ht="17.100000000000001" customHeight="1">
      <c r="A119" s="11">
        <f t="shared" si="27"/>
        <v>116</v>
      </c>
      <c r="B119" s="30" t="s">
        <v>389</v>
      </c>
      <c r="C119" s="31" t="s">
        <v>390</v>
      </c>
      <c r="D119" s="29" t="s">
        <v>391</v>
      </c>
      <c r="E119" s="18" t="s">
        <v>392</v>
      </c>
      <c r="G119" s="6">
        <f t="shared" si="28"/>
        <v>29</v>
      </c>
      <c r="H119" s="6">
        <f t="shared" si="29"/>
        <v>5</v>
      </c>
      <c r="I119" s="6">
        <f t="shared" si="30"/>
        <v>4</v>
      </c>
      <c r="J119" s="6">
        <f t="shared" si="31"/>
        <v>0</v>
      </c>
      <c r="K119" s="6">
        <f t="shared" si="32"/>
        <v>0</v>
      </c>
      <c r="L119" s="6">
        <f t="shared" si="33"/>
        <v>0</v>
      </c>
      <c r="M119" s="6">
        <f t="shared" si="34"/>
        <v>0</v>
      </c>
      <c r="N119" s="6">
        <f t="shared" si="35"/>
        <v>20</v>
      </c>
      <c r="O119" s="8">
        <f t="shared" si="36"/>
        <v>5</v>
      </c>
      <c r="P119" s="8">
        <f t="shared" si="37"/>
        <v>5</v>
      </c>
      <c r="Q119" s="8">
        <f t="shared" si="38"/>
        <v>5</v>
      </c>
      <c r="R119" s="9" t="e">
        <f>+Q119/#REF!</f>
        <v>#REF!</v>
      </c>
      <c r="S119" s="9" t="e">
        <f t="shared" si="39"/>
        <v>#REF!</v>
      </c>
      <c r="T119" s="6" t="e">
        <f t="shared" si="40"/>
        <v>#REF!</v>
      </c>
    </row>
    <row r="120" spans="1:20" s="21" customFormat="1" ht="17.100000000000001" customHeight="1">
      <c r="A120" s="11">
        <f t="shared" si="27"/>
        <v>117</v>
      </c>
      <c r="B120" s="22" t="s">
        <v>393</v>
      </c>
      <c r="C120" s="23" t="s">
        <v>394</v>
      </c>
      <c r="D120" s="24" t="s">
        <v>395</v>
      </c>
      <c r="E120" s="18" t="s">
        <v>178</v>
      </c>
      <c r="G120" s="6">
        <f t="shared" si="28"/>
        <v>11</v>
      </c>
      <c r="H120" s="6">
        <f t="shared" si="29"/>
        <v>2</v>
      </c>
      <c r="I120" s="6">
        <f t="shared" si="30"/>
        <v>1</v>
      </c>
      <c r="J120" s="6">
        <f t="shared" si="31"/>
        <v>0</v>
      </c>
      <c r="K120" s="6">
        <f t="shared" si="32"/>
        <v>0</v>
      </c>
      <c r="L120" s="6">
        <f t="shared" si="33"/>
        <v>0</v>
      </c>
      <c r="M120" s="6">
        <f t="shared" si="34"/>
        <v>0</v>
      </c>
      <c r="N120" s="6">
        <f t="shared" si="35"/>
        <v>8</v>
      </c>
      <c r="O120" s="8">
        <f t="shared" si="36"/>
        <v>2</v>
      </c>
      <c r="P120" s="8">
        <f t="shared" si="37"/>
        <v>2</v>
      </c>
      <c r="Q120" s="8">
        <f t="shared" si="38"/>
        <v>2</v>
      </c>
      <c r="R120" s="9" t="e">
        <f>+Q120/#REF!</f>
        <v>#REF!</v>
      </c>
      <c r="S120" s="9" t="e">
        <f t="shared" si="39"/>
        <v>#REF!</v>
      </c>
      <c r="T120" s="6" t="e">
        <f t="shared" si="40"/>
        <v>#REF!</v>
      </c>
    </row>
    <row r="121" spans="1:20" s="21" customFormat="1" ht="17.100000000000001" customHeight="1">
      <c r="A121" s="11">
        <f t="shared" si="27"/>
        <v>118</v>
      </c>
      <c r="B121" s="22" t="s">
        <v>396</v>
      </c>
      <c r="C121" s="23" t="s">
        <v>397</v>
      </c>
      <c r="D121" s="24" t="s">
        <v>398</v>
      </c>
      <c r="E121" s="18" t="s">
        <v>128</v>
      </c>
      <c r="G121" s="6">
        <f t="shared" si="28"/>
        <v>17</v>
      </c>
      <c r="H121" s="6">
        <f t="shared" si="29"/>
        <v>3</v>
      </c>
      <c r="I121" s="6">
        <f t="shared" si="30"/>
        <v>2</v>
      </c>
      <c r="J121" s="6">
        <f t="shared" si="31"/>
        <v>0</v>
      </c>
      <c r="K121" s="6">
        <f t="shared" si="32"/>
        <v>0</v>
      </c>
      <c r="L121" s="6">
        <f t="shared" si="33"/>
        <v>0</v>
      </c>
      <c r="M121" s="6">
        <f t="shared" si="34"/>
        <v>0</v>
      </c>
      <c r="N121" s="6">
        <f t="shared" si="35"/>
        <v>12</v>
      </c>
      <c r="O121" s="8">
        <f t="shared" si="36"/>
        <v>3</v>
      </c>
      <c r="P121" s="8">
        <f t="shared" si="37"/>
        <v>3</v>
      </c>
      <c r="Q121" s="8">
        <f t="shared" si="38"/>
        <v>3</v>
      </c>
      <c r="R121" s="9" t="e">
        <f>+Q121/#REF!</f>
        <v>#REF!</v>
      </c>
      <c r="S121" s="9" t="e">
        <f t="shared" si="39"/>
        <v>#REF!</v>
      </c>
      <c r="T121" s="6" t="e">
        <f t="shared" si="40"/>
        <v>#REF!</v>
      </c>
    </row>
    <row r="122" spans="1:20" s="21" customFormat="1" ht="17.100000000000001" customHeight="1">
      <c r="A122" s="11">
        <f t="shared" si="27"/>
        <v>119</v>
      </c>
      <c r="B122" s="22" t="s">
        <v>399</v>
      </c>
      <c r="C122" s="23" t="s">
        <v>400</v>
      </c>
      <c r="D122" s="24" t="s">
        <v>401</v>
      </c>
      <c r="E122" s="18" t="s">
        <v>402</v>
      </c>
      <c r="G122" s="6">
        <f t="shared" si="28"/>
        <v>34</v>
      </c>
      <c r="H122" s="6">
        <f t="shared" si="29"/>
        <v>5</v>
      </c>
      <c r="I122" s="6">
        <f t="shared" si="30"/>
        <v>3</v>
      </c>
      <c r="J122" s="6">
        <f t="shared" si="31"/>
        <v>0</v>
      </c>
      <c r="K122" s="6">
        <f t="shared" si="32"/>
        <v>0</v>
      </c>
      <c r="L122" s="6">
        <f t="shared" si="33"/>
        <v>2</v>
      </c>
      <c r="M122" s="6">
        <f t="shared" si="34"/>
        <v>4</v>
      </c>
      <c r="N122" s="6">
        <f t="shared" si="35"/>
        <v>20</v>
      </c>
      <c r="O122" s="8">
        <f t="shared" si="36"/>
        <v>5</v>
      </c>
      <c r="P122" s="8">
        <f t="shared" si="37"/>
        <v>5</v>
      </c>
      <c r="Q122" s="8">
        <f t="shared" si="38"/>
        <v>5</v>
      </c>
      <c r="R122" s="9" t="e">
        <f>+Q122/#REF!</f>
        <v>#REF!</v>
      </c>
      <c r="S122" s="9" t="e">
        <f t="shared" si="39"/>
        <v>#REF!</v>
      </c>
      <c r="T122" s="6" t="e">
        <f t="shared" si="40"/>
        <v>#REF!</v>
      </c>
    </row>
    <row r="123" spans="1:20" s="21" customFormat="1" ht="17.100000000000001" customHeight="1">
      <c r="A123" s="11">
        <f t="shared" si="27"/>
        <v>120</v>
      </c>
      <c r="B123" s="22" t="s">
        <v>399</v>
      </c>
      <c r="C123" s="23" t="s">
        <v>403</v>
      </c>
      <c r="D123" s="24" t="s">
        <v>404</v>
      </c>
      <c r="E123" s="18" t="s">
        <v>405</v>
      </c>
      <c r="G123" s="6">
        <f t="shared" si="28"/>
        <v>35</v>
      </c>
      <c r="H123" s="6">
        <f t="shared" si="29"/>
        <v>6</v>
      </c>
      <c r="I123" s="6">
        <f t="shared" si="30"/>
        <v>5</v>
      </c>
      <c r="J123" s="6">
        <f t="shared" si="31"/>
        <v>0</v>
      </c>
      <c r="K123" s="6">
        <f t="shared" si="32"/>
        <v>0</v>
      </c>
      <c r="L123" s="6">
        <f t="shared" si="33"/>
        <v>0</v>
      </c>
      <c r="M123" s="6">
        <f t="shared" si="34"/>
        <v>0</v>
      </c>
      <c r="N123" s="6">
        <f t="shared" si="35"/>
        <v>24</v>
      </c>
      <c r="O123" s="8">
        <f t="shared" si="36"/>
        <v>6</v>
      </c>
      <c r="P123" s="8">
        <f t="shared" si="37"/>
        <v>6</v>
      </c>
      <c r="Q123" s="8">
        <f t="shared" si="38"/>
        <v>6</v>
      </c>
      <c r="R123" s="9" t="e">
        <f>+Q123/#REF!</f>
        <v>#REF!</v>
      </c>
      <c r="S123" s="9" t="e">
        <f t="shared" si="39"/>
        <v>#REF!</v>
      </c>
      <c r="T123" s="6" t="e">
        <f t="shared" si="40"/>
        <v>#REF!</v>
      </c>
    </row>
    <row r="124" spans="1:20" s="21" customFormat="1" ht="17.100000000000001" customHeight="1">
      <c r="A124" s="11">
        <f t="shared" si="27"/>
        <v>121</v>
      </c>
      <c r="B124" s="22" t="s">
        <v>399</v>
      </c>
      <c r="C124" s="23" t="s">
        <v>406</v>
      </c>
      <c r="D124" s="24" t="s">
        <v>407</v>
      </c>
      <c r="E124" s="18" t="s">
        <v>408</v>
      </c>
      <c r="G124" s="6">
        <f t="shared" si="28"/>
        <v>23</v>
      </c>
      <c r="H124" s="6">
        <f t="shared" si="29"/>
        <v>4</v>
      </c>
      <c r="I124" s="6">
        <f t="shared" si="30"/>
        <v>3</v>
      </c>
      <c r="J124" s="6">
        <f t="shared" si="31"/>
        <v>0</v>
      </c>
      <c r="K124" s="6">
        <f t="shared" si="32"/>
        <v>0</v>
      </c>
      <c r="L124" s="6">
        <f t="shared" si="33"/>
        <v>0</v>
      </c>
      <c r="M124" s="6">
        <f t="shared" si="34"/>
        <v>0</v>
      </c>
      <c r="N124" s="6">
        <f t="shared" si="35"/>
        <v>16</v>
      </c>
      <c r="O124" s="8">
        <f t="shared" si="36"/>
        <v>4</v>
      </c>
      <c r="P124" s="8">
        <f t="shared" si="37"/>
        <v>4</v>
      </c>
      <c r="Q124" s="8">
        <f t="shared" si="38"/>
        <v>4</v>
      </c>
      <c r="R124" s="9" t="e">
        <f>+Q124/#REF!</f>
        <v>#REF!</v>
      </c>
      <c r="S124" s="9" t="e">
        <f t="shared" si="39"/>
        <v>#REF!</v>
      </c>
      <c r="T124" s="6" t="e">
        <f t="shared" si="40"/>
        <v>#REF!</v>
      </c>
    </row>
    <row r="125" spans="1:20" s="21" customFormat="1" ht="17.100000000000001" customHeight="1">
      <c r="A125" s="11">
        <f t="shared" si="27"/>
        <v>122</v>
      </c>
      <c r="B125" s="22" t="s">
        <v>409</v>
      </c>
      <c r="C125" s="23" t="s">
        <v>410</v>
      </c>
      <c r="D125" s="24" t="s">
        <v>411</v>
      </c>
      <c r="E125" s="18" t="s">
        <v>144</v>
      </c>
      <c r="G125" s="6">
        <f t="shared" si="28"/>
        <v>17</v>
      </c>
      <c r="H125" s="6">
        <f t="shared" si="29"/>
        <v>3</v>
      </c>
      <c r="I125" s="6">
        <f t="shared" si="30"/>
        <v>2</v>
      </c>
      <c r="J125" s="6">
        <f t="shared" si="31"/>
        <v>0</v>
      </c>
      <c r="K125" s="6">
        <f t="shared" si="32"/>
        <v>0</v>
      </c>
      <c r="L125" s="6">
        <f t="shared" si="33"/>
        <v>0</v>
      </c>
      <c r="M125" s="6">
        <f t="shared" si="34"/>
        <v>0</v>
      </c>
      <c r="N125" s="6">
        <f t="shared" si="35"/>
        <v>12</v>
      </c>
      <c r="O125" s="8">
        <f t="shared" si="36"/>
        <v>3</v>
      </c>
      <c r="P125" s="8">
        <f t="shared" si="37"/>
        <v>3</v>
      </c>
      <c r="Q125" s="8">
        <f t="shared" si="38"/>
        <v>3</v>
      </c>
      <c r="R125" s="9" t="e">
        <f>+Q125/#REF!</f>
        <v>#REF!</v>
      </c>
      <c r="S125" s="9" t="e">
        <f t="shared" si="39"/>
        <v>#REF!</v>
      </c>
      <c r="T125" s="6" t="e">
        <f t="shared" si="40"/>
        <v>#REF!</v>
      </c>
    </row>
    <row r="126" spans="1:20" s="21" customFormat="1" ht="17.100000000000001" customHeight="1">
      <c r="A126" s="11">
        <f t="shared" si="27"/>
        <v>123</v>
      </c>
      <c r="B126" s="22" t="s">
        <v>412</v>
      </c>
      <c r="C126" s="23" t="s">
        <v>413</v>
      </c>
      <c r="D126" s="24" t="s">
        <v>56</v>
      </c>
      <c r="E126" s="18" t="s">
        <v>340</v>
      </c>
      <c r="G126" s="6">
        <f t="shared" si="28"/>
        <v>35</v>
      </c>
      <c r="H126" s="6">
        <f t="shared" si="29"/>
        <v>6</v>
      </c>
      <c r="I126" s="6">
        <f t="shared" si="30"/>
        <v>5</v>
      </c>
      <c r="J126" s="6">
        <f t="shared" si="31"/>
        <v>0</v>
      </c>
      <c r="K126" s="6">
        <f t="shared" si="32"/>
        <v>0</v>
      </c>
      <c r="L126" s="6">
        <f t="shared" si="33"/>
        <v>0</v>
      </c>
      <c r="M126" s="6">
        <f t="shared" si="34"/>
        <v>0</v>
      </c>
      <c r="N126" s="6">
        <f t="shared" si="35"/>
        <v>24</v>
      </c>
      <c r="O126" s="8">
        <f t="shared" si="36"/>
        <v>6</v>
      </c>
      <c r="P126" s="8">
        <f t="shared" si="37"/>
        <v>6</v>
      </c>
      <c r="Q126" s="8">
        <f t="shared" si="38"/>
        <v>6</v>
      </c>
      <c r="R126" s="9" t="e">
        <f>+Q126/#REF!</f>
        <v>#REF!</v>
      </c>
      <c r="S126" s="9" t="e">
        <f t="shared" si="39"/>
        <v>#REF!</v>
      </c>
      <c r="T126" s="6" t="e">
        <f t="shared" si="40"/>
        <v>#REF!</v>
      </c>
    </row>
    <row r="127" spans="1:20" s="21" customFormat="1" ht="17.100000000000001" customHeight="1">
      <c r="A127" s="11">
        <f t="shared" si="27"/>
        <v>124</v>
      </c>
      <c r="B127" s="22" t="s">
        <v>412</v>
      </c>
      <c r="C127" s="23" t="s">
        <v>345</v>
      </c>
      <c r="D127" s="24" t="s">
        <v>414</v>
      </c>
      <c r="E127" s="18" t="s">
        <v>117</v>
      </c>
      <c r="G127" s="6">
        <f>LEN(E127)</f>
        <v>35</v>
      </c>
      <c r="H127" s="6">
        <f>LEN(E127)-LEN(SUBSTITUTE(E127,":",""))</f>
        <v>6</v>
      </c>
      <c r="I127" s="6">
        <f>LEN(E127)-LEN(SUBSTITUTE(E127,"-",""))</f>
        <v>5</v>
      </c>
      <c r="J127" s="6">
        <f>LEN(E127)-LEN(SUBSTITUTE(E127,",",""))</f>
        <v>0</v>
      </c>
      <c r="K127" s="6">
        <f>LEN(E127)-LEN(SUBSTITUTE(E127,".",""))</f>
        <v>0</v>
      </c>
      <c r="L127" s="6">
        <f>LEN(E127)-LEN(SUBSTITUTE(E127," ",""))</f>
        <v>0</v>
      </c>
      <c r="M127" s="6">
        <f>LEN(E127)-LEN(SUBSTITUTE(E127,"C/Ct",""))</f>
        <v>0</v>
      </c>
      <c r="N127" s="6">
        <f>+G127-H127-I127-J127-K127-L127-M127</f>
        <v>24</v>
      </c>
      <c r="O127" s="8">
        <f>+N127/4</f>
        <v>6</v>
      </c>
      <c r="P127" s="8">
        <f>IF(O127&lt;=0.5,1,O127)</f>
        <v>6</v>
      </c>
      <c r="Q127" s="8">
        <f>IF(G127&lt;&gt;0,(IF(P127=1.5,1,P127)),0)</f>
        <v>6</v>
      </c>
      <c r="R127" s="9" t="e">
        <f>+Q127/#REF!</f>
        <v>#REF!</v>
      </c>
      <c r="S127" s="9" t="e">
        <f>IF(Q127&lt;&gt;0,(IF(R127&lt;=0.5,1,R127)),0)</f>
        <v>#REF!</v>
      </c>
      <c r="T127" s="6" t="e">
        <f>ROUND(S127,0)</f>
        <v>#REF!</v>
      </c>
    </row>
    <row r="128" spans="1:20" s="21" customFormat="1" ht="17.100000000000001" customHeight="1">
      <c r="A128" s="11">
        <f t="shared" si="27"/>
        <v>125</v>
      </c>
      <c r="B128" s="22" t="s">
        <v>412</v>
      </c>
      <c r="C128" s="23" t="s">
        <v>415</v>
      </c>
      <c r="D128" s="24" t="s">
        <v>416</v>
      </c>
      <c r="E128" s="18" t="s">
        <v>184</v>
      </c>
      <c r="G128" s="6">
        <f t="shared" ref="G128:G132" si="41">LEN(E128)</f>
        <v>29</v>
      </c>
      <c r="H128" s="6">
        <f t="shared" ref="H128:H132" si="42">LEN(E128)-LEN(SUBSTITUTE(E128,":",""))</f>
        <v>5</v>
      </c>
      <c r="I128" s="6">
        <f t="shared" ref="I128:I132" si="43">LEN(E128)-LEN(SUBSTITUTE(E128,"-",""))</f>
        <v>4</v>
      </c>
      <c r="J128" s="6">
        <f t="shared" ref="J128:J132" si="44">LEN(E128)-LEN(SUBSTITUTE(E128,",",""))</f>
        <v>0</v>
      </c>
      <c r="K128" s="6">
        <f t="shared" ref="K128:K132" si="45">LEN(E128)-LEN(SUBSTITUTE(E128,".",""))</f>
        <v>0</v>
      </c>
      <c r="L128" s="6">
        <f t="shared" ref="L128:L132" si="46">LEN(E128)-LEN(SUBSTITUTE(E128," ",""))</f>
        <v>0</v>
      </c>
      <c r="M128" s="6">
        <f t="shared" ref="M128:M132" si="47">LEN(E128)-LEN(SUBSTITUTE(E128,"C/Ct",""))</f>
        <v>0</v>
      </c>
      <c r="N128" s="6">
        <f t="shared" ref="N128:N132" si="48">+G128-H128-I128-J128-K128-L128-M128</f>
        <v>20</v>
      </c>
      <c r="O128" s="8">
        <f t="shared" ref="O128:O132" si="49">+N128/4</f>
        <v>5</v>
      </c>
      <c r="P128" s="8">
        <f t="shared" ref="P128:P132" si="50">IF(O128&lt;=0.5,1,O128)</f>
        <v>5</v>
      </c>
      <c r="Q128" s="8">
        <f t="shared" ref="Q128:Q132" si="51">IF(G128&lt;&gt;0,(IF(P128=1.5,1,P128)),0)</f>
        <v>5</v>
      </c>
      <c r="R128" s="9" t="e">
        <f>+Q128/#REF!</f>
        <v>#REF!</v>
      </c>
      <c r="S128" s="9" t="e">
        <f t="shared" ref="S128:S132" si="52">IF(Q128&lt;&gt;0,(IF(R128&lt;=0.5,1,R128)),0)</f>
        <v>#REF!</v>
      </c>
      <c r="T128" s="6" t="e">
        <f t="shared" ref="T128:T132" si="53">ROUND(S128,0)</f>
        <v>#REF!</v>
      </c>
    </row>
    <row r="129" spans="1:20" s="21" customFormat="1" ht="17.100000000000001" customHeight="1">
      <c r="A129" s="11">
        <f t="shared" si="27"/>
        <v>126</v>
      </c>
      <c r="B129" s="22" t="s">
        <v>412</v>
      </c>
      <c r="C129" s="23" t="s">
        <v>417</v>
      </c>
      <c r="D129" s="24" t="s">
        <v>418</v>
      </c>
      <c r="E129" s="18" t="s">
        <v>184</v>
      </c>
      <c r="G129" s="6">
        <f t="shared" si="41"/>
        <v>29</v>
      </c>
      <c r="H129" s="6">
        <f t="shared" si="42"/>
        <v>5</v>
      </c>
      <c r="I129" s="6">
        <f t="shared" si="43"/>
        <v>4</v>
      </c>
      <c r="J129" s="6">
        <f t="shared" si="44"/>
        <v>0</v>
      </c>
      <c r="K129" s="6">
        <f t="shared" si="45"/>
        <v>0</v>
      </c>
      <c r="L129" s="6">
        <f t="shared" si="46"/>
        <v>0</v>
      </c>
      <c r="M129" s="6">
        <f t="shared" si="47"/>
        <v>0</v>
      </c>
      <c r="N129" s="6">
        <f t="shared" si="48"/>
        <v>20</v>
      </c>
      <c r="O129" s="8">
        <f t="shared" si="49"/>
        <v>5</v>
      </c>
      <c r="P129" s="8">
        <f t="shared" si="50"/>
        <v>5</v>
      </c>
      <c r="Q129" s="8">
        <f t="shared" si="51"/>
        <v>5</v>
      </c>
      <c r="R129" s="9" t="e">
        <f>+Q129/#REF!</f>
        <v>#REF!</v>
      </c>
      <c r="S129" s="9" t="e">
        <f t="shared" si="52"/>
        <v>#REF!</v>
      </c>
      <c r="T129" s="6" t="e">
        <f t="shared" si="53"/>
        <v>#REF!</v>
      </c>
    </row>
    <row r="130" spans="1:20" s="21" customFormat="1" ht="17.100000000000001" customHeight="1">
      <c r="A130" s="11">
        <f t="shared" si="27"/>
        <v>127</v>
      </c>
      <c r="B130" s="22" t="s">
        <v>412</v>
      </c>
      <c r="C130" s="23" t="s">
        <v>419</v>
      </c>
      <c r="D130" s="24" t="s">
        <v>420</v>
      </c>
      <c r="E130" s="18" t="s">
        <v>184</v>
      </c>
      <c r="G130" s="6">
        <f t="shared" si="41"/>
        <v>29</v>
      </c>
      <c r="H130" s="6">
        <f t="shared" si="42"/>
        <v>5</v>
      </c>
      <c r="I130" s="6">
        <f t="shared" si="43"/>
        <v>4</v>
      </c>
      <c r="J130" s="6">
        <f t="shared" si="44"/>
        <v>0</v>
      </c>
      <c r="K130" s="6">
        <f t="shared" si="45"/>
        <v>0</v>
      </c>
      <c r="L130" s="6">
        <f t="shared" si="46"/>
        <v>0</v>
      </c>
      <c r="M130" s="6">
        <f t="shared" si="47"/>
        <v>0</v>
      </c>
      <c r="N130" s="6">
        <f t="shared" si="48"/>
        <v>20</v>
      </c>
      <c r="O130" s="8">
        <f t="shared" si="49"/>
        <v>5</v>
      </c>
      <c r="P130" s="8">
        <f t="shared" si="50"/>
        <v>5</v>
      </c>
      <c r="Q130" s="8">
        <f t="shared" si="51"/>
        <v>5</v>
      </c>
      <c r="R130" s="9" t="e">
        <f>+Q130/#REF!</f>
        <v>#REF!</v>
      </c>
      <c r="S130" s="9" t="e">
        <f t="shared" si="52"/>
        <v>#REF!</v>
      </c>
      <c r="T130" s="6" t="e">
        <f t="shared" si="53"/>
        <v>#REF!</v>
      </c>
    </row>
    <row r="131" spans="1:20" s="21" customFormat="1" ht="17.100000000000001" customHeight="1">
      <c r="A131" s="11">
        <f t="shared" si="27"/>
        <v>128</v>
      </c>
      <c r="B131" s="22" t="s">
        <v>421</v>
      </c>
      <c r="C131" s="23" t="s">
        <v>345</v>
      </c>
      <c r="D131" s="24" t="s">
        <v>422</v>
      </c>
      <c r="E131" s="18" t="s">
        <v>136</v>
      </c>
      <c r="G131" s="6">
        <f t="shared" si="41"/>
        <v>35</v>
      </c>
      <c r="H131" s="6">
        <f t="shared" si="42"/>
        <v>6</v>
      </c>
      <c r="I131" s="6">
        <f t="shared" si="43"/>
        <v>5</v>
      </c>
      <c r="J131" s="6">
        <f t="shared" si="44"/>
        <v>0</v>
      </c>
      <c r="K131" s="6">
        <f t="shared" si="45"/>
        <v>0</v>
      </c>
      <c r="L131" s="6">
        <f t="shared" si="46"/>
        <v>0</v>
      </c>
      <c r="M131" s="6">
        <f t="shared" si="47"/>
        <v>0</v>
      </c>
      <c r="N131" s="6">
        <f t="shared" si="48"/>
        <v>24</v>
      </c>
      <c r="O131" s="8">
        <f t="shared" si="49"/>
        <v>6</v>
      </c>
      <c r="P131" s="8">
        <f t="shared" si="50"/>
        <v>6</v>
      </c>
      <c r="Q131" s="8">
        <f t="shared" si="51"/>
        <v>6</v>
      </c>
      <c r="R131" s="9" t="e">
        <f>+Q131/#REF!</f>
        <v>#REF!</v>
      </c>
      <c r="S131" s="9" t="e">
        <f t="shared" si="52"/>
        <v>#REF!</v>
      </c>
      <c r="T131" s="6" t="e">
        <f t="shared" si="53"/>
        <v>#REF!</v>
      </c>
    </row>
    <row r="132" spans="1:20" s="21" customFormat="1" ht="17.100000000000001" customHeight="1">
      <c r="A132" s="11">
        <f t="shared" si="27"/>
        <v>129</v>
      </c>
      <c r="B132" s="22" t="s">
        <v>423</v>
      </c>
      <c r="C132" s="23" t="s">
        <v>424</v>
      </c>
      <c r="D132" s="24" t="s">
        <v>425</v>
      </c>
      <c r="E132" s="18" t="s">
        <v>184</v>
      </c>
      <c r="G132" s="6">
        <f t="shared" si="41"/>
        <v>29</v>
      </c>
      <c r="H132" s="6">
        <f t="shared" si="42"/>
        <v>5</v>
      </c>
      <c r="I132" s="6">
        <f t="shared" si="43"/>
        <v>4</v>
      </c>
      <c r="J132" s="6">
        <f t="shared" si="44"/>
        <v>0</v>
      </c>
      <c r="K132" s="6">
        <f t="shared" si="45"/>
        <v>0</v>
      </c>
      <c r="L132" s="6">
        <f t="shared" si="46"/>
        <v>0</v>
      </c>
      <c r="M132" s="6">
        <f t="shared" si="47"/>
        <v>0</v>
      </c>
      <c r="N132" s="6">
        <f t="shared" si="48"/>
        <v>20</v>
      </c>
      <c r="O132" s="8">
        <f t="shared" si="49"/>
        <v>5</v>
      </c>
      <c r="P132" s="8">
        <f t="shared" si="50"/>
        <v>5</v>
      </c>
      <c r="Q132" s="8">
        <f t="shared" si="51"/>
        <v>5</v>
      </c>
      <c r="R132" s="9" t="e">
        <f>+Q132/#REF!</f>
        <v>#REF!</v>
      </c>
      <c r="S132" s="9" t="e">
        <f t="shared" si="52"/>
        <v>#REF!</v>
      </c>
      <c r="T132" s="6" t="e">
        <f t="shared" si="53"/>
        <v>#REF!</v>
      </c>
    </row>
    <row r="133" spans="1:20" s="21" customFormat="1" ht="17.100000000000001" customHeight="1">
      <c r="A133" s="11">
        <f t="shared" ref="A133:A160" si="54">1+A132</f>
        <v>130</v>
      </c>
      <c r="B133" s="22" t="s">
        <v>423</v>
      </c>
      <c r="C133" s="23" t="s">
        <v>426</v>
      </c>
      <c r="D133" s="24" t="s">
        <v>427</v>
      </c>
      <c r="E133" s="18" t="s">
        <v>428</v>
      </c>
      <c r="G133" s="6">
        <f t="shared" si="28"/>
        <v>17</v>
      </c>
      <c r="H133" s="6">
        <f t="shared" si="29"/>
        <v>3</v>
      </c>
      <c r="I133" s="6">
        <f t="shared" si="30"/>
        <v>2</v>
      </c>
      <c r="J133" s="6">
        <f t="shared" si="31"/>
        <v>0</v>
      </c>
      <c r="K133" s="6">
        <f t="shared" si="32"/>
        <v>0</v>
      </c>
      <c r="L133" s="6">
        <f t="shared" si="33"/>
        <v>0</v>
      </c>
      <c r="M133" s="6">
        <f t="shared" si="34"/>
        <v>0</v>
      </c>
      <c r="N133" s="6">
        <f t="shared" si="35"/>
        <v>12</v>
      </c>
      <c r="O133" s="8">
        <f t="shared" si="36"/>
        <v>3</v>
      </c>
      <c r="P133" s="8">
        <f t="shared" si="37"/>
        <v>3</v>
      </c>
      <c r="Q133" s="8">
        <f t="shared" si="38"/>
        <v>3</v>
      </c>
      <c r="R133" s="9" t="e">
        <f>+Q133/#REF!</f>
        <v>#REF!</v>
      </c>
      <c r="S133" s="9" t="e">
        <f t="shared" si="39"/>
        <v>#REF!</v>
      </c>
      <c r="T133" s="6" t="e">
        <f t="shared" si="40"/>
        <v>#REF!</v>
      </c>
    </row>
    <row r="134" spans="1:20" s="21" customFormat="1" ht="17.100000000000001" customHeight="1">
      <c r="A134" s="11">
        <f t="shared" si="54"/>
        <v>131</v>
      </c>
      <c r="B134" s="38" t="s">
        <v>429</v>
      </c>
      <c r="C134" s="39" t="s">
        <v>430</v>
      </c>
      <c r="D134" s="40" t="s">
        <v>431</v>
      </c>
      <c r="E134" s="18" t="s">
        <v>432</v>
      </c>
      <c r="G134" s="6">
        <f t="shared" si="28"/>
        <v>29</v>
      </c>
      <c r="H134" s="6">
        <f t="shared" si="29"/>
        <v>5</v>
      </c>
      <c r="I134" s="6">
        <f t="shared" si="30"/>
        <v>4</v>
      </c>
      <c r="J134" s="6">
        <f t="shared" si="31"/>
        <v>0</v>
      </c>
      <c r="K134" s="6">
        <f t="shared" si="32"/>
        <v>0</v>
      </c>
      <c r="L134" s="6">
        <f t="shared" si="33"/>
        <v>0</v>
      </c>
      <c r="M134" s="6">
        <f t="shared" si="34"/>
        <v>0</v>
      </c>
      <c r="N134" s="6">
        <f t="shared" si="35"/>
        <v>20</v>
      </c>
      <c r="O134" s="8">
        <f t="shared" si="36"/>
        <v>5</v>
      </c>
      <c r="P134" s="8">
        <f t="shared" si="37"/>
        <v>5</v>
      </c>
      <c r="Q134" s="8">
        <f t="shared" si="38"/>
        <v>5</v>
      </c>
      <c r="R134" s="9" t="e">
        <f>+Q134/#REF!</f>
        <v>#REF!</v>
      </c>
      <c r="S134" s="9" t="e">
        <f t="shared" si="39"/>
        <v>#REF!</v>
      </c>
      <c r="T134" s="6" t="e">
        <f t="shared" si="40"/>
        <v>#REF!</v>
      </c>
    </row>
    <row r="135" spans="1:20" s="21" customFormat="1" ht="17.100000000000001" customHeight="1">
      <c r="A135" s="11">
        <f t="shared" si="54"/>
        <v>132</v>
      </c>
      <c r="B135" s="22" t="s">
        <v>429</v>
      </c>
      <c r="C135" s="23" t="s">
        <v>345</v>
      </c>
      <c r="D135" s="24" t="s">
        <v>433</v>
      </c>
      <c r="E135" s="18" t="s">
        <v>347</v>
      </c>
      <c r="G135" s="6">
        <f t="shared" si="28"/>
        <v>23</v>
      </c>
      <c r="H135" s="6">
        <f t="shared" si="29"/>
        <v>4</v>
      </c>
      <c r="I135" s="6">
        <f t="shared" si="30"/>
        <v>3</v>
      </c>
      <c r="J135" s="6">
        <f t="shared" si="31"/>
        <v>0</v>
      </c>
      <c r="K135" s="6">
        <f t="shared" si="32"/>
        <v>0</v>
      </c>
      <c r="L135" s="6">
        <f t="shared" si="33"/>
        <v>0</v>
      </c>
      <c r="M135" s="6">
        <f t="shared" si="34"/>
        <v>0</v>
      </c>
      <c r="N135" s="6">
        <f t="shared" si="35"/>
        <v>16</v>
      </c>
      <c r="O135" s="8">
        <f t="shared" si="36"/>
        <v>4</v>
      </c>
      <c r="P135" s="8">
        <f t="shared" si="37"/>
        <v>4</v>
      </c>
      <c r="Q135" s="8">
        <f t="shared" si="38"/>
        <v>4</v>
      </c>
      <c r="R135" s="9" t="e">
        <f>+Q135/#REF!</f>
        <v>#REF!</v>
      </c>
      <c r="S135" s="9" t="e">
        <f t="shared" si="39"/>
        <v>#REF!</v>
      </c>
      <c r="T135" s="6" t="e">
        <f t="shared" si="40"/>
        <v>#REF!</v>
      </c>
    </row>
    <row r="136" spans="1:20" s="21" customFormat="1" ht="17.100000000000001" customHeight="1">
      <c r="A136" s="11">
        <f t="shared" si="54"/>
        <v>133</v>
      </c>
      <c r="B136" s="41" t="s">
        <v>429</v>
      </c>
      <c r="C136" s="42" t="s">
        <v>671</v>
      </c>
      <c r="D136" s="40" t="s">
        <v>434</v>
      </c>
      <c r="E136" s="43" t="s">
        <v>369</v>
      </c>
      <c r="G136" s="6">
        <f t="shared" si="28"/>
        <v>11</v>
      </c>
      <c r="H136" s="6">
        <f t="shared" si="29"/>
        <v>2</v>
      </c>
      <c r="I136" s="6">
        <f t="shared" si="30"/>
        <v>1</v>
      </c>
      <c r="J136" s="6">
        <f t="shared" si="31"/>
        <v>0</v>
      </c>
      <c r="K136" s="6">
        <f t="shared" si="32"/>
        <v>0</v>
      </c>
      <c r="L136" s="6">
        <f t="shared" si="33"/>
        <v>0</v>
      </c>
      <c r="M136" s="6">
        <f t="shared" si="34"/>
        <v>0</v>
      </c>
      <c r="N136" s="6">
        <f t="shared" si="35"/>
        <v>8</v>
      </c>
      <c r="O136" s="8">
        <f t="shared" si="36"/>
        <v>2</v>
      </c>
      <c r="P136" s="8">
        <f t="shared" si="37"/>
        <v>2</v>
      </c>
      <c r="Q136" s="8">
        <f t="shared" si="38"/>
        <v>2</v>
      </c>
      <c r="R136" s="9" t="e">
        <f>+Q136/#REF!</f>
        <v>#REF!</v>
      </c>
      <c r="S136" s="9" t="e">
        <f t="shared" si="39"/>
        <v>#REF!</v>
      </c>
      <c r="T136" s="6" t="e">
        <f t="shared" si="40"/>
        <v>#REF!</v>
      </c>
    </row>
    <row r="137" spans="1:20" s="21" customFormat="1" ht="17.100000000000001" customHeight="1">
      <c r="A137" s="11">
        <f t="shared" si="54"/>
        <v>134</v>
      </c>
      <c r="B137" s="32" t="s">
        <v>435</v>
      </c>
      <c r="C137" s="33" t="s">
        <v>436</v>
      </c>
      <c r="D137" s="34" t="s">
        <v>437</v>
      </c>
      <c r="E137" s="18" t="s">
        <v>438</v>
      </c>
      <c r="G137" s="6">
        <f t="shared" si="28"/>
        <v>17</v>
      </c>
      <c r="H137" s="6">
        <f t="shared" si="29"/>
        <v>3</v>
      </c>
      <c r="I137" s="6">
        <f t="shared" si="30"/>
        <v>2</v>
      </c>
      <c r="J137" s="6">
        <f t="shared" si="31"/>
        <v>0</v>
      </c>
      <c r="K137" s="6">
        <f t="shared" si="32"/>
        <v>0</v>
      </c>
      <c r="L137" s="6">
        <f t="shared" si="33"/>
        <v>0</v>
      </c>
      <c r="M137" s="6">
        <f t="shared" si="34"/>
        <v>0</v>
      </c>
      <c r="N137" s="6">
        <f t="shared" si="35"/>
        <v>12</v>
      </c>
      <c r="O137" s="8">
        <f t="shared" si="36"/>
        <v>3</v>
      </c>
      <c r="P137" s="8">
        <f t="shared" si="37"/>
        <v>3</v>
      </c>
      <c r="Q137" s="8">
        <f t="shared" si="38"/>
        <v>3</v>
      </c>
      <c r="R137" s="9" t="e">
        <f>+Q137/#REF!</f>
        <v>#REF!</v>
      </c>
      <c r="S137" s="9" t="e">
        <f t="shared" si="39"/>
        <v>#REF!</v>
      </c>
      <c r="T137" s="6" t="e">
        <f t="shared" si="40"/>
        <v>#REF!</v>
      </c>
    </row>
    <row r="138" spans="1:20" s="21" customFormat="1" ht="17.100000000000001" customHeight="1">
      <c r="A138" s="11">
        <f t="shared" si="54"/>
        <v>135</v>
      </c>
      <c r="B138" s="22" t="s">
        <v>439</v>
      </c>
      <c r="C138" s="23" t="s">
        <v>440</v>
      </c>
      <c r="D138" s="24" t="s">
        <v>441</v>
      </c>
      <c r="E138" s="18" t="s">
        <v>75</v>
      </c>
      <c r="G138" s="6">
        <f t="shared" si="28"/>
        <v>29</v>
      </c>
      <c r="H138" s="6">
        <f t="shared" si="29"/>
        <v>5</v>
      </c>
      <c r="I138" s="6">
        <f t="shared" si="30"/>
        <v>4</v>
      </c>
      <c r="J138" s="6">
        <f t="shared" si="31"/>
        <v>0</v>
      </c>
      <c r="K138" s="6">
        <f t="shared" si="32"/>
        <v>0</v>
      </c>
      <c r="L138" s="6">
        <f t="shared" si="33"/>
        <v>0</v>
      </c>
      <c r="M138" s="6">
        <f t="shared" si="34"/>
        <v>0</v>
      </c>
      <c r="N138" s="6">
        <f t="shared" si="35"/>
        <v>20</v>
      </c>
      <c r="O138" s="8">
        <f t="shared" si="36"/>
        <v>5</v>
      </c>
      <c r="P138" s="8">
        <f t="shared" si="37"/>
        <v>5</v>
      </c>
      <c r="Q138" s="8">
        <f t="shared" si="38"/>
        <v>5</v>
      </c>
      <c r="R138" s="9" t="e">
        <f>+Q138/#REF!</f>
        <v>#REF!</v>
      </c>
      <c r="S138" s="9" t="e">
        <f t="shared" si="39"/>
        <v>#REF!</v>
      </c>
      <c r="T138" s="6" t="e">
        <f t="shared" si="40"/>
        <v>#REF!</v>
      </c>
    </row>
    <row r="139" spans="1:20" s="21" customFormat="1" ht="17.100000000000001" customHeight="1">
      <c r="A139" s="11">
        <f t="shared" si="54"/>
        <v>136</v>
      </c>
      <c r="B139" s="30" t="s">
        <v>442</v>
      </c>
      <c r="C139" s="31" t="s">
        <v>443</v>
      </c>
      <c r="D139" s="29" t="s">
        <v>444</v>
      </c>
      <c r="E139" s="18" t="s">
        <v>445</v>
      </c>
      <c r="G139" s="6">
        <f t="shared" si="28"/>
        <v>17</v>
      </c>
      <c r="H139" s="6">
        <f t="shared" si="29"/>
        <v>3</v>
      </c>
      <c r="I139" s="6">
        <f t="shared" si="30"/>
        <v>2</v>
      </c>
      <c r="J139" s="6">
        <f t="shared" si="31"/>
        <v>0</v>
      </c>
      <c r="K139" s="6">
        <f t="shared" si="32"/>
        <v>0</v>
      </c>
      <c r="L139" s="6">
        <f t="shared" si="33"/>
        <v>0</v>
      </c>
      <c r="M139" s="6">
        <f t="shared" si="34"/>
        <v>0</v>
      </c>
      <c r="N139" s="6">
        <f t="shared" si="35"/>
        <v>12</v>
      </c>
      <c r="O139" s="8">
        <f t="shared" si="36"/>
        <v>3</v>
      </c>
      <c r="P139" s="8">
        <f t="shared" si="37"/>
        <v>3</v>
      </c>
      <c r="Q139" s="8">
        <f t="shared" si="38"/>
        <v>3</v>
      </c>
      <c r="R139" s="9" t="e">
        <f>+Q139/#REF!</f>
        <v>#REF!</v>
      </c>
      <c r="S139" s="9" t="e">
        <f t="shared" si="39"/>
        <v>#REF!</v>
      </c>
      <c r="T139" s="6" t="e">
        <f t="shared" si="40"/>
        <v>#REF!</v>
      </c>
    </row>
    <row r="140" spans="1:20" s="21" customFormat="1" ht="17.100000000000001" customHeight="1">
      <c r="A140" s="11">
        <f t="shared" si="54"/>
        <v>137</v>
      </c>
      <c r="B140" s="30" t="s">
        <v>442</v>
      </c>
      <c r="C140" s="31" t="s">
        <v>669</v>
      </c>
      <c r="D140" s="29" t="s">
        <v>670</v>
      </c>
      <c r="E140" s="67" t="s">
        <v>678</v>
      </c>
      <c r="G140" s="6">
        <f t="shared" ref="G140" si="55">LEN(E140)</f>
        <v>35</v>
      </c>
      <c r="H140" s="6">
        <f t="shared" ref="H140" si="56">LEN(E140)-LEN(SUBSTITUTE(E140,":",""))</f>
        <v>0</v>
      </c>
      <c r="I140" s="6">
        <f t="shared" ref="I140" si="57">LEN(E140)-LEN(SUBSTITUTE(E140,"-",""))</f>
        <v>5</v>
      </c>
      <c r="J140" s="6">
        <f t="shared" ref="J140" si="58">LEN(E140)-LEN(SUBSTITUTE(E140,",",""))</f>
        <v>6</v>
      </c>
      <c r="K140" s="6">
        <f t="shared" ref="K140" si="59">LEN(E140)-LEN(SUBSTITUTE(E140,".",""))</f>
        <v>0</v>
      </c>
      <c r="L140" s="6">
        <f t="shared" ref="L140" si="60">LEN(E140)-LEN(SUBSTITUTE(E140," ",""))</f>
        <v>0</v>
      </c>
      <c r="M140" s="6">
        <f t="shared" ref="M140" si="61">LEN(E140)-LEN(SUBSTITUTE(E140,"C/Ct",""))</f>
        <v>0</v>
      </c>
      <c r="N140" s="6">
        <f t="shared" ref="N140" si="62">+G140-H140-I140-J140-K140-L140-M140</f>
        <v>24</v>
      </c>
      <c r="O140" s="8">
        <f t="shared" ref="O140" si="63">+N140/4</f>
        <v>6</v>
      </c>
      <c r="P140" s="8">
        <f t="shared" ref="P140" si="64">IF(O140&lt;=0.5,1,O140)</f>
        <v>6</v>
      </c>
      <c r="Q140" s="8">
        <f t="shared" ref="Q140" si="65">IF(G140&lt;&gt;0,(IF(P140=1.5,1,P140)),0)</f>
        <v>6</v>
      </c>
      <c r="R140" s="9" t="e">
        <f>+Q140/#REF!</f>
        <v>#REF!</v>
      </c>
      <c r="S140" s="9" t="e">
        <f t="shared" ref="S140" si="66">IF(Q140&lt;&gt;0,(IF(R140&lt;=0.5,1,R140)),0)</f>
        <v>#REF!</v>
      </c>
      <c r="T140" s="6" t="e">
        <f t="shared" ref="T140" si="67">ROUND(S140,0)</f>
        <v>#REF!</v>
      </c>
    </row>
    <row r="141" spans="1:20" s="21" customFormat="1" ht="17.100000000000001" customHeight="1">
      <c r="A141" s="11">
        <f t="shared" si="54"/>
        <v>138</v>
      </c>
      <c r="B141" s="22" t="s">
        <v>446</v>
      </c>
      <c r="C141" s="23" t="s">
        <v>447</v>
      </c>
      <c r="D141" s="24" t="s">
        <v>448</v>
      </c>
      <c r="E141" s="18" t="s">
        <v>449</v>
      </c>
      <c r="G141" s="6">
        <f t="shared" si="28"/>
        <v>35</v>
      </c>
      <c r="H141" s="6">
        <f t="shared" si="29"/>
        <v>0</v>
      </c>
      <c r="I141" s="6">
        <f t="shared" si="30"/>
        <v>5</v>
      </c>
      <c r="J141" s="6">
        <f t="shared" si="31"/>
        <v>6</v>
      </c>
      <c r="K141" s="6">
        <f t="shared" si="32"/>
        <v>0</v>
      </c>
      <c r="L141" s="6">
        <f t="shared" si="33"/>
        <v>0</v>
      </c>
      <c r="M141" s="6">
        <f t="shared" si="34"/>
        <v>0</v>
      </c>
      <c r="N141" s="6">
        <f t="shared" si="35"/>
        <v>24</v>
      </c>
      <c r="O141" s="8">
        <f t="shared" si="36"/>
        <v>6</v>
      </c>
      <c r="P141" s="8">
        <f t="shared" si="37"/>
        <v>6</v>
      </c>
      <c r="Q141" s="8">
        <f t="shared" si="38"/>
        <v>6</v>
      </c>
      <c r="R141" s="9" t="e">
        <f>+Q141/#REF!</f>
        <v>#REF!</v>
      </c>
      <c r="S141" s="9" t="e">
        <f t="shared" si="39"/>
        <v>#REF!</v>
      </c>
      <c r="T141" s="6" t="e">
        <f t="shared" si="40"/>
        <v>#REF!</v>
      </c>
    </row>
    <row r="142" spans="1:20" s="21" customFormat="1" ht="17.100000000000001" customHeight="1">
      <c r="A142" s="11">
        <f t="shared" si="54"/>
        <v>139</v>
      </c>
      <c r="B142" s="32" t="s">
        <v>450</v>
      </c>
      <c r="C142" s="33" t="s">
        <v>451</v>
      </c>
      <c r="D142" s="34" t="s">
        <v>452</v>
      </c>
      <c r="E142" s="18" t="s">
        <v>453</v>
      </c>
      <c r="G142" s="6">
        <f t="shared" si="28"/>
        <v>29</v>
      </c>
      <c r="H142" s="6">
        <f t="shared" si="29"/>
        <v>5</v>
      </c>
      <c r="I142" s="6">
        <f t="shared" si="30"/>
        <v>4</v>
      </c>
      <c r="J142" s="6">
        <f t="shared" si="31"/>
        <v>0</v>
      </c>
      <c r="K142" s="6">
        <f t="shared" si="32"/>
        <v>0</v>
      </c>
      <c r="L142" s="6">
        <f t="shared" si="33"/>
        <v>0</v>
      </c>
      <c r="M142" s="6">
        <f t="shared" si="34"/>
        <v>0</v>
      </c>
      <c r="N142" s="6">
        <f t="shared" si="35"/>
        <v>20</v>
      </c>
      <c r="O142" s="8">
        <f t="shared" si="36"/>
        <v>5</v>
      </c>
      <c r="P142" s="8">
        <f t="shared" si="37"/>
        <v>5</v>
      </c>
      <c r="Q142" s="8">
        <f t="shared" si="38"/>
        <v>5</v>
      </c>
      <c r="R142" s="9" t="e">
        <f>+Q142/#REF!</f>
        <v>#REF!</v>
      </c>
      <c r="S142" s="9" t="e">
        <f t="shared" si="39"/>
        <v>#REF!</v>
      </c>
      <c r="T142" s="6" t="e">
        <f t="shared" si="40"/>
        <v>#REF!</v>
      </c>
    </row>
    <row r="143" spans="1:20" s="21" customFormat="1" ht="17.100000000000001" customHeight="1">
      <c r="A143" s="11">
        <f t="shared" si="54"/>
        <v>140</v>
      </c>
      <c r="B143" s="22" t="s">
        <v>454</v>
      </c>
      <c r="C143" s="23" t="s">
        <v>455</v>
      </c>
      <c r="D143" s="24" t="s">
        <v>456</v>
      </c>
      <c r="E143" s="18" t="s">
        <v>457</v>
      </c>
      <c r="G143" s="6">
        <f t="shared" si="28"/>
        <v>11</v>
      </c>
      <c r="H143" s="6">
        <f t="shared" si="29"/>
        <v>2</v>
      </c>
      <c r="I143" s="6">
        <f t="shared" si="30"/>
        <v>1</v>
      </c>
      <c r="J143" s="6">
        <f t="shared" si="31"/>
        <v>0</v>
      </c>
      <c r="K143" s="6">
        <f t="shared" si="32"/>
        <v>0</v>
      </c>
      <c r="L143" s="6">
        <f t="shared" si="33"/>
        <v>0</v>
      </c>
      <c r="M143" s="6">
        <f t="shared" si="34"/>
        <v>0</v>
      </c>
      <c r="N143" s="6">
        <f t="shared" si="35"/>
        <v>8</v>
      </c>
      <c r="O143" s="8">
        <f t="shared" si="36"/>
        <v>2</v>
      </c>
      <c r="P143" s="8">
        <f t="shared" si="37"/>
        <v>2</v>
      </c>
      <c r="Q143" s="8">
        <f t="shared" si="38"/>
        <v>2</v>
      </c>
      <c r="R143" s="9" t="e">
        <f>+Q143/#REF!</f>
        <v>#REF!</v>
      </c>
      <c r="S143" s="9" t="e">
        <f t="shared" si="39"/>
        <v>#REF!</v>
      </c>
      <c r="T143" s="6" t="e">
        <f t="shared" si="40"/>
        <v>#REF!</v>
      </c>
    </row>
    <row r="144" spans="1:20" s="21" customFormat="1" ht="17.100000000000001" customHeight="1">
      <c r="A144" s="11">
        <f t="shared" si="54"/>
        <v>141</v>
      </c>
      <c r="B144" s="22" t="s">
        <v>454</v>
      </c>
      <c r="C144" s="23" t="s">
        <v>458</v>
      </c>
      <c r="D144" s="24" t="s">
        <v>459</v>
      </c>
      <c r="E144" s="18" t="s">
        <v>457</v>
      </c>
      <c r="G144" s="6">
        <f t="shared" si="28"/>
        <v>11</v>
      </c>
      <c r="H144" s="6">
        <f t="shared" si="29"/>
        <v>2</v>
      </c>
      <c r="I144" s="6">
        <f t="shared" si="30"/>
        <v>1</v>
      </c>
      <c r="J144" s="6">
        <f t="shared" si="31"/>
        <v>0</v>
      </c>
      <c r="K144" s="6">
        <f t="shared" si="32"/>
        <v>0</v>
      </c>
      <c r="L144" s="6">
        <f t="shared" si="33"/>
        <v>0</v>
      </c>
      <c r="M144" s="6">
        <f t="shared" si="34"/>
        <v>0</v>
      </c>
      <c r="N144" s="6">
        <f t="shared" si="35"/>
        <v>8</v>
      </c>
      <c r="O144" s="8">
        <f t="shared" si="36"/>
        <v>2</v>
      </c>
      <c r="P144" s="8">
        <f t="shared" si="37"/>
        <v>2</v>
      </c>
      <c r="Q144" s="8">
        <f t="shared" si="38"/>
        <v>2</v>
      </c>
      <c r="R144" s="9" t="e">
        <f>+Q144/#REF!</f>
        <v>#REF!</v>
      </c>
      <c r="S144" s="9" t="e">
        <f t="shared" si="39"/>
        <v>#REF!</v>
      </c>
      <c r="T144" s="6" t="e">
        <f t="shared" si="40"/>
        <v>#REF!</v>
      </c>
    </row>
    <row r="145" spans="1:20" s="21" customFormat="1" ht="17.100000000000001" customHeight="1">
      <c r="A145" s="11">
        <f t="shared" si="54"/>
        <v>142</v>
      </c>
      <c r="B145" s="30" t="s">
        <v>460</v>
      </c>
      <c r="C145" s="31" t="s">
        <v>461</v>
      </c>
      <c r="D145" s="29" t="s">
        <v>462</v>
      </c>
      <c r="E145" s="18" t="s">
        <v>463</v>
      </c>
      <c r="G145" s="6">
        <f t="shared" si="28"/>
        <v>29</v>
      </c>
      <c r="H145" s="6">
        <f t="shared" si="29"/>
        <v>5</v>
      </c>
      <c r="I145" s="6">
        <f t="shared" si="30"/>
        <v>4</v>
      </c>
      <c r="J145" s="6">
        <f t="shared" si="31"/>
        <v>0</v>
      </c>
      <c r="K145" s="6">
        <f t="shared" si="32"/>
        <v>0</v>
      </c>
      <c r="L145" s="6">
        <f t="shared" si="33"/>
        <v>0</v>
      </c>
      <c r="M145" s="6">
        <f t="shared" si="34"/>
        <v>0</v>
      </c>
      <c r="N145" s="6">
        <f t="shared" si="35"/>
        <v>20</v>
      </c>
      <c r="O145" s="8">
        <f t="shared" si="36"/>
        <v>5</v>
      </c>
      <c r="P145" s="8">
        <f t="shared" si="37"/>
        <v>5</v>
      </c>
      <c r="Q145" s="8">
        <f t="shared" si="38"/>
        <v>5</v>
      </c>
      <c r="R145" s="9" t="e">
        <f>+Q145/#REF!</f>
        <v>#REF!</v>
      </c>
      <c r="S145" s="9" t="e">
        <f t="shared" si="39"/>
        <v>#REF!</v>
      </c>
      <c r="T145" s="6" t="e">
        <f t="shared" si="40"/>
        <v>#REF!</v>
      </c>
    </row>
    <row r="146" spans="1:20" s="21" customFormat="1" ht="17.25" customHeight="1">
      <c r="A146" s="11">
        <f t="shared" si="54"/>
        <v>143</v>
      </c>
      <c r="B146" s="22" t="s">
        <v>464</v>
      </c>
      <c r="C146" s="23" t="s">
        <v>355</v>
      </c>
      <c r="D146" s="24" t="s">
        <v>465</v>
      </c>
      <c r="E146" s="18" t="s">
        <v>184</v>
      </c>
      <c r="G146" s="6">
        <f t="shared" si="28"/>
        <v>29</v>
      </c>
      <c r="H146" s="6">
        <f t="shared" si="29"/>
        <v>5</v>
      </c>
      <c r="I146" s="6">
        <f t="shared" si="30"/>
        <v>4</v>
      </c>
      <c r="J146" s="6">
        <f t="shared" si="31"/>
        <v>0</v>
      </c>
      <c r="K146" s="6">
        <f t="shared" si="32"/>
        <v>0</v>
      </c>
      <c r="L146" s="6">
        <f t="shared" si="33"/>
        <v>0</v>
      </c>
      <c r="M146" s="6">
        <f t="shared" si="34"/>
        <v>0</v>
      </c>
      <c r="N146" s="6">
        <f t="shared" si="35"/>
        <v>20</v>
      </c>
      <c r="O146" s="8">
        <f t="shared" si="36"/>
        <v>5</v>
      </c>
      <c r="P146" s="8">
        <f t="shared" si="37"/>
        <v>5</v>
      </c>
      <c r="Q146" s="8">
        <f t="shared" si="38"/>
        <v>5</v>
      </c>
      <c r="R146" s="9" t="e">
        <f>+Q146/#REF!</f>
        <v>#REF!</v>
      </c>
      <c r="S146" s="9" t="e">
        <f t="shared" si="39"/>
        <v>#REF!</v>
      </c>
      <c r="T146" s="6" t="e">
        <f t="shared" si="40"/>
        <v>#REF!</v>
      </c>
    </row>
    <row r="147" spans="1:20" s="21" customFormat="1" ht="17.25" customHeight="1">
      <c r="A147" s="11">
        <f t="shared" si="54"/>
        <v>144</v>
      </c>
      <c r="B147" s="22" t="s">
        <v>464</v>
      </c>
      <c r="C147" s="23" t="s">
        <v>466</v>
      </c>
      <c r="D147" s="24" t="s">
        <v>467</v>
      </c>
      <c r="E147" s="18" t="s">
        <v>468</v>
      </c>
      <c r="G147" s="6">
        <f t="shared" si="28"/>
        <v>23</v>
      </c>
      <c r="H147" s="6">
        <f t="shared" si="29"/>
        <v>4</v>
      </c>
      <c r="I147" s="6">
        <f t="shared" si="30"/>
        <v>3</v>
      </c>
      <c r="J147" s="6">
        <f t="shared" si="31"/>
        <v>0</v>
      </c>
      <c r="K147" s="6">
        <f t="shared" si="32"/>
        <v>0</v>
      </c>
      <c r="L147" s="6">
        <f t="shared" si="33"/>
        <v>0</v>
      </c>
      <c r="M147" s="6">
        <f t="shared" si="34"/>
        <v>0</v>
      </c>
      <c r="N147" s="6">
        <f t="shared" si="35"/>
        <v>16</v>
      </c>
      <c r="O147" s="8">
        <f t="shared" si="36"/>
        <v>4</v>
      </c>
      <c r="P147" s="8">
        <f t="shared" si="37"/>
        <v>4</v>
      </c>
      <c r="Q147" s="8">
        <f t="shared" si="38"/>
        <v>4</v>
      </c>
      <c r="R147" s="9" t="e">
        <f>+Q147/#REF!</f>
        <v>#REF!</v>
      </c>
      <c r="S147" s="9" t="e">
        <f t="shared" si="39"/>
        <v>#REF!</v>
      </c>
      <c r="T147" s="6" t="e">
        <f t="shared" si="40"/>
        <v>#REF!</v>
      </c>
    </row>
    <row r="148" spans="1:20" s="21" customFormat="1" ht="17.100000000000001" customHeight="1">
      <c r="A148" s="11">
        <f t="shared" si="54"/>
        <v>145</v>
      </c>
      <c r="B148" s="22" t="s">
        <v>469</v>
      </c>
      <c r="C148" s="23" t="s">
        <v>470</v>
      </c>
      <c r="D148" s="24" t="s">
        <v>471</v>
      </c>
      <c r="E148" s="18" t="s">
        <v>38</v>
      </c>
      <c r="G148" s="6">
        <f t="shared" ref="G148:G160" si="68">LEN(E148)</f>
        <v>11</v>
      </c>
      <c r="H148" s="6">
        <f t="shared" ref="H148:H160" si="69">LEN(E148)-LEN(SUBSTITUTE(E148,":",""))</f>
        <v>2</v>
      </c>
      <c r="I148" s="6">
        <f t="shared" ref="I148:I160" si="70">LEN(E148)-LEN(SUBSTITUTE(E148,"-",""))</f>
        <v>1</v>
      </c>
      <c r="J148" s="6">
        <f t="shared" ref="J148:J160" si="71">LEN(E148)-LEN(SUBSTITUTE(E148,",",""))</f>
        <v>0</v>
      </c>
      <c r="K148" s="6">
        <f t="shared" ref="K148:K160" si="72">LEN(E148)-LEN(SUBSTITUTE(E148,".",""))</f>
        <v>0</v>
      </c>
      <c r="L148" s="6">
        <f t="shared" ref="L148:L160" si="73">LEN(E148)-LEN(SUBSTITUTE(E148," ",""))</f>
        <v>0</v>
      </c>
      <c r="M148" s="6">
        <f t="shared" ref="M148:M160" si="74">LEN(E148)-LEN(SUBSTITUTE(E148,"C/Ct",""))</f>
        <v>0</v>
      </c>
      <c r="N148" s="6">
        <f t="shared" ref="N148:N160" si="75">+G148-H148-I148-J148-K148-L148-M148</f>
        <v>8</v>
      </c>
      <c r="O148" s="8">
        <f t="shared" ref="O148:O160" si="76">+N148/4</f>
        <v>2</v>
      </c>
      <c r="P148" s="8">
        <f t="shared" ref="P148:P160" si="77">IF(O148&lt;=0.5,1,O148)</f>
        <v>2</v>
      </c>
      <c r="Q148" s="8">
        <f t="shared" ref="Q148:Q160" si="78">IF(G148&lt;&gt;0,(IF(P148=1.5,1,P148)),0)</f>
        <v>2</v>
      </c>
      <c r="R148" s="9" t="e">
        <f>+Q148/#REF!</f>
        <v>#REF!</v>
      </c>
      <c r="S148" s="9" t="e">
        <f t="shared" ref="S148:S160" si="79">IF(Q148&lt;&gt;0,(IF(R148&lt;=0.5,1,R148)),0)</f>
        <v>#REF!</v>
      </c>
      <c r="T148" s="6" t="e">
        <f t="shared" ref="T148:T160" si="80">ROUND(S148,0)</f>
        <v>#REF!</v>
      </c>
    </row>
    <row r="149" spans="1:20" s="21" customFormat="1" ht="17.100000000000001" customHeight="1">
      <c r="A149" s="11">
        <f t="shared" si="54"/>
        <v>146</v>
      </c>
      <c r="B149" s="22" t="s">
        <v>469</v>
      </c>
      <c r="C149" s="23" t="s">
        <v>472</v>
      </c>
      <c r="D149" s="24" t="s">
        <v>473</v>
      </c>
      <c r="E149" s="18" t="s">
        <v>474</v>
      </c>
      <c r="G149" s="6">
        <f t="shared" si="68"/>
        <v>17</v>
      </c>
      <c r="H149" s="6">
        <f t="shared" si="69"/>
        <v>3</v>
      </c>
      <c r="I149" s="6">
        <f t="shared" si="70"/>
        <v>2</v>
      </c>
      <c r="J149" s="6">
        <f t="shared" si="71"/>
        <v>0</v>
      </c>
      <c r="K149" s="6">
        <f t="shared" si="72"/>
        <v>0</v>
      </c>
      <c r="L149" s="6">
        <f t="shared" si="73"/>
        <v>0</v>
      </c>
      <c r="M149" s="6">
        <f t="shared" si="74"/>
        <v>0</v>
      </c>
      <c r="N149" s="6">
        <f t="shared" si="75"/>
        <v>12</v>
      </c>
      <c r="O149" s="8">
        <f t="shared" si="76"/>
        <v>3</v>
      </c>
      <c r="P149" s="8">
        <f t="shared" si="77"/>
        <v>3</v>
      </c>
      <c r="Q149" s="8">
        <f t="shared" si="78"/>
        <v>3</v>
      </c>
      <c r="R149" s="9" t="e">
        <f>+Q149/#REF!</f>
        <v>#REF!</v>
      </c>
      <c r="S149" s="9" t="e">
        <f t="shared" si="79"/>
        <v>#REF!</v>
      </c>
      <c r="T149" s="6" t="e">
        <f t="shared" si="80"/>
        <v>#REF!</v>
      </c>
    </row>
    <row r="150" spans="1:20" s="21" customFormat="1" ht="17.100000000000001" customHeight="1">
      <c r="A150" s="11">
        <f t="shared" si="54"/>
        <v>147</v>
      </c>
      <c r="B150" s="22" t="s">
        <v>475</v>
      </c>
      <c r="C150" s="23" t="s">
        <v>476</v>
      </c>
      <c r="D150" s="24" t="s">
        <v>477</v>
      </c>
      <c r="E150" s="18" t="s">
        <v>478</v>
      </c>
      <c r="G150" s="6">
        <f t="shared" si="68"/>
        <v>29</v>
      </c>
      <c r="H150" s="6">
        <f t="shared" si="69"/>
        <v>5</v>
      </c>
      <c r="I150" s="6">
        <f t="shared" si="70"/>
        <v>4</v>
      </c>
      <c r="J150" s="6">
        <f t="shared" si="71"/>
        <v>0</v>
      </c>
      <c r="K150" s="6">
        <f t="shared" si="72"/>
        <v>0</v>
      </c>
      <c r="L150" s="6">
        <f t="shared" si="73"/>
        <v>0</v>
      </c>
      <c r="M150" s="6">
        <f t="shared" si="74"/>
        <v>0</v>
      </c>
      <c r="N150" s="6">
        <f t="shared" si="75"/>
        <v>20</v>
      </c>
      <c r="O150" s="8">
        <f t="shared" si="76"/>
        <v>5</v>
      </c>
      <c r="P150" s="8">
        <f t="shared" si="77"/>
        <v>5</v>
      </c>
      <c r="Q150" s="8">
        <f t="shared" si="78"/>
        <v>5</v>
      </c>
      <c r="R150" s="9" t="e">
        <f>+Q150/#REF!</f>
        <v>#REF!</v>
      </c>
      <c r="S150" s="9" t="e">
        <f t="shared" si="79"/>
        <v>#REF!</v>
      </c>
      <c r="T150" s="6" t="e">
        <f t="shared" si="80"/>
        <v>#REF!</v>
      </c>
    </row>
    <row r="151" spans="1:20" s="21" customFormat="1" ht="17.100000000000001" customHeight="1">
      <c r="A151" s="11">
        <f t="shared" si="54"/>
        <v>148</v>
      </c>
      <c r="B151" s="22" t="s">
        <v>479</v>
      </c>
      <c r="C151" s="23" t="s">
        <v>480</v>
      </c>
      <c r="D151" s="24" t="s">
        <v>481</v>
      </c>
      <c r="E151" s="18" t="s">
        <v>75</v>
      </c>
      <c r="G151" s="6">
        <f t="shared" si="68"/>
        <v>29</v>
      </c>
      <c r="H151" s="6">
        <f t="shared" si="69"/>
        <v>5</v>
      </c>
      <c r="I151" s="6">
        <f t="shared" si="70"/>
        <v>4</v>
      </c>
      <c r="J151" s="6">
        <f t="shared" si="71"/>
        <v>0</v>
      </c>
      <c r="K151" s="6">
        <f t="shared" si="72"/>
        <v>0</v>
      </c>
      <c r="L151" s="6">
        <f t="shared" si="73"/>
        <v>0</v>
      </c>
      <c r="M151" s="6">
        <f t="shared" si="74"/>
        <v>0</v>
      </c>
      <c r="N151" s="6">
        <f t="shared" si="75"/>
        <v>20</v>
      </c>
      <c r="O151" s="8">
        <f t="shared" si="76"/>
        <v>5</v>
      </c>
      <c r="P151" s="8">
        <f t="shared" si="77"/>
        <v>5</v>
      </c>
      <c r="Q151" s="8">
        <f t="shared" si="78"/>
        <v>5</v>
      </c>
      <c r="R151" s="9" t="e">
        <f>+Q151/#REF!</f>
        <v>#REF!</v>
      </c>
      <c r="S151" s="9" t="e">
        <f t="shared" si="79"/>
        <v>#REF!</v>
      </c>
      <c r="T151" s="6" t="e">
        <f t="shared" si="80"/>
        <v>#REF!</v>
      </c>
    </row>
    <row r="152" spans="1:20" s="21" customFormat="1" ht="17.100000000000001" customHeight="1">
      <c r="A152" s="11">
        <f t="shared" si="54"/>
        <v>149</v>
      </c>
      <c r="B152" s="22" t="s">
        <v>482</v>
      </c>
      <c r="C152" s="23" t="s">
        <v>483</v>
      </c>
      <c r="D152" s="24" t="s">
        <v>484</v>
      </c>
      <c r="E152" s="18" t="s">
        <v>485</v>
      </c>
      <c r="G152" s="6">
        <f t="shared" si="68"/>
        <v>35</v>
      </c>
      <c r="H152" s="6">
        <f t="shared" si="69"/>
        <v>6</v>
      </c>
      <c r="I152" s="6">
        <f t="shared" si="70"/>
        <v>5</v>
      </c>
      <c r="J152" s="6">
        <f t="shared" si="71"/>
        <v>0</v>
      </c>
      <c r="K152" s="6">
        <f t="shared" si="72"/>
        <v>0</v>
      </c>
      <c r="L152" s="6">
        <f t="shared" si="73"/>
        <v>0</v>
      </c>
      <c r="M152" s="6">
        <f t="shared" si="74"/>
        <v>0</v>
      </c>
      <c r="N152" s="6">
        <f t="shared" si="75"/>
        <v>24</v>
      </c>
      <c r="O152" s="8">
        <f t="shared" si="76"/>
        <v>6</v>
      </c>
      <c r="P152" s="8">
        <f t="shared" si="77"/>
        <v>6</v>
      </c>
      <c r="Q152" s="8">
        <f t="shared" si="78"/>
        <v>6</v>
      </c>
      <c r="R152" s="9" t="e">
        <f>+Q152/#REF!</f>
        <v>#REF!</v>
      </c>
      <c r="S152" s="9" t="e">
        <f t="shared" si="79"/>
        <v>#REF!</v>
      </c>
      <c r="T152" s="6" t="e">
        <f t="shared" si="80"/>
        <v>#REF!</v>
      </c>
    </row>
    <row r="153" spans="1:20" s="21" customFormat="1" ht="17.100000000000001" customHeight="1">
      <c r="A153" s="11">
        <f t="shared" si="54"/>
        <v>150</v>
      </c>
      <c r="B153" s="22" t="s">
        <v>486</v>
      </c>
      <c r="C153" s="23" t="s">
        <v>487</v>
      </c>
      <c r="D153" s="24" t="s">
        <v>488</v>
      </c>
      <c r="E153" s="18" t="s">
        <v>184</v>
      </c>
      <c r="G153" s="6">
        <f t="shared" si="68"/>
        <v>29</v>
      </c>
      <c r="H153" s="6">
        <f t="shared" si="69"/>
        <v>5</v>
      </c>
      <c r="I153" s="6">
        <f t="shared" si="70"/>
        <v>4</v>
      </c>
      <c r="J153" s="6">
        <f t="shared" si="71"/>
        <v>0</v>
      </c>
      <c r="K153" s="6">
        <f t="shared" si="72"/>
        <v>0</v>
      </c>
      <c r="L153" s="6">
        <f t="shared" si="73"/>
        <v>0</v>
      </c>
      <c r="M153" s="6">
        <f t="shared" si="74"/>
        <v>0</v>
      </c>
      <c r="N153" s="6">
        <f t="shared" si="75"/>
        <v>20</v>
      </c>
      <c r="O153" s="8">
        <f t="shared" si="76"/>
        <v>5</v>
      </c>
      <c r="P153" s="8">
        <f t="shared" si="77"/>
        <v>5</v>
      </c>
      <c r="Q153" s="8">
        <f t="shared" si="78"/>
        <v>5</v>
      </c>
      <c r="R153" s="9" t="e">
        <f>+Q153/#REF!</f>
        <v>#REF!</v>
      </c>
      <c r="S153" s="9" t="e">
        <f t="shared" si="79"/>
        <v>#REF!</v>
      </c>
      <c r="T153" s="6" t="e">
        <f t="shared" si="80"/>
        <v>#REF!</v>
      </c>
    </row>
    <row r="154" spans="1:20" s="21" customFormat="1" ht="17.100000000000001" customHeight="1">
      <c r="A154" s="11">
        <f t="shared" si="54"/>
        <v>151</v>
      </c>
      <c r="B154" s="22" t="s">
        <v>486</v>
      </c>
      <c r="C154" s="23" t="s">
        <v>489</v>
      </c>
      <c r="D154" s="24" t="s">
        <v>490</v>
      </c>
      <c r="E154" s="18" t="s">
        <v>491</v>
      </c>
      <c r="G154" s="6">
        <f t="shared" si="68"/>
        <v>29</v>
      </c>
      <c r="H154" s="6">
        <f t="shared" si="69"/>
        <v>0</v>
      </c>
      <c r="I154" s="6">
        <f t="shared" si="70"/>
        <v>4</v>
      </c>
      <c r="J154" s="6">
        <f t="shared" si="71"/>
        <v>5</v>
      </c>
      <c r="K154" s="6">
        <f t="shared" si="72"/>
        <v>0</v>
      </c>
      <c r="L154" s="6">
        <f t="shared" si="73"/>
        <v>0</v>
      </c>
      <c r="M154" s="6">
        <f t="shared" si="74"/>
        <v>0</v>
      </c>
      <c r="N154" s="6">
        <f t="shared" si="75"/>
        <v>20</v>
      </c>
      <c r="O154" s="8">
        <f t="shared" si="76"/>
        <v>5</v>
      </c>
      <c r="P154" s="8">
        <f t="shared" si="77"/>
        <v>5</v>
      </c>
      <c r="Q154" s="8">
        <f t="shared" si="78"/>
        <v>5</v>
      </c>
      <c r="R154" s="9" t="e">
        <f>+Q154/#REF!</f>
        <v>#REF!</v>
      </c>
      <c r="S154" s="9" t="e">
        <f t="shared" si="79"/>
        <v>#REF!</v>
      </c>
      <c r="T154" s="6" t="e">
        <f t="shared" si="80"/>
        <v>#REF!</v>
      </c>
    </row>
    <row r="155" spans="1:20" s="21" customFormat="1" ht="17.100000000000001" customHeight="1">
      <c r="A155" s="11">
        <f t="shared" si="54"/>
        <v>152</v>
      </c>
      <c r="B155" s="22" t="s">
        <v>492</v>
      </c>
      <c r="C155" s="23" t="s">
        <v>493</v>
      </c>
      <c r="D155" s="24" t="s">
        <v>494</v>
      </c>
      <c r="E155" s="18" t="s">
        <v>136</v>
      </c>
      <c r="G155" s="6">
        <f t="shared" si="68"/>
        <v>35</v>
      </c>
      <c r="H155" s="6">
        <f t="shared" si="69"/>
        <v>6</v>
      </c>
      <c r="I155" s="6">
        <f t="shared" si="70"/>
        <v>5</v>
      </c>
      <c r="J155" s="6">
        <f t="shared" si="71"/>
        <v>0</v>
      </c>
      <c r="K155" s="6">
        <f t="shared" si="72"/>
        <v>0</v>
      </c>
      <c r="L155" s="6">
        <f t="shared" si="73"/>
        <v>0</v>
      </c>
      <c r="M155" s="6">
        <f t="shared" si="74"/>
        <v>0</v>
      </c>
      <c r="N155" s="6">
        <f t="shared" si="75"/>
        <v>24</v>
      </c>
      <c r="O155" s="8">
        <f t="shared" si="76"/>
        <v>6</v>
      </c>
      <c r="P155" s="8">
        <f t="shared" si="77"/>
        <v>6</v>
      </c>
      <c r="Q155" s="8">
        <f t="shared" si="78"/>
        <v>6</v>
      </c>
      <c r="R155" s="9" t="e">
        <f>+Q155/#REF!</f>
        <v>#REF!</v>
      </c>
      <c r="S155" s="9" t="e">
        <f t="shared" si="79"/>
        <v>#REF!</v>
      </c>
      <c r="T155" s="6" t="e">
        <f t="shared" si="80"/>
        <v>#REF!</v>
      </c>
    </row>
    <row r="156" spans="1:20" s="21" customFormat="1" ht="17.100000000000001" customHeight="1">
      <c r="A156" s="11">
        <f t="shared" si="54"/>
        <v>153</v>
      </c>
      <c r="B156" s="22" t="s">
        <v>495</v>
      </c>
      <c r="C156" s="23" t="s">
        <v>233</v>
      </c>
      <c r="D156" s="24" t="s">
        <v>496</v>
      </c>
      <c r="E156" s="18" t="s">
        <v>497</v>
      </c>
      <c r="G156" s="6">
        <f t="shared" si="68"/>
        <v>23</v>
      </c>
      <c r="H156" s="6">
        <f t="shared" si="69"/>
        <v>4</v>
      </c>
      <c r="I156" s="6">
        <f t="shared" si="70"/>
        <v>3</v>
      </c>
      <c r="J156" s="6">
        <f t="shared" si="71"/>
        <v>0</v>
      </c>
      <c r="K156" s="6">
        <f t="shared" si="72"/>
        <v>0</v>
      </c>
      <c r="L156" s="6">
        <f t="shared" si="73"/>
        <v>0</v>
      </c>
      <c r="M156" s="6">
        <f t="shared" si="74"/>
        <v>0</v>
      </c>
      <c r="N156" s="6">
        <f t="shared" si="75"/>
        <v>16</v>
      </c>
      <c r="O156" s="8">
        <f t="shared" si="76"/>
        <v>4</v>
      </c>
      <c r="P156" s="8">
        <f t="shared" si="77"/>
        <v>4</v>
      </c>
      <c r="Q156" s="8">
        <f t="shared" si="78"/>
        <v>4</v>
      </c>
      <c r="R156" s="9" t="e">
        <f>+Q156/#REF!</f>
        <v>#REF!</v>
      </c>
      <c r="S156" s="9" t="e">
        <f t="shared" si="79"/>
        <v>#REF!</v>
      </c>
      <c r="T156" s="6" t="e">
        <f t="shared" si="80"/>
        <v>#REF!</v>
      </c>
    </row>
    <row r="157" spans="1:20" s="21" customFormat="1" ht="17.100000000000001" customHeight="1">
      <c r="A157" s="11">
        <f t="shared" si="54"/>
        <v>154</v>
      </c>
      <c r="B157" s="30" t="s">
        <v>498</v>
      </c>
      <c r="C157" s="31" t="s">
        <v>499</v>
      </c>
      <c r="D157" s="29" t="s">
        <v>500</v>
      </c>
      <c r="E157" s="18" t="s">
        <v>501</v>
      </c>
      <c r="G157" s="6">
        <f t="shared" si="68"/>
        <v>17</v>
      </c>
      <c r="H157" s="6">
        <f t="shared" si="69"/>
        <v>3</v>
      </c>
      <c r="I157" s="6">
        <f t="shared" si="70"/>
        <v>2</v>
      </c>
      <c r="J157" s="6">
        <f t="shared" si="71"/>
        <v>0</v>
      </c>
      <c r="K157" s="6">
        <f t="shared" si="72"/>
        <v>0</v>
      </c>
      <c r="L157" s="6">
        <f t="shared" si="73"/>
        <v>0</v>
      </c>
      <c r="M157" s="6">
        <f t="shared" si="74"/>
        <v>0</v>
      </c>
      <c r="N157" s="6">
        <f t="shared" si="75"/>
        <v>12</v>
      </c>
      <c r="O157" s="8">
        <f t="shared" si="76"/>
        <v>3</v>
      </c>
      <c r="P157" s="8">
        <f t="shared" si="77"/>
        <v>3</v>
      </c>
      <c r="Q157" s="8">
        <f t="shared" si="78"/>
        <v>3</v>
      </c>
      <c r="R157" s="9" t="e">
        <f>+Q157/#REF!</f>
        <v>#REF!</v>
      </c>
      <c r="S157" s="9" t="e">
        <f t="shared" si="79"/>
        <v>#REF!</v>
      </c>
      <c r="T157" s="6" t="e">
        <f t="shared" si="80"/>
        <v>#REF!</v>
      </c>
    </row>
    <row r="158" spans="1:20" s="21" customFormat="1" ht="17.100000000000001" customHeight="1">
      <c r="A158" s="11">
        <f t="shared" si="54"/>
        <v>155</v>
      </c>
      <c r="B158" s="22" t="s">
        <v>502</v>
      </c>
      <c r="C158" s="23" t="s">
        <v>503</v>
      </c>
      <c r="D158" s="24" t="s">
        <v>504</v>
      </c>
      <c r="E158" s="18" t="s">
        <v>325</v>
      </c>
      <c r="G158" s="6">
        <f t="shared" si="68"/>
        <v>29</v>
      </c>
      <c r="H158" s="6">
        <f t="shared" si="69"/>
        <v>5</v>
      </c>
      <c r="I158" s="6">
        <f t="shared" si="70"/>
        <v>4</v>
      </c>
      <c r="J158" s="6">
        <f t="shared" si="71"/>
        <v>0</v>
      </c>
      <c r="K158" s="6">
        <f t="shared" si="72"/>
        <v>0</v>
      </c>
      <c r="L158" s="6">
        <f t="shared" si="73"/>
        <v>0</v>
      </c>
      <c r="M158" s="6">
        <f t="shared" si="74"/>
        <v>0</v>
      </c>
      <c r="N158" s="6">
        <f t="shared" si="75"/>
        <v>20</v>
      </c>
      <c r="O158" s="8">
        <f t="shared" si="76"/>
        <v>5</v>
      </c>
      <c r="P158" s="8">
        <f t="shared" si="77"/>
        <v>5</v>
      </c>
      <c r="Q158" s="8">
        <f t="shared" si="78"/>
        <v>5</v>
      </c>
      <c r="R158" s="9" t="e">
        <f>+Q158/#REF!</f>
        <v>#REF!</v>
      </c>
      <c r="S158" s="9" t="e">
        <f t="shared" si="79"/>
        <v>#REF!</v>
      </c>
      <c r="T158" s="6" t="e">
        <f t="shared" si="80"/>
        <v>#REF!</v>
      </c>
    </row>
    <row r="159" spans="1:20" s="21" customFormat="1" ht="17.100000000000001" customHeight="1">
      <c r="A159" s="11">
        <f t="shared" si="54"/>
        <v>156</v>
      </c>
      <c r="B159" s="30" t="s">
        <v>505</v>
      </c>
      <c r="C159" s="31" t="s">
        <v>506</v>
      </c>
      <c r="D159" s="29" t="s">
        <v>507</v>
      </c>
      <c r="E159" s="44" t="s">
        <v>508</v>
      </c>
      <c r="G159" s="6">
        <f t="shared" si="68"/>
        <v>29</v>
      </c>
      <c r="H159" s="6">
        <f t="shared" si="69"/>
        <v>5</v>
      </c>
      <c r="I159" s="6">
        <f t="shared" si="70"/>
        <v>4</v>
      </c>
      <c r="J159" s="6">
        <f t="shared" si="71"/>
        <v>0</v>
      </c>
      <c r="K159" s="6">
        <f t="shared" si="72"/>
        <v>0</v>
      </c>
      <c r="L159" s="6">
        <f t="shared" si="73"/>
        <v>0</v>
      </c>
      <c r="M159" s="6">
        <f t="shared" si="74"/>
        <v>0</v>
      </c>
      <c r="N159" s="6">
        <f t="shared" si="75"/>
        <v>20</v>
      </c>
      <c r="O159" s="8">
        <f t="shared" si="76"/>
        <v>5</v>
      </c>
      <c r="P159" s="8">
        <f t="shared" si="77"/>
        <v>5</v>
      </c>
      <c r="Q159" s="8">
        <f t="shared" si="78"/>
        <v>5</v>
      </c>
      <c r="R159" s="9" t="e">
        <f>+Q159/#REF!</f>
        <v>#REF!</v>
      </c>
      <c r="S159" s="9" t="e">
        <f t="shared" si="79"/>
        <v>#REF!</v>
      </c>
      <c r="T159" s="6" t="e">
        <f t="shared" si="80"/>
        <v>#REF!</v>
      </c>
    </row>
    <row r="160" spans="1:20" s="21" customFormat="1" ht="17.100000000000001" customHeight="1">
      <c r="A160" s="11">
        <f t="shared" si="54"/>
        <v>157</v>
      </c>
      <c r="B160" s="45" t="s">
        <v>509</v>
      </c>
      <c r="C160" s="46" t="s">
        <v>510</v>
      </c>
      <c r="D160" s="47" t="s">
        <v>511</v>
      </c>
      <c r="E160" s="44" t="s">
        <v>140</v>
      </c>
      <c r="G160" s="6">
        <f t="shared" si="68"/>
        <v>36</v>
      </c>
      <c r="H160" s="6">
        <f t="shared" si="69"/>
        <v>6</v>
      </c>
      <c r="I160" s="6">
        <f t="shared" si="70"/>
        <v>5</v>
      </c>
      <c r="J160" s="6">
        <f t="shared" si="71"/>
        <v>0</v>
      </c>
      <c r="K160" s="6">
        <f t="shared" si="72"/>
        <v>0</v>
      </c>
      <c r="L160" s="6">
        <f t="shared" si="73"/>
        <v>1</v>
      </c>
      <c r="M160" s="6">
        <f t="shared" si="74"/>
        <v>0</v>
      </c>
      <c r="N160" s="6">
        <f t="shared" si="75"/>
        <v>24</v>
      </c>
      <c r="O160" s="8">
        <f t="shared" si="76"/>
        <v>6</v>
      </c>
      <c r="P160" s="8">
        <f t="shared" si="77"/>
        <v>6</v>
      </c>
      <c r="Q160" s="8">
        <f t="shared" si="78"/>
        <v>6</v>
      </c>
      <c r="R160" s="9" t="e">
        <f>+Q160/#REF!</f>
        <v>#REF!</v>
      </c>
      <c r="S160" s="9" t="e">
        <f t="shared" si="79"/>
        <v>#REF!</v>
      </c>
      <c r="T160" s="6" t="e">
        <f t="shared" si="80"/>
        <v>#REF!</v>
      </c>
    </row>
  </sheetData>
  <sheetProtection insertRows="0" deleteRows="0"/>
  <autoFilter ref="A3:U135"/>
  <mergeCells count="2">
    <mergeCell ref="B1:E1"/>
    <mergeCell ref="B2:E2"/>
  </mergeCells>
  <conditionalFormatting sqref="B136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zoomScale="90" zoomScaleNormal="90" workbookViewId="0">
      <pane xSplit="1" ySplit="2" topLeftCell="B84" activePane="bottomRight" state="frozen"/>
      <selection activeCell="C85" sqref="C85"/>
      <selection pane="topRight" activeCell="C85" sqref="C85"/>
      <selection pane="bottomLeft" activeCell="C85" sqref="C85"/>
      <selection pane="bottomRight" activeCell="C89" sqref="C89"/>
    </sheetView>
  </sheetViews>
  <sheetFormatPr defaultRowHeight="13.5"/>
  <cols>
    <col min="1" max="1" width="4.7109375" style="11" customWidth="1"/>
    <col min="2" max="2" width="15.7109375" style="48" customWidth="1"/>
    <col min="3" max="3" width="38.7109375" style="48" customWidth="1"/>
    <col min="4" max="4" width="12.7109375" style="49" customWidth="1"/>
    <col min="5" max="5" width="86.5703125" style="49" customWidth="1"/>
    <col min="6" max="6" width="9.140625" style="2" customWidth="1"/>
    <col min="7" max="16384" width="9.140625" style="2"/>
  </cols>
  <sheetData>
    <row r="1" spans="1:6" ht="30" customHeight="1">
      <c r="A1" s="1"/>
      <c r="B1" s="61" t="s">
        <v>512</v>
      </c>
      <c r="C1" s="62"/>
      <c r="D1" s="62"/>
      <c r="E1" s="63"/>
    </row>
    <row r="2" spans="1:6" ht="20.100000000000001" customHeight="1">
      <c r="A2" s="4"/>
      <c r="B2" s="64" t="s">
        <v>513</v>
      </c>
      <c r="C2" s="65"/>
      <c r="D2" s="65"/>
      <c r="E2" s="66"/>
    </row>
    <row r="3" spans="1:6" s="13" customFormat="1" ht="5.0999999999999996" customHeight="1">
      <c r="A3" s="11"/>
      <c r="B3" s="12"/>
      <c r="C3" s="12"/>
      <c r="D3" s="12"/>
      <c r="E3" s="12"/>
    </row>
    <row r="4" spans="1:6" ht="14.25">
      <c r="A4" s="11">
        <v>1</v>
      </c>
      <c r="B4" s="28" t="s">
        <v>15</v>
      </c>
      <c r="C4" s="23" t="s">
        <v>16</v>
      </c>
      <c r="D4" s="24" t="s">
        <v>17</v>
      </c>
      <c r="E4" s="18" t="s">
        <v>514</v>
      </c>
    </row>
    <row r="5" spans="1:6" s="21" customFormat="1" ht="17.100000000000001" customHeight="1">
      <c r="A5" s="11">
        <f>1+A4</f>
        <v>2</v>
      </c>
      <c r="B5" s="28" t="s">
        <v>515</v>
      </c>
      <c r="C5" s="23" t="s">
        <v>516</v>
      </c>
      <c r="D5" s="24" t="s">
        <v>517</v>
      </c>
      <c r="E5" s="18" t="s">
        <v>518</v>
      </c>
    </row>
    <row r="6" spans="1:6" s="21" customFormat="1" ht="17.100000000000001" customHeight="1">
      <c r="A6" s="11">
        <f t="shared" ref="A6:A69" si="0">1+A5</f>
        <v>3</v>
      </c>
      <c r="B6" s="28" t="s">
        <v>519</v>
      </c>
      <c r="C6" s="23" t="s">
        <v>520</v>
      </c>
      <c r="D6" s="24" t="s">
        <v>521</v>
      </c>
      <c r="E6" s="18" t="s">
        <v>522</v>
      </c>
    </row>
    <row r="7" spans="1:6" s="21" customFormat="1" ht="17.25" customHeight="1">
      <c r="A7" s="11">
        <f t="shared" si="0"/>
        <v>4</v>
      </c>
      <c r="B7" s="28" t="s">
        <v>519</v>
      </c>
      <c r="C7" s="23" t="s">
        <v>523</v>
      </c>
      <c r="D7" s="24" t="s">
        <v>524</v>
      </c>
      <c r="E7" s="18" t="s">
        <v>525</v>
      </c>
    </row>
    <row r="8" spans="1:6" s="21" customFormat="1" ht="17.25" customHeight="1">
      <c r="A8" s="11">
        <f t="shared" si="0"/>
        <v>5</v>
      </c>
      <c r="B8" s="28" t="s">
        <v>19</v>
      </c>
      <c r="C8" s="23" t="s">
        <v>20</v>
      </c>
      <c r="D8" s="24" t="s">
        <v>21</v>
      </c>
      <c r="E8" s="18" t="s">
        <v>267</v>
      </c>
    </row>
    <row r="9" spans="1:6" s="21" customFormat="1" ht="17.25" customHeight="1">
      <c r="A9" s="11">
        <f t="shared" si="0"/>
        <v>6</v>
      </c>
      <c r="B9" s="28" t="s">
        <v>23</v>
      </c>
      <c r="C9" s="23" t="s">
        <v>24</v>
      </c>
      <c r="D9" s="24" t="s">
        <v>25</v>
      </c>
      <c r="E9" s="18" t="s">
        <v>136</v>
      </c>
    </row>
    <row r="10" spans="1:6" s="21" customFormat="1" ht="17.25" customHeight="1">
      <c r="A10" s="11">
        <f t="shared" si="0"/>
        <v>7</v>
      </c>
      <c r="B10" s="28" t="s">
        <v>27</v>
      </c>
      <c r="C10" s="23" t="s">
        <v>28</v>
      </c>
      <c r="D10" s="24" t="s">
        <v>29</v>
      </c>
      <c r="E10" s="50" t="s">
        <v>30</v>
      </c>
    </row>
    <row r="11" spans="1:6" s="21" customFormat="1" ht="17.25" customHeight="1">
      <c r="A11" s="11">
        <f t="shared" si="0"/>
        <v>8</v>
      </c>
      <c r="B11" s="22" t="s">
        <v>526</v>
      </c>
      <c r="C11" s="23" t="s">
        <v>527</v>
      </c>
      <c r="D11" s="24" t="s">
        <v>528</v>
      </c>
      <c r="E11" s="27" t="s">
        <v>522</v>
      </c>
    </row>
    <row r="12" spans="1:6" s="21" customFormat="1" ht="17.25" customHeight="1">
      <c r="A12" s="11">
        <f t="shared" si="0"/>
        <v>9</v>
      </c>
      <c r="B12" s="28" t="s">
        <v>31</v>
      </c>
      <c r="C12" s="23" t="s">
        <v>529</v>
      </c>
      <c r="D12" s="24" t="s">
        <v>530</v>
      </c>
      <c r="E12" s="27" t="s">
        <v>531</v>
      </c>
    </row>
    <row r="13" spans="1:6" s="21" customFormat="1" ht="17.100000000000001" customHeight="1">
      <c r="A13" s="11">
        <f t="shared" si="0"/>
        <v>10</v>
      </c>
      <c r="B13" s="28" t="s">
        <v>31</v>
      </c>
      <c r="C13" s="23" t="s">
        <v>532</v>
      </c>
      <c r="D13" s="24" t="s">
        <v>533</v>
      </c>
      <c r="E13" s="18" t="s">
        <v>534</v>
      </c>
    </row>
    <row r="14" spans="1:6" s="19" customFormat="1" ht="17.100000000000001" customHeight="1">
      <c r="A14" s="11">
        <f t="shared" si="0"/>
        <v>11</v>
      </c>
      <c r="B14" s="28" t="s">
        <v>31</v>
      </c>
      <c r="C14" s="23" t="s">
        <v>32</v>
      </c>
      <c r="D14" s="24" t="s">
        <v>33</v>
      </c>
      <c r="E14" s="18" t="s">
        <v>535</v>
      </c>
      <c r="F14" s="21"/>
    </row>
    <row r="15" spans="1:6" s="21" customFormat="1" ht="17.100000000000001" customHeight="1">
      <c r="A15" s="11">
        <f t="shared" si="0"/>
        <v>12</v>
      </c>
      <c r="B15" s="28" t="s">
        <v>35</v>
      </c>
      <c r="C15" s="23" t="s">
        <v>36</v>
      </c>
      <c r="D15" s="17" t="s">
        <v>37</v>
      </c>
      <c r="E15" s="18" t="s">
        <v>136</v>
      </c>
    </row>
    <row r="16" spans="1:6" s="21" customFormat="1" ht="17.100000000000001" customHeight="1">
      <c r="A16" s="11">
        <f t="shared" si="0"/>
        <v>13</v>
      </c>
      <c r="B16" s="28" t="s">
        <v>35</v>
      </c>
      <c r="C16" s="23" t="s">
        <v>39</v>
      </c>
      <c r="D16" s="24" t="s">
        <v>40</v>
      </c>
      <c r="E16" s="18" t="s">
        <v>536</v>
      </c>
    </row>
    <row r="17" spans="1:5" s="21" customFormat="1" ht="17.100000000000001" customHeight="1">
      <c r="A17" s="11">
        <f t="shared" si="0"/>
        <v>14</v>
      </c>
      <c r="B17" s="28" t="s">
        <v>42</v>
      </c>
      <c r="C17" s="25" t="s">
        <v>43</v>
      </c>
      <c r="D17" s="26" t="s">
        <v>44</v>
      </c>
      <c r="E17" s="18" t="s">
        <v>522</v>
      </c>
    </row>
    <row r="18" spans="1:5" s="21" customFormat="1" ht="17.100000000000001" customHeight="1">
      <c r="A18" s="11">
        <f t="shared" si="0"/>
        <v>15</v>
      </c>
      <c r="B18" s="28" t="s">
        <v>537</v>
      </c>
      <c r="C18" s="23" t="s">
        <v>538</v>
      </c>
      <c r="D18" s="24" t="s">
        <v>539</v>
      </c>
      <c r="E18" s="18" t="s">
        <v>540</v>
      </c>
    </row>
    <row r="19" spans="1:5" s="21" customFormat="1" ht="17.100000000000001" customHeight="1">
      <c r="A19" s="11">
        <f t="shared" si="0"/>
        <v>16</v>
      </c>
      <c r="B19" s="28" t="s">
        <v>46</v>
      </c>
      <c r="C19" s="23" t="s">
        <v>47</v>
      </c>
      <c r="D19" s="24" t="s">
        <v>48</v>
      </c>
      <c r="E19" s="27" t="s">
        <v>531</v>
      </c>
    </row>
    <row r="20" spans="1:5" s="21" customFormat="1" ht="17.100000000000001" customHeight="1">
      <c r="A20" s="11">
        <f t="shared" si="0"/>
        <v>17</v>
      </c>
      <c r="B20" s="28" t="s">
        <v>541</v>
      </c>
      <c r="C20" s="23" t="s">
        <v>542</v>
      </c>
      <c r="D20" s="24" t="s">
        <v>543</v>
      </c>
      <c r="E20" s="18" t="s">
        <v>544</v>
      </c>
    </row>
    <row r="21" spans="1:5" s="21" customFormat="1" ht="17.100000000000001" customHeight="1">
      <c r="A21" s="11">
        <f t="shared" si="0"/>
        <v>18</v>
      </c>
      <c r="B21" s="30" t="s">
        <v>545</v>
      </c>
      <c r="C21" s="31" t="s">
        <v>546</v>
      </c>
      <c r="D21" s="29" t="s">
        <v>547</v>
      </c>
      <c r="E21" s="18" t="s">
        <v>30</v>
      </c>
    </row>
    <row r="22" spans="1:5" s="21" customFormat="1" ht="17.100000000000001" customHeight="1">
      <c r="A22" s="11">
        <f t="shared" si="0"/>
        <v>19</v>
      </c>
      <c r="B22" s="28" t="s">
        <v>50</v>
      </c>
      <c r="C22" s="23" t="s">
        <v>51</v>
      </c>
      <c r="D22" s="24" t="s">
        <v>52</v>
      </c>
      <c r="E22" s="18" t="s">
        <v>548</v>
      </c>
    </row>
    <row r="23" spans="1:5" s="21" customFormat="1" ht="17.100000000000001" customHeight="1">
      <c r="A23" s="11">
        <f t="shared" si="0"/>
        <v>20</v>
      </c>
      <c r="B23" s="28" t="s">
        <v>54</v>
      </c>
      <c r="C23" s="23" t="s">
        <v>55</v>
      </c>
      <c r="D23" s="24" t="s">
        <v>56</v>
      </c>
      <c r="E23" s="18" t="s">
        <v>184</v>
      </c>
    </row>
    <row r="24" spans="1:5" s="21" customFormat="1" ht="17.100000000000001" customHeight="1">
      <c r="A24" s="11">
        <f t="shared" si="0"/>
        <v>21</v>
      </c>
      <c r="B24" s="28" t="s">
        <v>58</v>
      </c>
      <c r="C24" s="23" t="s">
        <v>59</v>
      </c>
      <c r="D24" s="24" t="s">
        <v>60</v>
      </c>
      <c r="E24" s="18" t="s">
        <v>53</v>
      </c>
    </row>
    <row r="25" spans="1:5" s="21" customFormat="1" ht="17.100000000000001" customHeight="1">
      <c r="A25" s="11">
        <f t="shared" si="0"/>
        <v>22</v>
      </c>
      <c r="B25" s="22" t="s">
        <v>62</v>
      </c>
      <c r="C25" s="23" t="s">
        <v>63</v>
      </c>
      <c r="D25" s="24" t="s">
        <v>64</v>
      </c>
      <c r="E25" s="18" t="s">
        <v>184</v>
      </c>
    </row>
    <row r="26" spans="1:5" s="21" customFormat="1" ht="17.100000000000001" customHeight="1">
      <c r="A26" s="11">
        <f t="shared" si="0"/>
        <v>23</v>
      </c>
      <c r="B26" s="22" t="s">
        <v>549</v>
      </c>
      <c r="C26" s="23" t="s">
        <v>550</v>
      </c>
      <c r="D26" s="24" t="s">
        <v>551</v>
      </c>
      <c r="E26" s="18" t="s">
        <v>552</v>
      </c>
    </row>
    <row r="27" spans="1:5" s="21" customFormat="1" ht="17.100000000000001" customHeight="1">
      <c r="A27" s="11">
        <f t="shared" si="0"/>
        <v>24</v>
      </c>
      <c r="B27" s="28" t="s">
        <v>68</v>
      </c>
      <c r="C27" s="23" t="s">
        <v>69</v>
      </c>
      <c r="D27" s="24" t="s">
        <v>70</v>
      </c>
      <c r="E27" s="18" t="s">
        <v>525</v>
      </c>
    </row>
    <row r="28" spans="1:5" s="21" customFormat="1" ht="17.100000000000001" customHeight="1">
      <c r="A28" s="11">
        <f t="shared" si="0"/>
        <v>25</v>
      </c>
      <c r="B28" s="28" t="s">
        <v>553</v>
      </c>
      <c r="C28" s="23" t="s">
        <v>554</v>
      </c>
      <c r="D28" s="24" t="s">
        <v>555</v>
      </c>
      <c r="E28" s="18" t="s">
        <v>556</v>
      </c>
    </row>
    <row r="29" spans="1:5" s="21" customFormat="1" ht="17.100000000000001" customHeight="1">
      <c r="A29" s="11">
        <f t="shared" si="0"/>
        <v>26</v>
      </c>
      <c r="B29" s="28" t="s">
        <v>72</v>
      </c>
      <c r="C29" s="23" t="s">
        <v>73</v>
      </c>
      <c r="D29" s="24" t="s">
        <v>74</v>
      </c>
      <c r="E29" s="18" t="s">
        <v>267</v>
      </c>
    </row>
    <row r="30" spans="1:5" s="21" customFormat="1" ht="17.100000000000001" customHeight="1">
      <c r="A30" s="11">
        <f t="shared" si="0"/>
        <v>27</v>
      </c>
      <c r="B30" s="28" t="s">
        <v>72</v>
      </c>
      <c r="C30" s="23" t="s">
        <v>76</v>
      </c>
      <c r="D30" s="24" t="s">
        <v>77</v>
      </c>
      <c r="E30" s="18" t="s">
        <v>136</v>
      </c>
    </row>
    <row r="31" spans="1:5" s="21" customFormat="1" ht="17.100000000000001" customHeight="1">
      <c r="A31" s="11">
        <f t="shared" si="0"/>
        <v>28</v>
      </c>
      <c r="B31" s="28" t="s">
        <v>79</v>
      </c>
      <c r="C31" s="23" t="s">
        <v>80</v>
      </c>
      <c r="D31" s="24" t="s">
        <v>81</v>
      </c>
      <c r="E31" s="18" t="s">
        <v>243</v>
      </c>
    </row>
    <row r="32" spans="1:5" s="21" customFormat="1" ht="17.100000000000001" customHeight="1">
      <c r="A32" s="11">
        <f t="shared" si="0"/>
        <v>29</v>
      </c>
      <c r="B32" s="28" t="s">
        <v>82</v>
      </c>
      <c r="C32" s="23" t="s">
        <v>557</v>
      </c>
      <c r="D32" s="24" t="s">
        <v>558</v>
      </c>
      <c r="E32" s="18" t="s">
        <v>184</v>
      </c>
    </row>
    <row r="33" spans="1:5" s="21" customFormat="1" ht="17.100000000000001" customHeight="1">
      <c r="A33" s="11">
        <f t="shared" si="0"/>
        <v>30</v>
      </c>
      <c r="B33" s="28" t="s">
        <v>82</v>
      </c>
      <c r="C33" s="23" t="s">
        <v>83</v>
      </c>
      <c r="D33" s="24" t="s">
        <v>84</v>
      </c>
      <c r="E33" s="18" t="s">
        <v>30</v>
      </c>
    </row>
    <row r="34" spans="1:5" s="21" customFormat="1" ht="17.100000000000001" customHeight="1">
      <c r="A34" s="11">
        <f t="shared" si="0"/>
        <v>31</v>
      </c>
      <c r="B34" s="28" t="s">
        <v>86</v>
      </c>
      <c r="C34" s="23" t="s">
        <v>87</v>
      </c>
      <c r="D34" s="24" t="s">
        <v>88</v>
      </c>
      <c r="E34" s="18" t="s">
        <v>382</v>
      </c>
    </row>
    <row r="35" spans="1:5" s="21" customFormat="1" ht="17.100000000000001" customHeight="1">
      <c r="A35" s="11">
        <f t="shared" si="0"/>
        <v>32</v>
      </c>
      <c r="B35" s="22" t="s">
        <v>90</v>
      </c>
      <c r="C35" s="23" t="s">
        <v>91</v>
      </c>
      <c r="D35" s="24" t="s">
        <v>92</v>
      </c>
      <c r="E35" s="18" t="s">
        <v>53</v>
      </c>
    </row>
    <row r="36" spans="1:5" s="21" customFormat="1" ht="17.100000000000001" customHeight="1">
      <c r="A36" s="11">
        <f t="shared" si="0"/>
        <v>33</v>
      </c>
      <c r="B36" s="28" t="s">
        <v>559</v>
      </c>
      <c r="C36" s="23" t="s">
        <v>560</v>
      </c>
      <c r="D36" s="24" t="s">
        <v>561</v>
      </c>
      <c r="E36" s="18" t="s">
        <v>562</v>
      </c>
    </row>
    <row r="37" spans="1:5" s="21" customFormat="1" ht="17.100000000000001" customHeight="1">
      <c r="A37" s="11">
        <f t="shared" si="0"/>
        <v>34</v>
      </c>
      <c r="B37" s="28" t="s">
        <v>94</v>
      </c>
      <c r="C37" s="23" t="s">
        <v>95</v>
      </c>
      <c r="D37" s="24" t="s">
        <v>96</v>
      </c>
      <c r="E37" s="18" t="s">
        <v>325</v>
      </c>
    </row>
    <row r="38" spans="1:5" s="21" customFormat="1" ht="17.100000000000001" customHeight="1">
      <c r="A38" s="11">
        <f t="shared" si="0"/>
        <v>35</v>
      </c>
      <c r="B38" s="28" t="s">
        <v>94</v>
      </c>
      <c r="C38" s="23" t="s">
        <v>98</v>
      </c>
      <c r="D38" s="24" t="s">
        <v>99</v>
      </c>
      <c r="E38" s="27" t="s">
        <v>531</v>
      </c>
    </row>
    <row r="39" spans="1:5" s="21" customFormat="1" ht="17.100000000000001" customHeight="1">
      <c r="A39" s="11">
        <f t="shared" si="0"/>
        <v>36</v>
      </c>
      <c r="B39" s="28" t="s">
        <v>94</v>
      </c>
      <c r="C39" s="23" t="s">
        <v>563</v>
      </c>
      <c r="D39" s="24" t="s">
        <v>101</v>
      </c>
      <c r="E39" s="27" t="s">
        <v>75</v>
      </c>
    </row>
    <row r="40" spans="1:5" s="21" customFormat="1" ht="17.100000000000001" customHeight="1">
      <c r="A40" s="11">
        <f t="shared" si="0"/>
        <v>37</v>
      </c>
      <c r="B40" s="28" t="s">
        <v>103</v>
      </c>
      <c r="C40" s="23" t="s">
        <v>104</v>
      </c>
      <c r="D40" s="24" t="s">
        <v>105</v>
      </c>
      <c r="E40" s="18" t="s">
        <v>564</v>
      </c>
    </row>
    <row r="41" spans="1:5" s="21" customFormat="1" ht="17.100000000000001" customHeight="1">
      <c r="A41" s="11">
        <f t="shared" si="0"/>
        <v>38</v>
      </c>
      <c r="B41" s="28" t="s">
        <v>565</v>
      </c>
      <c r="C41" s="23" t="s">
        <v>566</v>
      </c>
      <c r="D41" s="24" t="s">
        <v>567</v>
      </c>
      <c r="E41" s="18" t="s">
        <v>184</v>
      </c>
    </row>
    <row r="42" spans="1:5" s="21" customFormat="1" ht="17.100000000000001" customHeight="1">
      <c r="A42" s="11">
        <f t="shared" si="0"/>
        <v>39</v>
      </c>
      <c r="B42" s="28" t="s">
        <v>107</v>
      </c>
      <c r="C42" s="23" t="s">
        <v>108</v>
      </c>
      <c r="D42" s="24" t="s">
        <v>109</v>
      </c>
      <c r="E42" s="18" t="s">
        <v>518</v>
      </c>
    </row>
    <row r="43" spans="1:5" s="21" customFormat="1" ht="17.100000000000001" customHeight="1">
      <c r="A43" s="11">
        <f t="shared" si="0"/>
        <v>40</v>
      </c>
      <c r="B43" s="28" t="s">
        <v>107</v>
      </c>
      <c r="C43" s="23" t="s">
        <v>111</v>
      </c>
      <c r="D43" s="24" t="s">
        <v>112</v>
      </c>
      <c r="E43" s="18" t="s">
        <v>568</v>
      </c>
    </row>
    <row r="44" spans="1:5" s="21" customFormat="1" ht="17.100000000000001" customHeight="1">
      <c r="A44" s="11">
        <f t="shared" si="0"/>
        <v>41</v>
      </c>
      <c r="B44" s="28" t="s">
        <v>118</v>
      </c>
      <c r="C44" s="23" t="s">
        <v>119</v>
      </c>
      <c r="D44" s="24" t="s">
        <v>120</v>
      </c>
      <c r="E44" s="18" t="s">
        <v>569</v>
      </c>
    </row>
    <row r="45" spans="1:5" s="21" customFormat="1" ht="17.100000000000001" customHeight="1">
      <c r="A45" s="11">
        <f t="shared" si="0"/>
        <v>42</v>
      </c>
      <c r="B45" s="28" t="s">
        <v>118</v>
      </c>
      <c r="C45" s="23" t="s">
        <v>122</v>
      </c>
      <c r="D45" s="24" t="s">
        <v>123</v>
      </c>
      <c r="E45" s="18" t="s">
        <v>570</v>
      </c>
    </row>
    <row r="46" spans="1:5" s="21" customFormat="1" ht="17.100000000000001" customHeight="1">
      <c r="A46" s="11">
        <f t="shared" si="0"/>
        <v>43</v>
      </c>
      <c r="B46" s="28" t="s">
        <v>125</v>
      </c>
      <c r="C46" s="23" t="s">
        <v>126</v>
      </c>
      <c r="D46" s="24" t="s">
        <v>127</v>
      </c>
      <c r="E46" s="18" t="s">
        <v>571</v>
      </c>
    </row>
    <row r="47" spans="1:5" s="21" customFormat="1" ht="17.100000000000001" customHeight="1">
      <c r="A47" s="11">
        <f t="shared" si="0"/>
        <v>44</v>
      </c>
      <c r="B47" s="28" t="s">
        <v>133</v>
      </c>
      <c r="C47" s="25" t="s">
        <v>134</v>
      </c>
      <c r="D47" s="26" t="s">
        <v>135</v>
      </c>
      <c r="E47" s="18" t="s">
        <v>89</v>
      </c>
    </row>
    <row r="48" spans="1:5" s="21" customFormat="1" ht="17.100000000000001" customHeight="1">
      <c r="A48" s="11">
        <f t="shared" si="0"/>
        <v>45</v>
      </c>
      <c r="B48" s="30" t="s">
        <v>572</v>
      </c>
      <c r="C48" s="31" t="s">
        <v>338</v>
      </c>
      <c r="D48" s="29" t="s">
        <v>573</v>
      </c>
      <c r="E48" s="18" t="s">
        <v>75</v>
      </c>
    </row>
    <row r="49" spans="1:5" s="21" customFormat="1" ht="17.100000000000001" customHeight="1">
      <c r="A49" s="11">
        <f t="shared" si="0"/>
        <v>46</v>
      </c>
      <c r="B49" s="28" t="s">
        <v>137</v>
      </c>
      <c r="C49" s="23" t="s">
        <v>138</v>
      </c>
      <c r="D49" s="24" t="s">
        <v>139</v>
      </c>
      <c r="E49" s="18" t="s">
        <v>556</v>
      </c>
    </row>
    <row r="50" spans="1:5" s="21" customFormat="1" ht="17.100000000000001" customHeight="1">
      <c r="A50" s="11">
        <f t="shared" si="0"/>
        <v>47</v>
      </c>
      <c r="B50" s="28" t="s">
        <v>574</v>
      </c>
      <c r="C50" s="23" t="s">
        <v>575</v>
      </c>
      <c r="D50" s="24" t="s">
        <v>576</v>
      </c>
      <c r="E50" s="27" t="s">
        <v>531</v>
      </c>
    </row>
    <row r="51" spans="1:5" s="21" customFormat="1" ht="17.100000000000001" customHeight="1">
      <c r="A51" s="11">
        <f t="shared" si="0"/>
        <v>48</v>
      </c>
      <c r="B51" s="28" t="s">
        <v>141</v>
      </c>
      <c r="C51" s="23" t="s">
        <v>142</v>
      </c>
      <c r="D51" s="24" t="s">
        <v>143</v>
      </c>
      <c r="E51" s="18" t="s">
        <v>577</v>
      </c>
    </row>
    <row r="52" spans="1:5" s="21" customFormat="1" ht="17.100000000000001" customHeight="1">
      <c r="A52" s="11">
        <f t="shared" si="0"/>
        <v>49</v>
      </c>
      <c r="B52" s="28" t="s">
        <v>145</v>
      </c>
      <c r="C52" s="23" t="s">
        <v>146</v>
      </c>
      <c r="D52" s="24" t="s">
        <v>147</v>
      </c>
      <c r="E52" s="18" t="s">
        <v>382</v>
      </c>
    </row>
    <row r="53" spans="1:5" s="21" customFormat="1" ht="17.100000000000001" customHeight="1">
      <c r="A53" s="11">
        <f t="shared" si="0"/>
        <v>50</v>
      </c>
      <c r="B53" s="28" t="s">
        <v>578</v>
      </c>
      <c r="C53" s="23" t="s">
        <v>579</v>
      </c>
      <c r="D53" s="24" t="s">
        <v>580</v>
      </c>
      <c r="E53" s="18" t="s">
        <v>581</v>
      </c>
    </row>
    <row r="54" spans="1:5" s="21" customFormat="1" ht="17.100000000000001" customHeight="1">
      <c r="A54" s="11">
        <f t="shared" si="0"/>
        <v>51</v>
      </c>
      <c r="B54" s="51" t="s">
        <v>149</v>
      </c>
      <c r="C54" s="52" t="s">
        <v>582</v>
      </c>
      <c r="D54" s="53" t="s">
        <v>583</v>
      </c>
      <c r="E54" s="18" t="s">
        <v>584</v>
      </c>
    </row>
    <row r="55" spans="1:5" s="21" customFormat="1" ht="17.100000000000001" customHeight="1">
      <c r="A55" s="11">
        <f t="shared" si="0"/>
        <v>52</v>
      </c>
      <c r="B55" s="51" t="s">
        <v>149</v>
      </c>
      <c r="C55" s="52" t="s">
        <v>585</v>
      </c>
      <c r="D55" s="53" t="s">
        <v>586</v>
      </c>
      <c r="E55" s="18" t="s">
        <v>53</v>
      </c>
    </row>
    <row r="56" spans="1:5" s="21" customFormat="1" ht="17.100000000000001" customHeight="1">
      <c r="A56" s="11">
        <f t="shared" si="0"/>
        <v>53</v>
      </c>
      <c r="B56" s="54" t="s">
        <v>149</v>
      </c>
      <c r="C56" s="39" t="s">
        <v>152</v>
      </c>
      <c r="D56" s="55" t="s">
        <v>153</v>
      </c>
      <c r="E56" s="18" t="s">
        <v>587</v>
      </c>
    </row>
    <row r="57" spans="1:5" s="21" customFormat="1" ht="17.100000000000001" customHeight="1">
      <c r="A57" s="11">
        <f t="shared" si="0"/>
        <v>54</v>
      </c>
      <c r="B57" s="28" t="s">
        <v>149</v>
      </c>
      <c r="C57" s="23" t="s">
        <v>155</v>
      </c>
      <c r="D57" s="24" t="s">
        <v>156</v>
      </c>
      <c r="E57" s="18" t="s">
        <v>588</v>
      </c>
    </row>
    <row r="58" spans="1:5" s="21" customFormat="1" ht="17.100000000000001" customHeight="1">
      <c r="A58" s="11">
        <f t="shared" si="0"/>
        <v>55</v>
      </c>
      <c r="B58" s="28" t="s">
        <v>149</v>
      </c>
      <c r="C58" s="23" t="s">
        <v>158</v>
      </c>
      <c r="D58" s="24" t="s">
        <v>159</v>
      </c>
      <c r="E58" s="18" t="s">
        <v>589</v>
      </c>
    </row>
    <row r="59" spans="1:5" s="21" customFormat="1" ht="17.100000000000001" customHeight="1">
      <c r="A59" s="11">
        <f t="shared" si="0"/>
        <v>56</v>
      </c>
      <c r="B59" s="28" t="s">
        <v>149</v>
      </c>
      <c r="C59" s="23" t="s">
        <v>161</v>
      </c>
      <c r="D59" s="24" t="s">
        <v>162</v>
      </c>
      <c r="E59" s="18" t="s">
        <v>157</v>
      </c>
    </row>
    <row r="60" spans="1:5" s="21" customFormat="1" ht="17.100000000000001" customHeight="1">
      <c r="A60" s="11">
        <f t="shared" si="0"/>
        <v>57</v>
      </c>
      <c r="B60" s="28" t="s">
        <v>149</v>
      </c>
      <c r="C60" s="23" t="s">
        <v>590</v>
      </c>
      <c r="D60" s="24" t="s">
        <v>591</v>
      </c>
      <c r="E60" s="18" t="s">
        <v>592</v>
      </c>
    </row>
    <row r="61" spans="1:5" s="21" customFormat="1" ht="17.100000000000001" customHeight="1">
      <c r="A61" s="11">
        <f t="shared" si="0"/>
        <v>58</v>
      </c>
      <c r="B61" s="28" t="s">
        <v>149</v>
      </c>
      <c r="C61" s="23" t="s">
        <v>164</v>
      </c>
      <c r="D61" s="24" t="s">
        <v>165</v>
      </c>
      <c r="E61" s="18" t="s">
        <v>552</v>
      </c>
    </row>
    <row r="62" spans="1:5" s="21" customFormat="1" ht="17.100000000000001" customHeight="1">
      <c r="A62" s="11">
        <f t="shared" si="0"/>
        <v>59</v>
      </c>
      <c r="B62" s="28" t="s">
        <v>149</v>
      </c>
      <c r="C62" s="23" t="s">
        <v>593</v>
      </c>
      <c r="D62" s="24" t="s">
        <v>594</v>
      </c>
      <c r="E62" s="18" t="s">
        <v>595</v>
      </c>
    </row>
    <row r="63" spans="1:5" s="21" customFormat="1" ht="17.100000000000001" customHeight="1">
      <c r="A63" s="11">
        <f t="shared" si="0"/>
        <v>60</v>
      </c>
      <c r="B63" s="30" t="s">
        <v>149</v>
      </c>
      <c r="C63" s="31" t="s">
        <v>596</v>
      </c>
      <c r="D63" s="29" t="s">
        <v>597</v>
      </c>
      <c r="E63" s="18" t="s">
        <v>75</v>
      </c>
    </row>
    <row r="64" spans="1:5" s="21" customFormat="1" ht="17.100000000000001" customHeight="1">
      <c r="A64" s="11">
        <f t="shared" si="0"/>
        <v>61</v>
      </c>
      <c r="B64" s="28" t="s">
        <v>149</v>
      </c>
      <c r="C64" s="23" t="s">
        <v>170</v>
      </c>
      <c r="D64" s="24" t="s">
        <v>171</v>
      </c>
      <c r="E64" s="18" t="s">
        <v>564</v>
      </c>
    </row>
    <row r="65" spans="1:5" s="21" customFormat="1" ht="17.100000000000001" customHeight="1">
      <c r="A65" s="11">
        <f t="shared" si="0"/>
        <v>62</v>
      </c>
      <c r="B65" s="28" t="s">
        <v>149</v>
      </c>
      <c r="C65" s="23" t="s">
        <v>173</v>
      </c>
      <c r="D65" s="24" t="s">
        <v>174</v>
      </c>
      <c r="E65" s="18" t="s">
        <v>562</v>
      </c>
    </row>
    <row r="66" spans="1:5" s="21" customFormat="1" ht="17.100000000000001" customHeight="1">
      <c r="A66" s="11">
        <f t="shared" si="0"/>
        <v>63</v>
      </c>
      <c r="B66" s="54" t="s">
        <v>149</v>
      </c>
      <c r="C66" s="39" t="s">
        <v>179</v>
      </c>
      <c r="D66" s="55" t="s">
        <v>180</v>
      </c>
      <c r="E66" s="18" t="s">
        <v>564</v>
      </c>
    </row>
    <row r="67" spans="1:5" s="21" customFormat="1" ht="17.100000000000001" customHeight="1">
      <c r="A67" s="11">
        <f t="shared" si="0"/>
        <v>64</v>
      </c>
      <c r="B67" s="28" t="s">
        <v>149</v>
      </c>
      <c r="C67" s="23" t="s">
        <v>182</v>
      </c>
      <c r="D67" s="24" t="s">
        <v>183</v>
      </c>
      <c r="E67" s="18" t="s">
        <v>562</v>
      </c>
    </row>
    <row r="68" spans="1:5" s="21" customFormat="1" ht="17.100000000000001" customHeight="1">
      <c r="A68" s="11">
        <f t="shared" si="0"/>
        <v>65</v>
      </c>
      <c r="B68" s="28" t="s">
        <v>149</v>
      </c>
      <c r="C68" s="23" t="s">
        <v>185</v>
      </c>
      <c r="D68" s="24" t="s">
        <v>186</v>
      </c>
      <c r="E68" s="18" t="s">
        <v>267</v>
      </c>
    </row>
    <row r="69" spans="1:5" s="21" customFormat="1" ht="17.100000000000001" customHeight="1">
      <c r="A69" s="11">
        <f t="shared" si="0"/>
        <v>66</v>
      </c>
      <c r="B69" s="56" t="s">
        <v>191</v>
      </c>
      <c r="C69" s="57" t="s">
        <v>192</v>
      </c>
      <c r="D69" s="58" t="s">
        <v>193</v>
      </c>
      <c r="E69" s="18" t="s">
        <v>184</v>
      </c>
    </row>
    <row r="70" spans="1:5" s="21" customFormat="1" ht="17.100000000000001" customHeight="1">
      <c r="A70" s="11">
        <f t="shared" ref="A70:A106" si="1">1+A69</f>
        <v>67</v>
      </c>
      <c r="B70" s="28" t="s">
        <v>191</v>
      </c>
      <c r="C70" s="23" t="s">
        <v>195</v>
      </c>
      <c r="D70" s="24" t="s">
        <v>196</v>
      </c>
      <c r="E70" s="18" t="s">
        <v>184</v>
      </c>
    </row>
    <row r="71" spans="1:5" s="21" customFormat="1" ht="17.100000000000001" customHeight="1">
      <c r="A71" s="11">
        <f t="shared" si="1"/>
        <v>68</v>
      </c>
      <c r="B71" s="28" t="s">
        <v>191</v>
      </c>
      <c r="C71" s="23" t="s">
        <v>198</v>
      </c>
      <c r="D71" s="24" t="s">
        <v>199</v>
      </c>
      <c r="E71" s="18" t="s">
        <v>534</v>
      </c>
    </row>
    <row r="72" spans="1:5" s="21" customFormat="1" ht="17.100000000000001" customHeight="1">
      <c r="A72" s="11">
        <f t="shared" si="1"/>
        <v>69</v>
      </c>
      <c r="B72" s="28" t="s">
        <v>205</v>
      </c>
      <c r="C72" s="23" t="s">
        <v>182</v>
      </c>
      <c r="D72" s="24" t="s">
        <v>212</v>
      </c>
      <c r="E72" s="18" t="s">
        <v>562</v>
      </c>
    </row>
    <row r="73" spans="1:5" s="21" customFormat="1" ht="17.100000000000001" customHeight="1">
      <c r="A73" s="11">
        <f t="shared" si="1"/>
        <v>70</v>
      </c>
      <c r="B73" s="28" t="s">
        <v>213</v>
      </c>
      <c r="C73" s="23" t="s">
        <v>506</v>
      </c>
      <c r="D73" s="24" t="s">
        <v>598</v>
      </c>
      <c r="E73" s="18" t="s">
        <v>136</v>
      </c>
    </row>
    <row r="74" spans="1:5" s="21" customFormat="1" ht="17.100000000000001" customHeight="1">
      <c r="A74" s="11">
        <f t="shared" si="1"/>
        <v>71</v>
      </c>
      <c r="B74" s="28" t="s">
        <v>213</v>
      </c>
      <c r="C74" s="23" t="s">
        <v>214</v>
      </c>
      <c r="D74" s="24" t="s">
        <v>215</v>
      </c>
      <c r="E74" s="18" t="s">
        <v>184</v>
      </c>
    </row>
    <row r="75" spans="1:5" s="21" customFormat="1" ht="17.100000000000001" customHeight="1">
      <c r="A75" s="11">
        <f t="shared" si="1"/>
        <v>72</v>
      </c>
      <c r="B75" s="28" t="s">
        <v>219</v>
      </c>
      <c r="C75" s="23" t="s">
        <v>220</v>
      </c>
      <c r="D75" s="24" t="s">
        <v>221</v>
      </c>
      <c r="E75" s="18" t="s">
        <v>599</v>
      </c>
    </row>
    <row r="76" spans="1:5" s="21" customFormat="1" ht="17.100000000000001" customHeight="1">
      <c r="A76" s="11">
        <f t="shared" si="1"/>
        <v>73</v>
      </c>
      <c r="B76" s="28" t="s">
        <v>600</v>
      </c>
      <c r="C76" s="23" t="s">
        <v>601</v>
      </c>
      <c r="D76" s="24" t="s">
        <v>602</v>
      </c>
      <c r="E76" s="18" t="s">
        <v>30</v>
      </c>
    </row>
    <row r="77" spans="1:5" s="21" customFormat="1" ht="17.100000000000001" customHeight="1">
      <c r="A77" s="11">
        <f t="shared" si="1"/>
        <v>74</v>
      </c>
      <c r="B77" s="28" t="s">
        <v>227</v>
      </c>
      <c r="C77" s="23" t="s">
        <v>228</v>
      </c>
      <c r="D77" s="24" t="s">
        <v>229</v>
      </c>
      <c r="E77" s="18" t="s">
        <v>184</v>
      </c>
    </row>
    <row r="78" spans="1:5" s="21" customFormat="1" ht="17.100000000000001" customHeight="1">
      <c r="A78" s="11">
        <f t="shared" si="1"/>
        <v>75</v>
      </c>
      <c r="B78" s="41" t="s">
        <v>227</v>
      </c>
      <c r="C78" s="42" t="s">
        <v>603</v>
      </c>
      <c r="D78" s="59" t="s">
        <v>604</v>
      </c>
      <c r="E78" s="18" t="s">
        <v>89</v>
      </c>
    </row>
    <row r="79" spans="1:5" s="21" customFormat="1" ht="17.100000000000001" customHeight="1">
      <c r="A79" s="11">
        <f t="shared" si="1"/>
        <v>76</v>
      </c>
      <c r="B79" s="28" t="s">
        <v>227</v>
      </c>
      <c r="C79" s="23" t="s">
        <v>233</v>
      </c>
      <c r="D79" s="24" t="s">
        <v>234</v>
      </c>
      <c r="E79" s="18" t="s">
        <v>325</v>
      </c>
    </row>
    <row r="80" spans="1:5" s="21" customFormat="1" ht="17.100000000000001" customHeight="1">
      <c r="A80" s="11">
        <f t="shared" si="1"/>
        <v>77</v>
      </c>
      <c r="B80" s="28" t="s">
        <v>244</v>
      </c>
      <c r="C80" s="23" t="s">
        <v>245</v>
      </c>
      <c r="D80" s="24" t="s">
        <v>246</v>
      </c>
      <c r="E80" s="18" t="s">
        <v>75</v>
      </c>
    </row>
    <row r="81" spans="1:5" s="21" customFormat="1" ht="17.100000000000001" customHeight="1">
      <c r="A81" s="11">
        <f t="shared" si="1"/>
        <v>78</v>
      </c>
      <c r="B81" s="28" t="s">
        <v>248</v>
      </c>
      <c r="C81" s="23" t="s">
        <v>249</v>
      </c>
      <c r="D81" s="24" t="s">
        <v>250</v>
      </c>
      <c r="E81" s="18" t="s">
        <v>136</v>
      </c>
    </row>
    <row r="82" spans="1:5" s="21" customFormat="1" ht="17.100000000000001" customHeight="1">
      <c r="A82" s="11">
        <f t="shared" si="1"/>
        <v>79</v>
      </c>
      <c r="B82" s="28" t="s">
        <v>605</v>
      </c>
      <c r="C82" s="23" t="s">
        <v>606</v>
      </c>
      <c r="D82" s="24" t="s">
        <v>252</v>
      </c>
      <c r="E82" s="18" t="s">
        <v>243</v>
      </c>
    </row>
    <row r="83" spans="1:5" s="21" customFormat="1" ht="17.100000000000001" customHeight="1">
      <c r="A83" s="11">
        <f t="shared" si="1"/>
        <v>80</v>
      </c>
      <c r="B83" s="28" t="s">
        <v>607</v>
      </c>
      <c r="C83" s="23" t="s">
        <v>608</v>
      </c>
      <c r="D83" s="24" t="s">
        <v>609</v>
      </c>
      <c r="E83" s="18" t="s">
        <v>30</v>
      </c>
    </row>
    <row r="84" spans="1:5" s="21" customFormat="1" ht="17.100000000000001" customHeight="1">
      <c r="A84" s="11">
        <f t="shared" si="1"/>
        <v>81</v>
      </c>
      <c r="B84" s="28" t="s">
        <v>607</v>
      </c>
      <c r="C84" s="23" t="s">
        <v>126</v>
      </c>
      <c r="D84" s="24" t="s">
        <v>610</v>
      </c>
      <c r="E84" s="18" t="s">
        <v>571</v>
      </c>
    </row>
    <row r="85" spans="1:5" s="21" customFormat="1" ht="17.100000000000001" customHeight="1">
      <c r="A85" s="11">
        <f t="shared" si="1"/>
        <v>82</v>
      </c>
      <c r="B85" s="28" t="s">
        <v>254</v>
      </c>
      <c r="C85" s="23" t="s">
        <v>258</v>
      </c>
      <c r="D85" s="24" t="s">
        <v>259</v>
      </c>
      <c r="E85" s="18" t="s">
        <v>184</v>
      </c>
    </row>
    <row r="86" spans="1:5" s="21" customFormat="1" ht="17.100000000000001" customHeight="1">
      <c r="A86" s="11">
        <f t="shared" si="1"/>
        <v>83</v>
      </c>
      <c r="B86" s="28" t="s">
        <v>264</v>
      </c>
      <c r="C86" s="23" t="s">
        <v>611</v>
      </c>
      <c r="D86" s="24" t="s">
        <v>612</v>
      </c>
      <c r="E86" s="18" t="s">
        <v>562</v>
      </c>
    </row>
    <row r="87" spans="1:5" s="21" customFormat="1" ht="17.100000000000001" customHeight="1">
      <c r="A87" s="11">
        <f t="shared" si="1"/>
        <v>84</v>
      </c>
      <c r="B87" s="28" t="s">
        <v>264</v>
      </c>
      <c r="C87" s="23" t="s">
        <v>268</v>
      </c>
      <c r="D87" s="24" t="s">
        <v>269</v>
      </c>
      <c r="E87" s="18" t="s">
        <v>562</v>
      </c>
    </row>
    <row r="88" spans="1:5" s="21" customFormat="1" ht="17.100000000000001" customHeight="1">
      <c r="A88" s="11">
        <f t="shared" si="1"/>
        <v>85</v>
      </c>
      <c r="B88" s="28" t="s">
        <v>264</v>
      </c>
      <c r="C88" s="23" t="s">
        <v>270</v>
      </c>
      <c r="D88" s="60" t="s">
        <v>271</v>
      </c>
      <c r="E88" s="18" t="s">
        <v>243</v>
      </c>
    </row>
    <row r="89" spans="1:5" s="21" customFormat="1" ht="17.100000000000001" customHeight="1">
      <c r="A89" s="11">
        <f t="shared" si="1"/>
        <v>86</v>
      </c>
      <c r="B89" s="28" t="s">
        <v>264</v>
      </c>
      <c r="C89" s="23" t="s">
        <v>677</v>
      </c>
      <c r="D89" s="24"/>
      <c r="E89" s="18" t="s">
        <v>522</v>
      </c>
    </row>
    <row r="90" spans="1:5" s="21" customFormat="1" ht="17.100000000000001" customHeight="1">
      <c r="A90" s="11">
        <f t="shared" si="1"/>
        <v>87</v>
      </c>
      <c r="B90" s="28" t="s">
        <v>264</v>
      </c>
      <c r="C90" s="23" t="s">
        <v>613</v>
      </c>
      <c r="D90" s="24" t="s">
        <v>614</v>
      </c>
      <c r="E90" s="18" t="s">
        <v>615</v>
      </c>
    </row>
    <row r="91" spans="1:5" s="21" customFormat="1" ht="17.100000000000001" customHeight="1">
      <c r="A91" s="11">
        <f t="shared" si="1"/>
        <v>88</v>
      </c>
      <c r="B91" s="28" t="s">
        <v>616</v>
      </c>
      <c r="C91" s="23" t="s">
        <v>338</v>
      </c>
      <c r="D91" s="24" t="s">
        <v>617</v>
      </c>
      <c r="E91" s="18" t="s">
        <v>75</v>
      </c>
    </row>
    <row r="92" spans="1:5" s="21" customFormat="1" ht="17.100000000000001" customHeight="1">
      <c r="A92" s="11">
        <f t="shared" si="1"/>
        <v>89</v>
      </c>
      <c r="B92" s="28" t="s">
        <v>280</v>
      </c>
      <c r="C92" s="23" t="s">
        <v>281</v>
      </c>
      <c r="D92" s="24" t="s">
        <v>282</v>
      </c>
      <c r="E92" s="18" t="s">
        <v>53</v>
      </c>
    </row>
    <row r="93" spans="1:5" s="21" customFormat="1" ht="17.100000000000001" customHeight="1">
      <c r="A93" s="11">
        <f t="shared" si="1"/>
        <v>90</v>
      </c>
      <c r="B93" s="28" t="s">
        <v>286</v>
      </c>
      <c r="C93" s="23" t="s">
        <v>287</v>
      </c>
      <c r="D93" s="24" t="s">
        <v>288</v>
      </c>
      <c r="E93" s="18" t="s">
        <v>382</v>
      </c>
    </row>
    <row r="94" spans="1:5" s="21" customFormat="1" ht="17.100000000000001" customHeight="1">
      <c r="A94" s="11">
        <f t="shared" si="1"/>
        <v>91</v>
      </c>
      <c r="B94" s="28" t="s">
        <v>286</v>
      </c>
      <c r="C94" s="23" t="s">
        <v>618</v>
      </c>
      <c r="D94" s="24" t="s">
        <v>619</v>
      </c>
      <c r="E94" s="18" t="s">
        <v>562</v>
      </c>
    </row>
    <row r="95" spans="1:5" s="21" customFormat="1" ht="17.100000000000001" customHeight="1">
      <c r="A95" s="11">
        <f t="shared" si="1"/>
        <v>92</v>
      </c>
      <c r="B95" s="28" t="s">
        <v>289</v>
      </c>
      <c r="C95" s="23" t="s">
        <v>620</v>
      </c>
      <c r="D95" s="24" t="s">
        <v>621</v>
      </c>
      <c r="E95" s="18" t="s">
        <v>556</v>
      </c>
    </row>
    <row r="96" spans="1:5" s="21" customFormat="1" ht="17.100000000000001" customHeight="1">
      <c r="A96" s="11">
        <f t="shared" si="1"/>
        <v>93</v>
      </c>
      <c r="B96" s="28" t="s">
        <v>289</v>
      </c>
      <c r="C96" s="23" t="s">
        <v>126</v>
      </c>
      <c r="D96" s="24" t="s">
        <v>622</v>
      </c>
      <c r="E96" s="18" t="s">
        <v>571</v>
      </c>
    </row>
    <row r="97" spans="1:5" s="21" customFormat="1" ht="17.100000000000001" customHeight="1">
      <c r="A97" s="11">
        <f t="shared" si="1"/>
        <v>94</v>
      </c>
      <c r="B97" s="28" t="s">
        <v>289</v>
      </c>
      <c r="C97" s="23" t="s">
        <v>623</v>
      </c>
      <c r="D97" s="24" t="s">
        <v>624</v>
      </c>
      <c r="E97" s="18" t="s">
        <v>562</v>
      </c>
    </row>
    <row r="98" spans="1:5" s="21" customFormat="1" ht="17.100000000000001" customHeight="1">
      <c r="A98" s="11">
        <f t="shared" si="1"/>
        <v>95</v>
      </c>
      <c r="B98" s="28" t="s">
        <v>289</v>
      </c>
      <c r="C98" s="23" t="s">
        <v>290</v>
      </c>
      <c r="D98" s="24" t="s">
        <v>291</v>
      </c>
      <c r="E98" s="18" t="s">
        <v>53</v>
      </c>
    </row>
    <row r="99" spans="1:5" s="21" customFormat="1" ht="17.100000000000001" customHeight="1">
      <c r="A99" s="11">
        <f t="shared" si="1"/>
        <v>96</v>
      </c>
      <c r="B99" s="28" t="s">
        <v>296</v>
      </c>
      <c r="C99" s="23" t="s">
        <v>297</v>
      </c>
      <c r="D99" s="24" t="s">
        <v>298</v>
      </c>
      <c r="E99" s="18" t="s">
        <v>625</v>
      </c>
    </row>
    <row r="100" spans="1:5" s="21" customFormat="1" ht="17.100000000000001" customHeight="1">
      <c r="A100" s="11">
        <f t="shared" si="1"/>
        <v>97</v>
      </c>
      <c r="B100" s="28" t="s">
        <v>306</v>
      </c>
      <c r="C100" s="23" t="s">
        <v>307</v>
      </c>
      <c r="D100" s="24" t="s">
        <v>308</v>
      </c>
      <c r="E100" s="18" t="s">
        <v>626</v>
      </c>
    </row>
    <row r="101" spans="1:5" s="21" customFormat="1" ht="17.100000000000001" customHeight="1">
      <c r="A101" s="11">
        <f t="shared" si="1"/>
        <v>98</v>
      </c>
      <c r="B101" s="28" t="s">
        <v>306</v>
      </c>
      <c r="C101" s="23" t="s">
        <v>310</v>
      </c>
      <c r="D101" s="24" t="s">
        <v>311</v>
      </c>
      <c r="E101" s="18" t="s">
        <v>49</v>
      </c>
    </row>
    <row r="102" spans="1:5" s="21" customFormat="1" ht="17.100000000000001" customHeight="1">
      <c r="A102" s="11">
        <f t="shared" si="1"/>
        <v>99</v>
      </c>
      <c r="B102" s="28" t="s">
        <v>306</v>
      </c>
      <c r="C102" s="23" t="s">
        <v>233</v>
      </c>
      <c r="D102" s="24" t="s">
        <v>312</v>
      </c>
      <c r="E102" s="18" t="s">
        <v>325</v>
      </c>
    </row>
    <row r="103" spans="1:5" s="21" customFormat="1" ht="17.100000000000001" customHeight="1">
      <c r="A103" s="11">
        <f t="shared" si="1"/>
        <v>100</v>
      </c>
      <c r="B103" s="28" t="s">
        <v>314</v>
      </c>
      <c r="C103" s="23" t="s">
        <v>627</v>
      </c>
      <c r="D103" s="17" t="s">
        <v>628</v>
      </c>
      <c r="E103" s="18" t="s">
        <v>53</v>
      </c>
    </row>
    <row r="104" spans="1:5" s="21" customFormat="1" ht="17.100000000000001" customHeight="1">
      <c r="A104" s="11">
        <f t="shared" si="1"/>
        <v>101</v>
      </c>
      <c r="B104" s="28" t="s">
        <v>314</v>
      </c>
      <c r="C104" s="23" t="s">
        <v>315</v>
      </c>
      <c r="D104" s="24" t="s">
        <v>316</v>
      </c>
      <c r="E104" s="18" t="s">
        <v>184</v>
      </c>
    </row>
    <row r="105" spans="1:5" s="21" customFormat="1" ht="17.100000000000001" customHeight="1">
      <c r="A105" s="11">
        <f t="shared" si="1"/>
        <v>102</v>
      </c>
      <c r="B105" s="28" t="s">
        <v>314</v>
      </c>
      <c r="C105" s="23" t="s">
        <v>317</v>
      </c>
      <c r="D105" s="24" t="s">
        <v>318</v>
      </c>
      <c r="E105" s="18" t="s">
        <v>562</v>
      </c>
    </row>
    <row r="106" spans="1:5" s="21" customFormat="1" ht="17.100000000000001" customHeight="1">
      <c r="A106" s="11">
        <f t="shared" si="1"/>
        <v>103</v>
      </c>
      <c r="B106" s="22" t="s">
        <v>314</v>
      </c>
      <c r="C106" s="23" t="s">
        <v>629</v>
      </c>
      <c r="D106" s="24" t="s">
        <v>630</v>
      </c>
      <c r="E106" s="18" t="s">
        <v>631</v>
      </c>
    </row>
    <row r="107" spans="1:5" s="21" customFormat="1" ht="17.100000000000001" customHeight="1">
      <c r="A107" s="11">
        <f t="shared" ref="A107:A108" si="2">1+A106</f>
        <v>104</v>
      </c>
      <c r="B107" s="28" t="s">
        <v>326</v>
      </c>
      <c r="C107" s="23" t="s">
        <v>330</v>
      </c>
      <c r="D107" s="24" t="s">
        <v>331</v>
      </c>
      <c r="E107" s="18" t="s">
        <v>382</v>
      </c>
    </row>
    <row r="108" spans="1:5" s="21" customFormat="1" ht="17.100000000000001" customHeight="1">
      <c r="A108" s="11">
        <f t="shared" si="2"/>
        <v>105</v>
      </c>
      <c r="B108" s="28" t="s">
        <v>326</v>
      </c>
      <c r="C108" s="23" t="s">
        <v>315</v>
      </c>
      <c r="D108" s="24" t="s">
        <v>332</v>
      </c>
      <c r="E108" s="18" t="s">
        <v>184</v>
      </c>
    </row>
    <row r="109" spans="1:5" s="21" customFormat="1" ht="17.100000000000001" customHeight="1">
      <c r="A109" s="11">
        <f t="shared" ref="A109:A148" si="3">1+A108</f>
        <v>106</v>
      </c>
      <c r="B109" s="28" t="s">
        <v>335</v>
      </c>
      <c r="C109" s="23" t="s">
        <v>315</v>
      </c>
      <c r="D109" s="24" t="s">
        <v>336</v>
      </c>
      <c r="E109" s="18" t="s">
        <v>632</v>
      </c>
    </row>
    <row r="110" spans="1:5" s="21" customFormat="1" ht="17.100000000000001" customHeight="1">
      <c r="A110" s="11">
        <f t="shared" si="3"/>
        <v>107</v>
      </c>
      <c r="B110" s="28" t="s">
        <v>337</v>
      </c>
      <c r="C110" s="23" t="s">
        <v>397</v>
      </c>
      <c r="D110" s="24" t="s">
        <v>339</v>
      </c>
      <c r="E110" s="18" t="s">
        <v>548</v>
      </c>
    </row>
    <row r="111" spans="1:5" s="21" customFormat="1" ht="17.100000000000001" customHeight="1">
      <c r="A111" s="11">
        <f t="shared" si="3"/>
        <v>108</v>
      </c>
      <c r="B111" s="28" t="s">
        <v>633</v>
      </c>
      <c r="C111" s="23" t="s">
        <v>634</v>
      </c>
      <c r="D111" s="24" t="s">
        <v>635</v>
      </c>
      <c r="E111" s="18" t="s">
        <v>562</v>
      </c>
    </row>
    <row r="112" spans="1:5" s="21" customFormat="1" ht="17.100000000000001" customHeight="1">
      <c r="A112" s="11">
        <f t="shared" si="3"/>
        <v>109</v>
      </c>
      <c r="B112" s="28" t="s">
        <v>341</v>
      </c>
      <c r="C112" s="23" t="s">
        <v>342</v>
      </c>
      <c r="D112" s="24" t="s">
        <v>343</v>
      </c>
      <c r="E112" s="18" t="s">
        <v>556</v>
      </c>
    </row>
    <row r="113" spans="1:5" s="21" customFormat="1" ht="17.100000000000001" customHeight="1">
      <c r="A113" s="11">
        <f t="shared" si="3"/>
        <v>110</v>
      </c>
      <c r="B113" s="28" t="s">
        <v>341</v>
      </c>
      <c r="C113" s="23" t="s">
        <v>345</v>
      </c>
      <c r="D113" s="24" t="s">
        <v>346</v>
      </c>
      <c r="E113" s="18" t="s">
        <v>382</v>
      </c>
    </row>
    <row r="114" spans="1:5" s="21" customFormat="1" ht="17.100000000000001" customHeight="1">
      <c r="A114" s="11">
        <f t="shared" si="3"/>
        <v>111</v>
      </c>
      <c r="B114" s="28" t="s">
        <v>348</v>
      </c>
      <c r="C114" s="23" t="s">
        <v>349</v>
      </c>
      <c r="D114" s="24" t="s">
        <v>350</v>
      </c>
      <c r="E114" s="18" t="s">
        <v>267</v>
      </c>
    </row>
    <row r="115" spans="1:5" s="21" customFormat="1" ht="17.100000000000001" customHeight="1">
      <c r="A115" s="11">
        <f t="shared" si="3"/>
        <v>112</v>
      </c>
      <c r="B115" s="28" t="s">
        <v>354</v>
      </c>
      <c r="C115" s="23" t="s">
        <v>355</v>
      </c>
      <c r="D115" s="24" t="s">
        <v>356</v>
      </c>
      <c r="E115" s="18" t="s">
        <v>184</v>
      </c>
    </row>
    <row r="116" spans="1:5" s="21" customFormat="1" ht="17.100000000000001" customHeight="1">
      <c r="A116" s="11">
        <f t="shared" si="3"/>
        <v>113</v>
      </c>
      <c r="B116" s="28" t="s">
        <v>364</v>
      </c>
      <c r="C116" s="23" t="s">
        <v>636</v>
      </c>
      <c r="D116" s="24" t="s">
        <v>368</v>
      </c>
      <c r="E116" s="18" t="s">
        <v>637</v>
      </c>
    </row>
    <row r="117" spans="1:5" s="21" customFormat="1" ht="17.100000000000001" customHeight="1">
      <c r="A117" s="11">
        <f t="shared" si="3"/>
        <v>114</v>
      </c>
      <c r="B117" s="28" t="s">
        <v>374</v>
      </c>
      <c r="C117" s="23" t="s">
        <v>377</v>
      </c>
      <c r="D117" s="24" t="s">
        <v>378</v>
      </c>
      <c r="E117" s="18" t="s">
        <v>638</v>
      </c>
    </row>
    <row r="118" spans="1:5" s="21" customFormat="1" ht="17.100000000000001" customHeight="1">
      <c r="A118" s="11">
        <f t="shared" si="3"/>
        <v>115</v>
      </c>
      <c r="B118" s="28" t="s">
        <v>383</v>
      </c>
      <c r="C118" s="23" t="s">
        <v>384</v>
      </c>
      <c r="D118" s="24" t="s">
        <v>385</v>
      </c>
      <c r="E118" s="18" t="s">
        <v>136</v>
      </c>
    </row>
    <row r="119" spans="1:5" s="21" customFormat="1" ht="17.100000000000001" customHeight="1">
      <c r="A119" s="11">
        <f t="shared" si="3"/>
        <v>116</v>
      </c>
      <c r="B119" s="28" t="s">
        <v>393</v>
      </c>
      <c r="C119" s="23" t="s">
        <v>639</v>
      </c>
      <c r="D119" s="24" t="s">
        <v>640</v>
      </c>
      <c r="E119" s="18" t="s">
        <v>556</v>
      </c>
    </row>
    <row r="120" spans="1:5" s="21" customFormat="1" ht="17.100000000000001" customHeight="1">
      <c r="A120" s="11">
        <f t="shared" si="3"/>
        <v>117</v>
      </c>
      <c r="B120" s="28" t="s">
        <v>399</v>
      </c>
      <c r="C120" s="23" t="s">
        <v>400</v>
      </c>
      <c r="D120" s="24" t="s">
        <v>401</v>
      </c>
      <c r="E120" s="18" t="s">
        <v>641</v>
      </c>
    </row>
    <row r="121" spans="1:5" s="21" customFormat="1" ht="17.100000000000001" customHeight="1">
      <c r="A121" s="11">
        <f t="shared" si="3"/>
        <v>118</v>
      </c>
      <c r="B121" s="28" t="s">
        <v>399</v>
      </c>
      <c r="C121" s="23" t="s">
        <v>403</v>
      </c>
      <c r="D121" s="24" t="s">
        <v>404</v>
      </c>
      <c r="E121" s="18" t="s">
        <v>642</v>
      </c>
    </row>
    <row r="122" spans="1:5" s="21" customFormat="1" ht="17.100000000000001" customHeight="1">
      <c r="A122" s="11">
        <f t="shared" si="3"/>
        <v>119</v>
      </c>
      <c r="B122" s="28" t="s">
        <v>399</v>
      </c>
      <c r="C122" s="23" t="s">
        <v>406</v>
      </c>
      <c r="D122" s="24" t="s">
        <v>407</v>
      </c>
      <c r="E122" s="18" t="s">
        <v>75</v>
      </c>
    </row>
    <row r="123" spans="1:5" s="21" customFormat="1" ht="17.100000000000001" customHeight="1">
      <c r="A123" s="11">
        <f t="shared" si="3"/>
        <v>120</v>
      </c>
      <c r="B123" s="28" t="s">
        <v>412</v>
      </c>
      <c r="C123" s="23" t="s">
        <v>413</v>
      </c>
      <c r="D123" s="24" t="s">
        <v>56</v>
      </c>
      <c r="E123" s="18" t="s">
        <v>184</v>
      </c>
    </row>
    <row r="124" spans="1:5" s="21" customFormat="1" ht="17.100000000000001" customHeight="1">
      <c r="A124" s="11">
        <f t="shared" si="3"/>
        <v>121</v>
      </c>
      <c r="B124" s="22" t="s">
        <v>412</v>
      </c>
      <c r="C124" s="23" t="s">
        <v>345</v>
      </c>
      <c r="D124" s="24" t="s">
        <v>414</v>
      </c>
      <c r="E124" s="18" t="s">
        <v>89</v>
      </c>
    </row>
    <row r="125" spans="1:5" s="21" customFormat="1" ht="17.100000000000001" customHeight="1">
      <c r="A125" s="11">
        <f t="shared" si="3"/>
        <v>122</v>
      </c>
      <c r="B125" s="28" t="s">
        <v>412</v>
      </c>
      <c r="C125" s="23" t="s">
        <v>643</v>
      </c>
      <c r="D125" s="24" t="s">
        <v>416</v>
      </c>
      <c r="E125" s="18" t="s">
        <v>562</v>
      </c>
    </row>
    <row r="126" spans="1:5" s="21" customFormat="1" ht="17.100000000000001" customHeight="1">
      <c r="A126" s="11">
        <f t="shared" si="3"/>
        <v>123</v>
      </c>
      <c r="B126" s="28" t="s">
        <v>412</v>
      </c>
      <c r="C126" s="23" t="s">
        <v>417</v>
      </c>
      <c r="D126" s="24" t="s">
        <v>418</v>
      </c>
      <c r="E126" s="18" t="s">
        <v>562</v>
      </c>
    </row>
    <row r="127" spans="1:5" s="21" customFormat="1" ht="17.100000000000001" customHeight="1">
      <c r="A127" s="11">
        <f t="shared" si="3"/>
        <v>124</v>
      </c>
      <c r="B127" s="28" t="s">
        <v>412</v>
      </c>
      <c r="C127" s="23" t="s">
        <v>419</v>
      </c>
      <c r="D127" s="24" t="s">
        <v>420</v>
      </c>
      <c r="E127" s="18" t="s">
        <v>562</v>
      </c>
    </row>
    <row r="128" spans="1:5" s="21" customFormat="1" ht="17.100000000000001" customHeight="1">
      <c r="A128" s="11">
        <f t="shared" si="3"/>
        <v>125</v>
      </c>
      <c r="B128" s="28" t="s">
        <v>421</v>
      </c>
      <c r="C128" s="23" t="s">
        <v>644</v>
      </c>
      <c r="D128" s="24" t="s">
        <v>645</v>
      </c>
      <c r="E128" s="18" t="s">
        <v>646</v>
      </c>
    </row>
    <row r="129" spans="1:5" s="21" customFormat="1" ht="17.100000000000001" customHeight="1">
      <c r="A129" s="11">
        <f t="shared" si="3"/>
        <v>126</v>
      </c>
      <c r="B129" s="28" t="s">
        <v>423</v>
      </c>
      <c r="C129" s="23" t="s">
        <v>424</v>
      </c>
      <c r="D129" s="24" t="s">
        <v>425</v>
      </c>
      <c r="E129" s="18" t="s">
        <v>562</v>
      </c>
    </row>
    <row r="130" spans="1:5" s="21" customFormat="1" ht="17.100000000000001" customHeight="1">
      <c r="A130" s="11">
        <f t="shared" si="3"/>
        <v>127</v>
      </c>
      <c r="B130" s="28" t="s">
        <v>429</v>
      </c>
      <c r="C130" s="23" t="s">
        <v>345</v>
      </c>
      <c r="D130" s="24" t="s">
        <v>433</v>
      </c>
      <c r="E130" s="18" t="s">
        <v>382</v>
      </c>
    </row>
    <row r="131" spans="1:5" s="21" customFormat="1" ht="17.100000000000001" customHeight="1">
      <c r="A131" s="11">
        <f t="shared" si="3"/>
        <v>128</v>
      </c>
      <c r="B131" s="28" t="s">
        <v>647</v>
      </c>
      <c r="C131" s="23" t="s">
        <v>126</v>
      </c>
      <c r="D131" s="24" t="s">
        <v>648</v>
      </c>
      <c r="E131" s="18" t="s">
        <v>571</v>
      </c>
    </row>
    <row r="132" spans="1:5" s="21" customFormat="1" ht="17.100000000000001" customHeight="1">
      <c r="A132" s="11">
        <f t="shared" si="3"/>
        <v>129</v>
      </c>
      <c r="B132" s="28" t="s">
        <v>439</v>
      </c>
      <c r="C132" s="23" t="s">
        <v>440</v>
      </c>
      <c r="D132" s="24" t="s">
        <v>441</v>
      </c>
      <c r="E132" s="18" t="s">
        <v>267</v>
      </c>
    </row>
    <row r="133" spans="1:5" s="21" customFormat="1" ht="17.100000000000001" customHeight="1">
      <c r="A133" s="11">
        <f t="shared" si="3"/>
        <v>130</v>
      </c>
      <c r="B133" s="28" t="s">
        <v>439</v>
      </c>
      <c r="C133" s="23" t="s">
        <v>649</v>
      </c>
      <c r="D133" s="24" t="s">
        <v>650</v>
      </c>
      <c r="E133" s="18" t="s">
        <v>53</v>
      </c>
    </row>
    <row r="134" spans="1:5" s="21" customFormat="1" ht="17.100000000000001" customHeight="1">
      <c r="A134" s="11">
        <f t="shared" si="3"/>
        <v>131</v>
      </c>
      <c r="B134" s="28" t="s">
        <v>651</v>
      </c>
      <c r="C134" s="23" t="s">
        <v>652</v>
      </c>
      <c r="D134" s="24" t="s">
        <v>653</v>
      </c>
      <c r="E134" s="18" t="s">
        <v>654</v>
      </c>
    </row>
    <row r="135" spans="1:5" s="21" customFormat="1" ht="17.100000000000001" customHeight="1">
      <c r="A135" s="11">
        <f t="shared" si="3"/>
        <v>132</v>
      </c>
      <c r="B135" s="22" t="s">
        <v>446</v>
      </c>
      <c r="C135" s="23" t="s">
        <v>447</v>
      </c>
      <c r="D135" s="24" t="s">
        <v>448</v>
      </c>
      <c r="E135" s="18" t="s">
        <v>655</v>
      </c>
    </row>
    <row r="136" spans="1:5" s="21" customFormat="1" ht="17.100000000000001" customHeight="1">
      <c r="A136" s="11">
        <f t="shared" si="3"/>
        <v>133</v>
      </c>
      <c r="B136" s="28" t="s">
        <v>454</v>
      </c>
      <c r="C136" s="23" t="s">
        <v>656</v>
      </c>
      <c r="D136" s="24" t="s">
        <v>657</v>
      </c>
      <c r="E136" s="18" t="s">
        <v>658</v>
      </c>
    </row>
    <row r="137" spans="1:5" s="21" customFormat="1" ht="17.100000000000001" customHeight="1">
      <c r="A137" s="11">
        <f t="shared" si="3"/>
        <v>134</v>
      </c>
      <c r="B137" s="28" t="s">
        <v>659</v>
      </c>
      <c r="C137" s="23" t="s">
        <v>660</v>
      </c>
      <c r="D137" s="24" t="s">
        <v>661</v>
      </c>
      <c r="E137" s="18" t="s">
        <v>30</v>
      </c>
    </row>
    <row r="138" spans="1:5" s="21" customFormat="1" ht="17.100000000000001" customHeight="1">
      <c r="A138" s="11">
        <f t="shared" si="3"/>
        <v>135</v>
      </c>
      <c r="B138" s="28" t="s">
        <v>464</v>
      </c>
      <c r="C138" s="23" t="s">
        <v>662</v>
      </c>
      <c r="D138" s="24" t="s">
        <v>467</v>
      </c>
      <c r="E138" s="18" t="s">
        <v>658</v>
      </c>
    </row>
    <row r="139" spans="1:5" s="21" customFormat="1" ht="17.100000000000001" customHeight="1">
      <c r="A139" s="11">
        <f t="shared" si="3"/>
        <v>136</v>
      </c>
      <c r="B139" s="28" t="s">
        <v>464</v>
      </c>
      <c r="C139" s="23" t="s">
        <v>355</v>
      </c>
      <c r="D139" s="24" t="s">
        <v>465</v>
      </c>
      <c r="E139" s="18" t="s">
        <v>184</v>
      </c>
    </row>
    <row r="140" spans="1:5" s="21" customFormat="1" ht="17.100000000000001" customHeight="1">
      <c r="A140" s="11">
        <f t="shared" si="3"/>
        <v>137</v>
      </c>
      <c r="B140" s="28" t="s">
        <v>469</v>
      </c>
      <c r="C140" s="23" t="s">
        <v>470</v>
      </c>
      <c r="D140" s="24" t="s">
        <v>471</v>
      </c>
      <c r="E140" s="18" t="s">
        <v>382</v>
      </c>
    </row>
    <row r="141" spans="1:5" s="21" customFormat="1" ht="17.100000000000001" customHeight="1">
      <c r="A141" s="11">
        <f t="shared" si="3"/>
        <v>138</v>
      </c>
      <c r="B141" s="28" t="s">
        <v>663</v>
      </c>
      <c r="C141" s="23" t="s">
        <v>355</v>
      </c>
      <c r="D141" s="24" t="s">
        <v>664</v>
      </c>
      <c r="E141" s="18" t="s">
        <v>522</v>
      </c>
    </row>
    <row r="142" spans="1:5" s="21" customFormat="1" ht="17.100000000000001" customHeight="1">
      <c r="A142" s="11">
        <f t="shared" si="3"/>
        <v>139</v>
      </c>
      <c r="B142" s="28" t="s">
        <v>479</v>
      </c>
      <c r="C142" s="23" t="s">
        <v>480</v>
      </c>
      <c r="D142" s="24" t="s">
        <v>481</v>
      </c>
      <c r="E142" s="18" t="s">
        <v>625</v>
      </c>
    </row>
    <row r="143" spans="1:5" s="21" customFormat="1" ht="17.100000000000001" customHeight="1">
      <c r="A143" s="11">
        <f t="shared" si="3"/>
        <v>140</v>
      </c>
      <c r="B143" s="28" t="s">
        <v>482</v>
      </c>
      <c r="C143" s="23" t="s">
        <v>665</v>
      </c>
      <c r="D143" s="24" t="s">
        <v>666</v>
      </c>
      <c r="E143" s="18" t="s">
        <v>184</v>
      </c>
    </row>
    <row r="144" spans="1:5" s="21" customFormat="1" ht="17.100000000000001" customHeight="1">
      <c r="A144" s="11">
        <f t="shared" si="3"/>
        <v>141</v>
      </c>
      <c r="B144" s="28" t="s">
        <v>482</v>
      </c>
      <c r="C144" s="23" t="s">
        <v>483</v>
      </c>
      <c r="D144" s="24" t="s">
        <v>484</v>
      </c>
      <c r="E144" s="18" t="s">
        <v>485</v>
      </c>
    </row>
    <row r="145" spans="1:5" s="21" customFormat="1" ht="17.100000000000001" customHeight="1">
      <c r="A145" s="11">
        <f t="shared" si="3"/>
        <v>142</v>
      </c>
      <c r="B145" s="28" t="s">
        <v>486</v>
      </c>
      <c r="C145" s="23" t="s">
        <v>487</v>
      </c>
      <c r="D145" s="24" t="s">
        <v>488</v>
      </c>
      <c r="E145" s="18" t="s">
        <v>562</v>
      </c>
    </row>
    <row r="146" spans="1:5" s="21" customFormat="1" ht="17.100000000000001" customHeight="1">
      <c r="A146" s="11">
        <f t="shared" si="3"/>
        <v>143</v>
      </c>
      <c r="B146" s="22" t="s">
        <v>492</v>
      </c>
      <c r="C146" s="23" t="s">
        <v>493</v>
      </c>
      <c r="D146" s="24" t="s">
        <v>494</v>
      </c>
      <c r="E146" s="18" t="s">
        <v>382</v>
      </c>
    </row>
    <row r="147" spans="1:5" s="21" customFormat="1" ht="17.100000000000001" customHeight="1">
      <c r="A147" s="11">
        <f t="shared" si="3"/>
        <v>144</v>
      </c>
      <c r="B147" s="28" t="s">
        <v>495</v>
      </c>
      <c r="C147" s="23" t="s">
        <v>338</v>
      </c>
      <c r="D147" s="24" t="s">
        <v>667</v>
      </c>
      <c r="E147" s="18" t="s">
        <v>243</v>
      </c>
    </row>
    <row r="148" spans="1:5" s="21" customFormat="1" ht="17.100000000000001" customHeight="1">
      <c r="A148" s="11">
        <f t="shared" si="3"/>
        <v>145</v>
      </c>
      <c r="B148" s="28" t="s">
        <v>495</v>
      </c>
      <c r="C148" s="23" t="s">
        <v>233</v>
      </c>
      <c r="D148" s="24" t="s">
        <v>496</v>
      </c>
      <c r="E148" s="18" t="s">
        <v>325</v>
      </c>
    </row>
  </sheetData>
  <sheetProtection insertRows="0" deleteRows="0"/>
  <autoFilter ref="A3:F148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Yusuf Yusuf</vt:lpstr>
      <vt:lpstr>Mazlum Kuzey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2015-01-14T13:27:35Z</dcterms:created>
  <dcterms:modified xsi:type="dcterms:W3CDTF">2015-01-14T13:59:28Z</dcterms:modified>
</cp:coreProperties>
</file>