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275" windowHeight="12015"/>
  </bookViews>
  <sheets>
    <sheet name="Jack The Giant Slayer" sheetId="1" r:id="rId1"/>
    <sheet name="Çanakkale  Yolun Sonu" sheetId="2" r:id="rId2"/>
  </sheets>
  <definedNames>
    <definedName name="_xlnm._FilterDatabase" localSheetId="1" hidden="1">'Çanakkale  Yolun Sonu'!$A$3:$Q$265</definedName>
    <definedName name="_xlnm._FilterDatabase" localSheetId="0" hidden="1">'Jack The Giant Slayer'!$A$3:$AH$118</definedName>
    <definedName name="Z_0128F45E_0F98_43B0_BA68_98EDFA971A62_.wvu.FilterData" localSheetId="1" hidden="1">'Çanakkale  Yolun Sonu'!$A$1:$E$3</definedName>
    <definedName name="Z_0128F45E_0F98_43B0_BA68_98EDFA971A62_.wvu.FilterData" localSheetId="0" hidden="1">'Jack The Giant Slayer'!$A$1:$E$3</definedName>
    <definedName name="Z_022C81BC_A27A_4CD4_818E_653E3D04D998_.wvu.FilterData" localSheetId="1" hidden="1">'Çanakkale  Yolun Sonu'!$A$3:$E$3</definedName>
    <definedName name="Z_022C81BC_A27A_4CD4_818E_653E3D04D998_.wvu.FilterData" localSheetId="0" hidden="1">'Jack The Giant Slayer'!$A$3:$E$3</definedName>
    <definedName name="Z_02F20D00_13B1_41C0_A993_349FF7A1FBE6_.wvu.FilterData" localSheetId="0" hidden="1">'Jack The Giant Slayer'!$A$3:$AH$118</definedName>
    <definedName name="Z_03E5AEEE_6CEC_4E91_A960_ECFB7D2FDEFD_.wvu.FilterData" localSheetId="1" hidden="1">'Çanakkale  Yolun Sonu'!$A$1:$E$3</definedName>
    <definedName name="Z_03E5AEEE_6CEC_4E91_A960_ECFB7D2FDEFD_.wvu.FilterData" localSheetId="0" hidden="1">'Jack The Giant Slayer'!$A$1:$E$3</definedName>
    <definedName name="Z_0B01D886_5F2A_40D9_B3AB_9BEA5775AB40_.wvu.FilterData" localSheetId="1" hidden="1">'Çanakkale  Yolun Sonu'!$A$3:$Q$265</definedName>
    <definedName name="Z_119B7583_AD12_44C8_B2C4_E1AA712631BE_.wvu.FilterData" localSheetId="1" hidden="1">'Çanakkale  Yolun Sonu'!$A$1:$E$3</definedName>
    <definedName name="Z_119B7583_AD12_44C8_B2C4_E1AA712631BE_.wvu.FilterData" localSheetId="0" hidden="1">'Jack The Giant Slayer'!$A$1:$E$3</definedName>
    <definedName name="Z_11DD57C0_BABC_46FF_BEFF_5B78F59BE5ED_.wvu.FilterData" localSheetId="1" hidden="1">'Çanakkale  Yolun Sonu'!$A$3:$Q$265</definedName>
    <definedName name="Z_12CD4D50_F11A_4C75_BE26_AE588063F358_.wvu.FilterData" localSheetId="1" hidden="1">'Çanakkale  Yolun Sonu'!$A$1:$E$3</definedName>
    <definedName name="Z_12CD4D50_F11A_4C75_BE26_AE588063F358_.wvu.FilterData" localSheetId="0" hidden="1">'Jack The Giant Slayer'!$A$1:$E$3</definedName>
    <definedName name="Z_16571DD0_BF83_4144_AE0B_63FA27588778_.wvu.FilterData" localSheetId="1" hidden="1">'Çanakkale  Yolun Sonu'!$A$1:$E$3</definedName>
    <definedName name="Z_16571DD0_BF83_4144_AE0B_63FA27588778_.wvu.FilterData" localSheetId="0" hidden="1">'Jack The Giant Slayer'!$A$1:$E$3</definedName>
    <definedName name="Z_1AA0C0BC_92D9_4EC5_AEA9_88AF39FBBF27_.wvu.FilterData" localSheetId="1" hidden="1">'Çanakkale  Yolun Sonu'!$A$3:$Q$265</definedName>
    <definedName name="Z_1CCCB15E_7290_44FD_87B9_9BE03061DCAB_.wvu.FilterData" localSheetId="1" hidden="1">'Çanakkale  Yolun Sonu'!$A$3:$Q$265</definedName>
    <definedName name="Z_1E3E3BF6_877A_4448_A4CF_A2C63E3EB940_.wvu.FilterData" localSheetId="1" hidden="1">'Çanakkale  Yolun Sonu'!$A$1:$E$3</definedName>
    <definedName name="Z_1E3E3BF6_877A_4448_A4CF_A2C63E3EB940_.wvu.FilterData" localSheetId="0" hidden="1">'Jack The Giant Slayer'!$A$1:$E$3</definedName>
    <definedName name="Z_1EF551FF_50FE_4B65_97BC_C3E797109C2F_.wvu.FilterData" localSheetId="1" hidden="1">'Çanakkale  Yolun Sonu'!$A$1:$E$3</definedName>
    <definedName name="Z_1EF551FF_50FE_4B65_97BC_C3E797109C2F_.wvu.FilterData" localSheetId="0" hidden="1">'Jack The Giant Slayer'!$A$1:$E$3</definedName>
    <definedName name="Z_2046805E_B6C3_4768_9754_72E6314ECBEC_.wvu.FilterData" localSheetId="1" hidden="1">'Çanakkale  Yolun Sonu'!$A$1:$E$3</definedName>
    <definedName name="Z_2046805E_B6C3_4768_9754_72E6314ECBEC_.wvu.FilterData" localSheetId="0" hidden="1">'Jack The Giant Slayer'!$A$1:$E$3</definedName>
    <definedName name="Z_21A3E55F_0E5C_460C_B21F_83829C4DEEB4_.wvu.FilterData" localSheetId="1" hidden="1">'Çanakkale  Yolun Sonu'!$A$3:$E$3</definedName>
    <definedName name="Z_21A3E55F_0E5C_460C_B21F_83829C4DEEB4_.wvu.FilterData" localSheetId="0" hidden="1">'Jack The Giant Slayer'!$A$3:$E$3</definedName>
    <definedName name="Z_27EDE979_A603_4F32_819D_C9F14AB29A14_.wvu.FilterData" localSheetId="1" hidden="1">'Çanakkale  Yolun Sonu'!$A$1:$E$3</definedName>
    <definedName name="Z_27EDE979_A603_4F32_819D_C9F14AB29A14_.wvu.FilterData" localSheetId="0" hidden="1">'Jack The Giant Slayer'!$A$1:$E$3</definedName>
    <definedName name="Z_328BADFA_4ACE_4C20_BF3C_2BBA1926406F_.wvu.FilterData" localSheetId="1" hidden="1">'Çanakkale  Yolun Sonu'!$A$1:$E$3</definedName>
    <definedName name="Z_328BADFA_4ACE_4C20_BF3C_2BBA1926406F_.wvu.FilterData" localSheetId="0" hidden="1">'Jack The Giant Slayer'!$A$1:$E$3</definedName>
    <definedName name="Z_38591AFF_E34A_44E4_ADE0_3DC08774E4C4_.wvu.FilterData" localSheetId="1" hidden="1">'Çanakkale  Yolun Sonu'!$A$1:$E$3</definedName>
    <definedName name="Z_38591AFF_E34A_44E4_ADE0_3DC08774E4C4_.wvu.FilterData" localSheetId="0" hidden="1">'Jack The Giant Slayer'!$A$1:$E$3</definedName>
    <definedName name="Z_3B0F1304_CB71_4447_97D6_E7AA9450CE22_.wvu.FilterData" localSheetId="1" hidden="1">'Çanakkale  Yolun Sonu'!$A$3:$Q$265</definedName>
    <definedName name="Z_426E25B5_3A3F_43C9_AC0A_A02ACF70E285_.wvu.FilterData" localSheetId="1" hidden="1">'Çanakkale  Yolun Sonu'!$A$1:$E$3</definedName>
    <definedName name="Z_426E25B5_3A3F_43C9_AC0A_A02ACF70E285_.wvu.FilterData" localSheetId="0" hidden="1">'Jack The Giant Slayer'!$A$1:$E$3</definedName>
    <definedName name="Z_42A9D571_B983_4152_9780_F272B26E8273_.wvu.FilterData" localSheetId="1" hidden="1">'Çanakkale  Yolun Sonu'!$A$3:$E$3</definedName>
    <definedName name="Z_42A9D571_B983_4152_9780_F272B26E8273_.wvu.FilterData" localSheetId="0" hidden="1">'Jack The Giant Slayer'!$A$3:$E$3</definedName>
    <definedName name="Z_436B9E57_7DB5_4839_8BBA_47D268C425DF_.wvu.FilterData" localSheetId="1" hidden="1">'Çanakkale  Yolun Sonu'!$A$1:$E$3</definedName>
    <definedName name="Z_436B9E57_7DB5_4839_8BBA_47D268C425DF_.wvu.FilterData" localSheetId="0" hidden="1">'Jack The Giant Slayer'!$A$1:$E$3</definedName>
    <definedName name="Z_43C4B9C1_BC3A_48CC_9270_BBF17C679F35_.wvu.FilterData" localSheetId="1" hidden="1">'Çanakkale  Yolun Sonu'!$A$3:$E$3</definedName>
    <definedName name="Z_43C4B9C1_BC3A_48CC_9270_BBF17C679F35_.wvu.FilterData" localSheetId="0" hidden="1">'Jack The Giant Slayer'!$A$3:$E$3</definedName>
    <definedName name="Z_4460FC16_8750_4E2A_A79B_478D89B34F5D_.wvu.FilterData" localSheetId="1" hidden="1">'Çanakkale  Yolun Sonu'!$A$1:$E$3</definedName>
    <definedName name="Z_4460FC16_8750_4E2A_A79B_478D89B34F5D_.wvu.FilterData" localSheetId="0" hidden="1">'Jack The Giant Slayer'!$A$1:$E$3</definedName>
    <definedName name="Z_4930F4E5_E9FB_49C7_863E_6822E3A6593F_.wvu.FilterData" localSheetId="1" hidden="1">'Çanakkale  Yolun Sonu'!$A$3:$Q$265</definedName>
    <definedName name="Z_4BE1E203_4176_4403_9898_48239A36E5D3_.wvu.FilterData" localSheetId="1" hidden="1">'Çanakkale  Yolun Sonu'!$A$3:$E$3</definedName>
    <definedName name="Z_4BE1E203_4176_4403_9898_48239A36E5D3_.wvu.FilterData" localSheetId="0" hidden="1">'Jack The Giant Slayer'!$A$3:$E$3</definedName>
    <definedName name="Z_6826DF7C_6962_42C4_ACAB_9ED9A7A968A1_.wvu.FilterData" localSheetId="1" hidden="1">'Çanakkale  Yolun Sonu'!$A$3:$Q$265</definedName>
    <definedName name="Z_6E5ACBE9_B0A0_4E0D_8BEB_246F6F9D40B9_.wvu.FilterData" localSheetId="1" hidden="1">'Çanakkale  Yolun Sonu'!$A$1:$E$3</definedName>
    <definedName name="Z_6E5ACBE9_B0A0_4E0D_8BEB_246F6F9D40B9_.wvu.FilterData" localSheetId="0" hidden="1">'Jack The Giant Slayer'!$A$1:$E$3</definedName>
    <definedName name="Z_7127B24D_DEC9_46D1_8258_AA67E5E09599_.wvu.FilterData" localSheetId="1" hidden="1">'Çanakkale  Yolun Sonu'!$A$1:$E$3</definedName>
    <definedName name="Z_7127B24D_DEC9_46D1_8258_AA67E5E09599_.wvu.FilterData" localSheetId="0" hidden="1">'Jack The Giant Slayer'!$A$1:$E$3</definedName>
    <definedName name="Z_75635048_471D_4DE5_B60E_01D67D5719DF_.wvu.FilterData" localSheetId="1" hidden="1">'Çanakkale  Yolun Sonu'!$A$3:$E$3</definedName>
    <definedName name="Z_75635048_471D_4DE5_B60E_01D67D5719DF_.wvu.FilterData" localSheetId="0" hidden="1">'Jack The Giant Slayer'!$A$3:$E$3</definedName>
    <definedName name="Z_76CE6FFA_219B_4B1E_BFE1_577275D2A46B_.wvu.FilterData" localSheetId="1" hidden="1">'Çanakkale  Yolun Sonu'!$A$1:$E$3</definedName>
    <definedName name="Z_76CE6FFA_219B_4B1E_BFE1_577275D2A46B_.wvu.FilterData" localSheetId="0" hidden="1">'Jack The Giant Slayer'!$A$1:$E$3</definedName>
    <definedName name="Z_7AFF9DF0_7EBB_40BA_B10E_C0334ED8C1DD_.wvu.FilterData" localSheetId="1" hidden="1">'Çanakkale  Yolun Sonu'!$A$3:$Q$265</definedName>
    <definedName name="Z_7CC7779F_E632_4357_AB7D_7BC4EF93B982_.wvu.FilterData" localSheetId="0" hidden="1">'Jack The Giant Slayer'!$A$3:$AH$118</definedName>
    <definedName name="Z_7D474F7D_2AB7_416E_A48E_DD1ADE630932_.wvu.FilterData" localSheetId="1" hidden="1">'Çanakkale  Yolun Sonu'!$A$1:$E$3</definedName>
    <definedName name="Z_7D474F7D_2AB7_416E_A48E_DD1ADE630932_.wvu.FilterData" localSheetId="0" hidden="1">'Jack The Giant Slayer'!$A$1:$E$3</definedName>
    <definedName name="Z_84CA1CF9_8826_436C_9E45_39528C8438DB_.wvu.FilterData" localSheetId="1" hidden="1">'Çanakkale  Yolun Sonu'!$A$3:$Q$265</definedName>
    <definedName name="Z_853756EA_B3FF_4F9E_8DB0_BF8CDE35EEA6_.wvu.FilterData" localSheetId="1" hidden="1">'Çanakkale  Yolun Sonu'!$A$1:$E$3</definedName>
    <definedName name="Z_853756EA_B3FF_4F9E_8DB0_BF8CDE35EEA6_.wvu.FilterData" localSheetId="0" hidden="1">'Jack The Giant Slayer'!$A$1:$E$3</definedName>
    <definedName name="Z_85E56B3F_5771_4DA1_B65C_349367CC5748_.wvu.FilterData" localSheetId="1" hidden="1">'Çanakkale  Yolun Sonu'!$A$1:$E$3</definedName>
    <definedName name="Z_85E56B3F_5771_4DA1_B65C_349367CC5748_.wvu.FilterData" localSheetId="0" hidden="1">'Jack The Giant Slayer'!$A$1:$E$3</definedName>
    <definedName name="Z_88068717_4432_4DCB_AD86_19F7E3F47E8D_.wvu.FilterData" localSheetId="1" hidden="1">'Çanakkale  Yolun Sonu'!$A$1:$E$3</definedName>
    <definedName name="Z_88068717_4432_4DCB_AD86_19F7E3F47E8D_.wvu.FilterData" localSheetId="0" hidden="1">'Jack The Giant Slayer'!$A$1:$E$3</definedName>
    <definedName name="Z_97C4F7DC_3B46_4100_96F7_8B1584E37667_.wvu.FilterData" localSheetId="1" hidden="1">'Çanakkale  Yolun Sonu'!$A$3:$Q$265</definedName>
    <definedName name="Z_9C8E8400_8541_48FA_A4B1_221C521E1B09_.wvu.FilterData" localSheetId="1" hidden="1">'Çanakkale  Yolun Sonu'!$A$3:$Q$265</definedName>
    <definedName name="Z_9D80ECD0_A09F_4CD5_836A_F5C9E9F45E51_.wvu.FilterData" localSheetId="1" hidden="1">'Çanakkale  Yolun Sonu'!$A$3:$Q$265</definedName>
    <definedName name="Z_9F25E9AA_069E_4BE5_9C94_E8069F83AD6E_.wvu.FilterData" localSheetId="1" hidden="1">'Çanakkale  Yolun Sonu'!$A$1:$E$3</definedName>
    <definedName name="Z_9F25E9AA_069E_4BE5_9C94_E8069F83AD6E_.wvu.FilterData" localSheetId="0" hidden="1">'Jack The Giant Slayer'!$A$1:$E$3</definedName>
    <definedName name="Z_A30A7444_06D9_433F_8023_7E60BB8EDDE1_.wvu.FilterData" localSheetId="1" hidden="1">'Çanakkale  Yolun Sonu'!$A$3:$E$3</definedName>
    <definedName name="Z_A30A7444_06D9_433F_8023_7E60BB8EDDE1_.wvu.FilterData" localSheetId="0" hidden="1">'Jack The Giant Slayer'!$A$3:$E$3</definedName>
    <definedName name="Z_A31B77AD_35A6_4B6C_84B6_5A898F962F98_.wvu.FilterData" localSheetId="1" hidden="1">'Çanakkale  Yolun Sonu'!#REF!</definedName>
    <definedName name="Z_A31B77AD_35A6_4B6C_84B6_5A898F962F98_.wvu.FilterData" localSheetId="0" hidden="1">'Jack The Giant Slayer'!#REF!</definedName>
    <definedName name="Z_A4278D7B_C926_4661_AB11_12539BCF30B0_.wvu.FilterData" localSheetId="1" hidden="1">'Çanakkale  Yolun Sonu'!$A$1:$E$3</definedName>
    <definedName name="Z_A4278D7B_C926_4661_AB11_12539BCF30B0_.wvu.FilterData" localSheetId="0" hidden="1">'Jack The Giant Slayer'!$A$1:$E$3</definedName>
    <definedName name="Z_A7EB488C_441A_452A_9284_A034138FE9D6_.wvu.Cols" localSheetId="1" hidden="1">'Çanakkale  Yolun Sonu'!#REF!</definedName>
    <definedName name="Z_A7EB488C_441A_452A_9284_A034138FE9D6_.wvu.Cols" localSheetId="0" hidden="1">'Jack The Giant Slayer'!$F:$U</definedName>
    <definedName name="Z_A7EB488C_441A_452A_9284_A034138FE9D6_.wvu.FilterData" localSheetId="1" hidden="1">'Çanakkale  Yolun Sonu'!$A$3:$Q$265</definedName>
    <definedName name="Z_A7EB488C_441A_452A_9284_A034138FE9D6_.wvu.FilterData" localSheetId="0" hidden="1">'Jack The Giant Slayer'!$A$3:$AH$118</definedName>
    <definedName name="Z_A7F70CCD_41D7_4177_90A8_849461E22CE4_.wvu.FilterData" localSheetId="1" hidden="1">'Çanakkale  Yolun Sonu'!$A$3:$E$3</definedName>
    <definedName name="Z_A7F70CCD_41D7_4177_90A8_849461E22CE4_.wvu.FilterData" localSheetId="0" hidden="1">'Jack The Giant Slayer'!$A$3:$E$3</definedName>
    <definedName name="Z_AEC964E6_29DA_4087_A3D6_0AD884097857_.wvu.FilterData" localSheetId="1" hidden="1">'Çanakkale  Yolun Sonu'!$A$1:$E$3</definedName>
    <definedName name="Z_AEC964E6_29DA_4087_A3D6_0AD884097857_.wvu.FilterData" localSheetId="0" hidden="1">'Jack The Giant Slayer'!$A$1:$E$3</definedName>
    <definedName name="Z_B06BFE1F_F269_4E4B_833B_112961C0092A_.wvu.FilterData" localSheetId="1" hidden="1">'Çanakkale  Yolun Sonu'!$A$1:$E$3</definedName>
    <definedName name="Z_B06BFE1F_F269_4E4B_833B_112961C0092A_.wvu.FilterData" localSheetId="0" hidden="1">'Jack The Giant Slayer'!$A$1:$E$3</definedName>
    <definedName name="Z_B1812D07_9323_4B21_82F8_07403B5EBCB1_.wvu.FilterData" localSheetId="1" hidden="1">'Çanakkale  Yolun Sonu'!$A$1:$E$3</definedName>
    <definedName name="Z_B1812D07_9323_4B21_82F8_07403B5EBCB1_.wvu.FilterData" localSheetId="0" hidden="1">'Jack The Giant Slayer'!$A$1:$E$3</definedName>
    <definedName name="Z_B34C6C86_6AF0_4E97_847A_0F5534CA602E_.wvu.FilterData" localSheetId="1" hidden="1">'Çanakkale  Yolun Sonu'!$A$3:$Q$265</definedName>
    <definedName name="Z_B3FC9CA5_BD9E_44D2_959B_287B8D7CEF79_.wvu.FilterData" localSheetId="1" hidden="1">'Çanakkale  Yolun Sonu'!$A$3:$Q$265</definedName>
    <definedName name="Z_B864FCFD_44AA_4F89_B571_AAF0F2F37A40_.wvu.FilterData" localSheetId="1" hidden="1">'Çanakkale  Yolun Sonu'!$A$3:$Q$265</definedName>
    <definedName name="Z_B864FCFD_44AA_4F89_B571_AAF0F2F37A40_.wvu.FilterData" localSheetId="0" hidden="1">'Jack The Giant Slayer'!$A$3:$AH$118</definedName>
    <definedName name="Z_BAE6E5F2_EA31_46BF_AF0C_750B775DA8DA_.wvu.FilterData" localSheetId="1" hidden="1">'Çanakkale  Yolun Sonu'!$A$1:$E$3</definedName>
    <definedName name="Z_BAE6E5F2_EA31_46BF_AF0C_750B775DA8DA_.wvu.FilterData" localSheetId="0" hidden="1">'Jack The Giant Slayer'!$A$1:$E$3</definedName>
    <definedName name="Z_BC8E8777_DDCD_4DDB_8BB2_B3C6F0974A4C_.wvu.FilterData" localSheetId="1" hidden="1">'Çanakkale  Yolun Sonu'!$A$3:$Q$265</definedName>
    <definedName name="Z_BF007AC8_E20B_4268_9AAF_C9566C7BBD64_.wvu.Cols" localSheetId="1" hidden="1">'Çanakkale  Yolun Sonu'!#REF!,'Çanakkale  Yolun Sonu'!#REF!</definedName>
    <definedName name="Z_BF007AC8_E20B_4268_9AAF_C9566C7BBD64_.wvu.Cols" localSheetId="0" hidden="1">'Jack The Giant Slayer'!#REF!,'Jack The Giant Slayer'!#REF!</definedName>
    <definedName name="Z_BF007AC8_E20B_4268_9AAF_C9566C7BBD64_.wvu.FilterData" localSheetId="1" hidden="1">'Çanakkale  Yolun Sonu'!$A$3:$E$3</definedName>
    <definedName name="Z_BF007AC8_E20B_4268_9AAF_C9566C7BBD64_.wvu.FilterData" localSheetId="0" hidden="1">'Jack The Giant Slayer'!$A$3:$E$3</definedName>
    <definedName name="Z_BF51C959_DF99_4572_A809_BAD8B6320192_.wvu.FilterData" localSheetId="1" hidden="1">'Çanakkale  Yolun Sonu'!$A$1:$E$3</definedName>
    <definedName name="Z_BF51C959_DF99_4572_A809_BAD8B6320192_.wvu.FilterData" localSheetId="0" hidden="1">'Jack The Giant Slayer'!$A$1:$E$3</definedName>
    <definedName name="Z_C0B065A1_4497_4802_856F_1CE7710F8113_.wvu.FilterData" localSheetId="1" hidden="1">'Çanakkale  Yolun Sonu'!$A$1:$E$3</definedName>
    <definedName name="Z_C0B065A1_4497_4802_856F_1CE7710F8113_.wvu.FilterData" localSheetId="0" hidden="1">'Jack The Giant Slayer'!$A$1:$E$3</definedName>
    <definedName name="Z_C5C1048C_B772_422A_83B4_ECBCC1E2D63A_.wvu.FilterData" localSheetId="1" hidden="1">'Çanakkale  Yolun Sonu'!$A$3:$Q$265</definedName>
    <definedName name="Z_CD626923_79D1_4CAC_BCB0_7668F5158862_.wvu.FilterData" localSheetId="1" hidden="1">'Çanakkale  Yolun Sonu'!$A$3:$Q$265</definedName>
    <definedName name="Z_CEE12E32_73A5_40FA_97E4_89BD30B9B6DE_.wvu.FilterData" localSheetId="1" hidden="1">'Çanakkale  Yolun Sonu'!$A$1:$E$3</definedName>
    <definedName name="Z_CEE12E32_73A5_40FA_97E4_89BD30B9B6DE_.wvu.FilterData" localSheetId="0" hidden="1">'Jack The Giant Slayer'!$A$1:$E$3</definedName>
    <definedName name="Z_D0D02480_553A_4B28_9AB0_C6F869267C0F_.wvu.FilterData" localSheetId="1" hidden="1">'Çanakkale  Yolun Sonu'!$A$3:$Q$265</definedName>
    <definedName name="Z_D2211CC3_4E97_402C_8200_91A479C114C7_.wvu.FilterData" localSheetId="1" hidden="1">'Çanakkale  Yolun Sonu'!$A$1:$E$3</definedName>
    <definedName name="Z_D2211CC3_4E97_402C_8200_91A479C114C7_.wvu.FilterData" localSheetId="0" hidden="1">'Jack The Giant Slayer'!$A$1:$E$3</definedName>
    <definedName name="Z_DC2F9858_1214_4BC8_9155_E8FA24155844_.wvu.FilterData" localSheetId="1" hidden="1">'Çanakkale  Yolun Sonu'!$A$3:$Q$265</definedName>
    <definedName name="Z_DCEB6D58_9830_4DBB_BF21_763D61053FE2_.wvu.FilterData" localSheetId="1" hidden="1">'Çanakkale  Yolun Sonu'!$A$1:$E$3</definedName>
    <definedName name="Z_DCEB6D58_9830_4DBB_BF21_763D61053FE2_.wvu.FilterData" localSheetId="0" hidden="1">'Jack The Giant Slayer'!$A$1:$E$3</definedName>
    <definedName name="Z_DE804A20_1AA7_4D3B_9637_8E7A84058C70_.wvu.FilterData" localSheetId="1" hidden="1">'Çanakkale  Yolun Sonu'!$A$1:$E$3</definedName>
    <definedName name="Z_DE804A20_1AA7_4D3B_9637_8E7A84058C70_.wvu.FilterData" localSheetId="0" hidden="1">'Jack The Giant Slayer'!$A$1:$E$3</definedName>
    <definedName name="Z_E2DA8BBB_0963_425C_9DBC_020FD78229CA_.wvu.FilterData" localSheetId="1" hidden="1">'Çanakkale  Yolun Sonu'!#REF!</definedName>
    <definedName name="Z_E2DA8BBB_0963_425C_9DBC_020FD78229CA_.wvu.FilterData" localSheetId="0" hidden="1">'Jack The Giant Slayer'!#REF!</definedName>
    <definedName name="Z_E42BF2D2_9116_487A_AE05_EED3EF506539_.wvu.FilterData" localSheetId="1" hidden="1">'Çanakkale  Yolun Sonu'!#REF!</definedName>
    <definedName name="Z_E42BF2D2_9116_487A_AE05_EED3EF506539_.wvu.FilterData" localSheetId="0" hidden="1">'Jack The Giant Slayer'!#REF!</definedName>
    <definedName name="Z_E75BAE6C_6A99_44B0_BACD_DD08823E8D4A_.wvu.FilterData" localSheetId="1" hidden="1">'Çanakkale  Yolun Sonu'!$A$1:$E$3</definedName>
    <definedName name="Z_E75BAE6C_6A99_44B0_BACD_DD08823E8D4A_.wvu.FilterData" localSheetId="0" hidden="1">'Jack The Giant Slayer'!$A$1:$E$3</definedName>
    <definedName name="Z_EA4AE451_FC99_4986_82F2_AFB4E57A1CDE_.wvu.FilterData" localSheetId="1" hidden="1">'Çanakkale  Yolun Sonu'!$A$1:$E$3</definedName>
    <definedName name="Z_EA4AE451_FC99_4986_82F2_AFB4E57A1CDE_.wvu.FilterData" localSheetId="0" hidden="1">'Jack The Giant Slayer'!$A$1:$E$3</definedName>
    <definedName name="Z_EAE2FB06_8ED7_4DA9_BA6D_0AD49076D2D1_.wvu.FilterData" localSheetId="1" hidden="1">'Çanakkale  Yolun Sonu'!$A$1:$E$3</definedName>
    <definedName name="Z_EAE2FB06_8ED7_4DA9_BA6D_0AD49076D2D1_.wvu.FilterData" localSheetId="0" hidden="1">'Jack The Giant Slayer'!$A$1:$E$3</definedName>
    <definedName name="Z_EE11FCB0_8C79_4CCA_BC05_CD6D9F74C603_.wvu.FilterData" localSheetId="1" hidden="1">'Çanakkale  Yolun Sonu'!$A$1:$E$3</definedName>
    <definedName name="Z_EE11FCB0_8C79_4CCA_BC05_CD6D9F74C603_.wvu.FilterData" localSheetId="0" hidden="1">'Jack The Giant Slayer'!$A$1:$E$3</definedName>
    <definedName name="Z_F05C8D04_EF39_49CC_8817_06630AC64B6D_.wvu.FilterData" localSheetId="1" hidden="1">'Çanakkale  Yolun Sonu'!$A$3:$E$265</definedName>
    <definedName name="Z_F05C8D04_EF39_49CC_8817_06630AC64B6D_.wvu.FilterData" localSheetId="0" hidden="1">'Jack The Giant Slayer'!$A$3:$U$118</definedName>
    <definedName name="Z_F2A3FF43_DA03_427B_91CD_2057395C5410_.wvu.FilterData" localSheetId="1" hidden="1">'Çanakkale  Yolun Sonu'!$A$1:$E$3</definedName>
    <definedName name="Z_F2A3FF43_DA03_427B_91CD_2057395C5410_.wvu.FilterData" localSheetId="0" hidden="1">'Jack The Giant Slayer'!$A$1:$E$3</definedName>
    <definedName name="Z_F446A2DE_16DD_46A9_B7C6_515F456787AD_.wvu.FilterData" localSheetId="1" hidden="1">'Çanakkale  Yolun Sonu'!$A$3:$Q$265</definedName>
    <definedName name="Z_F770309D_F7B9_4298_B5B8_180C08082BEE_.wvu.FilterData" localSheetId="1" hidden="1">'Çanakkale  Yolun Sonu'!$A$1:$E$3</definedName>
    <definedName name="Z_F770309D_F7B9_4298_B5B8_180C08082BEE_.wvu.FilterData" localSheetId="0" hidden="1">'Jack The Giant Slayer'!$A$1:$E$3</definedName>
    <definedName name="Z_FB77F11D_B745_4D2B_AB48_F88F3446DE8B_.wvu.FilterData" localSheetId="1" hidden="1">'Çanakkale  Yolun Sonu'!$A$3:$E$3</definedName>
    <definedName name="Z_FB77F11D_B745_4D2B_AB48_F88F3446DE8B_.wvu.FilterData" localSheetId="0" hidden="1">'Jack The Giant Slayer'!$A$3:$E$3</definedName>
    <definedName name="Z_FFF37668_1F0D_4B47_9738_9491DA2CA870_.wvu.FilterData" localSheetId="1" hidden="1">'Çanakkale  Yolun Sonu'!$A$3:$Q$265</definedName>
  </definedNames>
  <calcPr calcId="125725"/>
</workbook>
</file>

<file path=xl/calcChain.xml><?xml version="1.0" encoding="utf-8"?>
<calcChain xmlns="http://schemas.openxmlformats.org/spreadsheetml/2006/main">
  <c r="I5" i="1"/>
  <c r="A265" i="2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L118" i="1"/>
  <c r="K118"/>
  <c r="J118"/>
  <c r="I118"/>
  <c r="H118"/>
  <c r="M118" s="1"/>
  <c r="N118" s="1"/>
  <c r="O118" s="1"/>
  <c r="P118" s="1"/>
  <c r="G118"/>
  <c r="F118"/>
  <c r="A118"/>
  <c r="L117"/>
  <c r="K117"/>
  <c r="J117"/>
  <c r="I117"/>
  <c r="H117"/>
  <c r="G117"/>
  <c r="F117"/>
  <c r="A117"/>
  <c r="L116"/>
  <c r="K116"/>
  <c r="J116"/>
  <c r="I116"/>
  <c r="H116"/>
  <c r="G116"/>
  <c r="F116"/>
  <c r="A116"/>
  <c r="L115"/>
  <c r="K115"/>
  <c r="J115"/>
  <c r="I115"/>
  <c r="H115"/>
  <c r="G115"/>
  <c r="F115"/>
  <c r="A115"/>
  <c r="L114"/>
  <c r="K114"/>
  <c r="J114"/>
  <c r="I114"/>
  <c r="H114"/>
  <c r="G114"/>
  <c r="F114"/>
  <c r="A114"/>
  <c r="L113"/>
  <c r="K113"/>
  <c r="J113"/>
  <c r="I113"/>
  <c r="H113"/>
  <c r="G113"/>
  <c r="F113"/>
  <c r="A113"/>
  <c r="L112"/>
  <c r="K112"/>
  <c r="J112"/>
  <c r="I112"/>
  <c r="H112"/>
  <c r="G112"/>
  <c r="F112"/>
  <c r="A112"/>
  <c r="L111"/>
  <c r="K111"/>
  <c r="J111"/>
  <c r="I111"/>
  <c r="H111"/>
  <c r="G111"/>
  <c r="F111"/>
  <c r="A111"/>
  <c r="L110"/>
  <c r="K110"/>
  <c r="J110"/>
  <c r="I110"/>
  <c r="H110"/>
  <c r="G110"/>
  <c r="F110"/>
  <c r="A110"/>
  <c r="L109"/>
  <c r="K109"/>
  <c r="J109"/>
  <c r="I109"/>
  <c r="H109"/>
  <c r="G109"/>
  <c r="F109"/>
  <c r="A109"/>
  <c r="L108"/>
  <c r="K108"/>
  <c r="J108"/>
  <c r="I108"/>
  <c r="H108"/>
  <c r="G108"/>
  <c r="F108"/>
  <c r="A108"/>
  <c r="L107"/>
  <c r="K107"/>
  <c r="J107"/>
  <c r="I107"/>
  <c r="H107"/>
  <c r="G107"/>
  <c r="F107"/>
  <c r="A107"/>
  <c r="L106"/>
  <c r="K106"/>
  <c r="J106"/>
  <c r="I106"/>
  <c r="H106"/>
  <c r="G106"/>
  <c r="F106"/>
  <c r="A106"/>
  <c r="L105"/>
  <c r="K105"/>
  <c r="J105"/>
  <c r="I105"/>
  <c r="H105"/>
  <c r="G105"/>
  <c r="F105"/>
  <c r="A105"/>
  <c r="L104"/>
  <c r="K104"/>
  <c r="J104"/>
  <c r="I104"/>
  <c r="H104"/>
  <c r="G104"/>
  <c r="F104"/>
  <c r="A104"/>
  <c r="L103"/>
  <c r="K103"/>
  <c r="J103"/>
  <c r="I103"/>
  <c r="H103"/>
  <c r="G103"/>
  <c r="M103" s="1"/>
  <c r="N103" s="1"/>
  <c r="O103" s="1"/>
  <c r="P103" s="1"/>
  <c r="F103"/>
  <c r="A103"/>
  <c r="L102"/>
  <c r="K102"/>
  <c r="J102"/>
  <c r="I102"/>
  <c r="H102"/>
  <c r="G102"/>
  <c r="F102"/>
  <c r="A102"/>
  <c r="L101"/>
  <c r="K101"/>
  <c r="J101"/>
  <c r="I101"/>
  <c r="H101"/>
  <c r="G101"/>
  <c r="F101"/>
  <c r="A101"/>
  <c r="L100"/>
  <c r="K100"/>
  <c r="J100"/>
  <c r="I100"/>
  <c r="H100"/>
  <c r="G100"/>
  <c r="F100"/>
  <c r="A100"/>
  <c r="L99"/>
  <c r="K99"/>
  <c r="J99"/>
  <c r="I99"/>
  <c r="H99"/>
  <c r="G99"/>
  <c r="M99" s="1"/>
  <c r="N99" s="1"/>
  <c r="O99" s="1"/>
  <c r="P99" s="1"/>
  <c r="F99"/>
  <c r="A99"/>
  <c r="L98"/>
  <c r="K98"/>
  <c r="J98"/>
  <c r="I98"/>
  <c r="H98"/>
  <c r="G98"/>
  <c r="F98"/>
  <c r="A98"/>
  <c r="L97"/>
  <c r="K97"/>
  <c r="J97"/>
  <c r="I97"/>
  <c r="H97"/>
  <c r="G97"/>
  <c r="F97"/>
  <c r="A97"/>
  <c r="L96"/>
  <c r="K96"/>
  <c r="J96"/>
  <c r="I96"/>
  <c r="H96"/>
  <c r="G96"/>
  <c r="F96"/>
  <c r="A96"/>
  <c r="L95"/>
  <c r="K95"/>
  <c r="J95"/>
  <c r="I95"/>
  <c r="H95"/>
  <c r="G95"/>
  <c r="M95" s="1"/>
  <c r="N95" s="1"/>
  <c r="O95" s="1"/>
  <c r="P95" s="1"/>
  <c r="F95"/>
  <c r="A95"/>
  <c r="L94"/>
  <c r="K94"/>
  <c r="J94"/>
  <c r="I94"/>
  <c r="H94"/>
  <c r="G94"/>
  <c r="F94"/>
  <c r="A94"/>
  <c r="L93"/>
  <c r="K93"/>
  <c r="J93"/>
  <c r="I93"/>
  <c r="H93"/>
  <c r="G93"/>
  <c r="F93"/>
  <c r="A93"/>
  <c r="L92"/>
  <c r="K92"/>
  <c r="J92"/>
  <c r="I92"/>
  <c r="H92"/>
  <c r="G92"/>
  <c r="F92"/>
  <c r="A92"/>
  <c r="L91"/>
  <c r="K91"/>
  <c r="J91"/>
  <c r="I91"/>
  <c r="H91"/>
  <c r="G91"/>
  <c r="M91" s="1"/>
  <c r="N91" s="1"/>
  <c r="O91" s="1"/>
  <c r="P91" s="1"/>
  <c r="F91"/>
  <c r="A91"/>
  <c r="L90"/>
  <c r="K90"/>
  <c r="J90"/>
  <c r="I90"/>
  <c r="H90"/>
  <c r="G90"/>
  <c r="F90"/>
  <c r="A90"/>
  <c r="L89"/>
  <c r="K89"/>
  <c r="J89"/>
  <c r="I89"/>
  <c r="H89"/>
  <c r="G89"/>
  <c r="F89"/>
  <c r="A89"/>
  <c r="L88"/>
  <c r="K88"/>
  <c r="J88"/>
  <c r="I88"/>
  <c r="H88"/>
  <c r="G88"/>
  <c r="F88"/>
  <c r="A88"/>
  <c r="L87"/>
  <c r="K87"/>
  <c r="J87"/>
  <c r="I87"/>
  <c r="H87"/>
  <c r="G87"/>
  <c r="M87" s="1"/>
  <c r="N87" s="1"/>
  <c r="O87" s="1"/>
  <c r="P87" s="1"/>
  <c r="F87"/>
  <c r="A87"/>
  <c r="L86"/>
  <c r="K86"/>
  <c r="J86"/>
  <c r="I86"/>
  <c r="H86"/>
  <c r="G86"/>
  <c r="F86"/>
  <c r="A86"/>
  <c r="L85"/>
  <c r="K85"/>
  <c r="J85"/>
  <c r="I85"/>
  <c r="H85"/>
  <c r="G85"/>
  <c r="F85"/>
  <c r="A85"/>
  <c r="L84"/>
  <c r="K84"/>
  <c r="J84"/>
  <c r="I84"/>
  <c r="H84"/>
  <c r="G84"/>
  <c r="F84"/>
  <c r="A84"/>
  <c r="L83"/>
  <c r="K83"/>
  <c r="J83"/>
  <c r="I83"/>
  <c r="H83"/>
  <c r="G83"/>
  <c r="M83" s="1"/>
  <c r="N83" s="1"/>
  <c r="O83" s="1"/>
  <c r="P83" s="1"/>
  <c r="F83"/>
  <c r="A83"/>
  <c r="L82"/>
  <c r="K82"/>
  <c r="J82"/>
  <c r="I82"/>
  <c r="H82"/>
  <c r="G82"/>
  <c r="F82"/>
  <c r="A82"/>
  <c r="L81"/>
  <c r="K81"/>
  <c r="J81"/>
  <c r="I81"/>
  <c r="H81"/>
  <c r="G81"/>
  <c r="F81"/>
  <c r="A81"/>
  <c r="L80"/>
  <c r="K80"/>
  <c r="J80"/>
  <c r="I80"/>
  <c r="H80"/>
  <c r="G80"/>
  <c r="F80"/>
  <c r="A80"/>
  <c r="L79"/>
  <c r="K79"/>
  <c r="J79"/>
  <c r="I79"/>
  <c r="H79"/>
  <c r="G79"/>
  <c r="M79" s="1"/>
  <c r="N79" s="1"/>
  <c r="O79" s="1"/>
  <c r="P79" s="1"/>
  <c r="F79"/>
  <c r="A79"/>
  <c r="L78"/>
  <c r="K78"/>
  <c r="J78"/>
  <c r="I78"/>
  <c r="H78"/>
  <c r="G78"/>
  <c r="F78"/>
  <c r="A78"/>
  <c r="L77"/>
  <c r="K77"/>
  <c r="J77"/>
  <c r="I77"/>
  <c r="H77"/>
  <c r="G77"/>
  <c r="F77"/>
  <c r="A77"/>
  <c r="L76"/>
  <c r="K76"/>
  <c r="J76"/>
  <c r="I76"/>
  <c r="H76"/>
  <c r="G76"/>
  <c r="F76"/>
  <c r="A76"/>
  <c r="L75"/>
  <c r="K75"/>
  <c r="J75"/>
  <c r="I75"/>
  <c r="H75"/>
  <c r="G75"/>
  <c r="M75" s="1"/>
  <c r="N75" s="1"/>
  <c r="O75" s="1"/>
  <c r="P75" s="1"/>
  <c r="F75"/>
  <c r="A75"/>
  <c r="L74"/>
  <c r="K74"/>
  <c r="J74"/>
  <c r="I74"/>
  <c r="H74"/>
  <c r="G74"/>
  <c r="F74"/>
  <c r="A74"/>
  <c r="L73"/>
  <c r="K73"/>
  <c r="J73"/>
  <c r="I73"/>
  <c r="H73"/>
  <c r="G73"/>
  <c r="F73"/>
  <c r="A73"/>
  <c r="L72"/>
  <c r="K72"/>
  <c r="J72"/>
  <c r="I72"/>
  <c r="H72"/>
  <c r="G72"/>
  <c r="F72"/>
  <c r="A72"/>
  <c r="L71"/>
  <c r="K71"/>
  <c r="J71"/>
  <c r="I71"/>
  <c r="H71"/>
  <c r="G71"/>
  <c r="M71" s="1"/>
  <c r="N71" s="1"/>
  <c r="O71" s="1"/>
  <c r="P71" s="1"/>
  <c r="F71"/>
  <c r="A71"/>
  <c r="L70"/>
  <c r="K70"/>
  <c r="J70"/>
  <c r="I70"/>
  <c r="H70"/>
  <c r="G70"/>
  <c r="F70"/>
  <c r="A70"/>
  <c r="L69"/>
  <c r="K69"/>
  <c r="J69"/>
  <c r="I69"/>
  <c r="H69"/>
  <c r="G69"/>
  <c r="F69"/>
  <c r="A69"/>
  <c r="L68"/>
  <c r="K68"/>
  <c r="J68"/>
  <c r="I68"/>
  <c r="H68"/>
  <c r="G68"/>
  <c r="F68"/>
  <c r="A68"/>
  <c r="L67"/>
  <c r="K67"/>
  <c r="J67"/>
  <c r="I67"/>
  <c r="H67"/>
  <c r="G67"/>
  <c r="M67" s="1"/>
  <c r="N67" s="1"/>
  <c r="O67" s="1"/>
  <c r="P67" s="1"/>
  <c r="F67"/>
  <c r="A67"/>
  <c r="L66"/>
  <c r="K66"/>
  <c r="J66"/>
  <c r="I66"/>
  <c r="H66"/>
  <c r="G66"/>
  <c r="F66"/>
  <c r="A66"/>
  <c r="L65"/>
  <c r="K65"/>
  <c r="J65"/>
  <c r="I65"/>
  <c r="H65"/>
  <c r="G65"/>
  <c r="F65"/>
  <c r="A65"/>
  <c r="L64"/>
  <c r="K64"/>
  <c r="J64"/>
  <c r="I64"/>
  <c r="H64"/>
  <c r="G64"/>
  <c r="F64"/>
  <c r="A64"/>
  <c r="L63"/>
  <c r="K63"/>
  <c r="J63"/>
  <c r="I63"/>
  <c r="H63"/>
  <c r="G63"/>
  <c r="M63" s="1"/>
  <c r="N63" s="1"/>
  <c r="O63" s="1"/>
  <c r="P63" s="1"/>
  <c r="F63"/>
  <c r="A63"/>
  <c r="L62"/>
  <c r="K62"/>
  <c r="J62"/>
  <c r="I62"/>
  <c r="H62"/>
  <c r="G62"/>
  <c r="F62"/>
  <c r="A62"/>
  <c r="L61"/>
  <c r="K61"/>
  <c r="J61"/>
  <c r="I61"/>
  <c r="H61"/>
  <c r="G61"/>
  <c r="F61"/>
  <c r="A61"/>
  <c r="L60"/>
  <c r="K60"/>
  <c r="J60"/>
  <c r="I60"/>
  <c r="H60"/>
  <c r="G60"/>
  <c r="F60"/>
  <c r="A60"/>
  <c r="L59"/>
  <c r="K59"/>
  <c r="J59"/>
  <c r="I59"/>
  <c r="H59"/>
  <c r="G59"/>
  <c r="F59"/>
  <c r="A59"/>
  <c r="L58"/>
  <c r="K58"/>
  <c r="J58"/>
  <c r="I58"/>
  <c r="H58"/>
  <c r="G58"/>
  <c r="F58"/>
  <c r="A58"/>
  <c r="L57"/>
  <c r="K57"/>
  <c r="J57"/>
  <c r="I57"/>
  <c r="H57"/>
  <c r="G57"/>
  <c r="F57"/>
  <c r="A57"/>
  <c r="L56"/>
  <c r="K56"/>
  <c r="J56"/>
  <c r="I56"/>
  <c r="H56"/>
  <c r="G56"/>
  <c r="F56"/>
  <c r="A56"/>
  <c r="L55"/>
  <c r="K55"/>
  <c r="J55"/>
  <c r="I55"/>
  <c r="H55"/>
  <c r="G55"/>
  <c r="M55" s="1"/>
  <c r="N55" s="1"/>
  <c r="O55" s="1"/>
  <c r="P55" s="1"/>
  <c r="F55"/>
  <c r="A55"/>
  <c r="L54"/>
  <c r="K54"/>
  <c r="J54"/>
  <c r="I54"/>
  <c r="H54"/>
  <c r="G54"/>
  <c r="F54"/>
  <c r="A54"/>
  <c r="L53"/>
  <c r="K53"/>
  <c r="J53"/>
  <c r="I53"/>
  <c r="H53"/>
  <c r="G53"/>
  <c r="F53"/>
  <c r="A53"/>
  <c r="L52"/>
  <c r="K52"/>
  <c r="J52"/>
  <c r="I52"/>
  <c r="H52"/>
  <c r="G52"/>
  <c r="F52"/>
  <c r="A52"/>
  <c r="L51"/>
  <c r="K51"/>
  <c r="J51"/>
  <c r="I51"/>
  <c r="H51"/>
  <c r="G51"/>
  <c r="F51"/>
  <c r="A51"/>
  <c r="L50"/>
  <c r="K50"/>
  <c r="J50"/>
  <c r="I50"/>
  <c r="H50"/>
  <c r="G50"/>
  <c r="F50"/>
  <c r="A50"/>
  <c r="L49"/>
  <c r="K49"/>
  <c r="J49"/>
  <c r="I49"/>
  <c r="H49"/>
  <c r="G49"/>
  <c r="M49" s="1"/>
  <c r="N49" s="1"/>
  <c r="O49" s="1"/>
  <c r="F49"/>
  <c r="A49"/>
  <c r="L48"/>
  <c r="K48"/>
  <c r="J48"/>
  <c r="I48"/>
  <c r="H48"/>
  <c r="G48"/>
  <c r="F48"/>
  <c r="A48"/>
  <c r="L47"/>
  <c r="K47"/>
  <c r="J47"/>
  <c r="I47"/>
  <c r="H47"/>
  <c r="G47"/>
  <c r="M47" s="1"/>
  <c r="N47" s="1"/>
  <c r="O47" s="1"/>
  <c r="P47" s="1"/>
  <c r="F47"/>
  <c r="A47"/>
  <c r="L46"/>
  <c r="K46"/>
  <c r="J46"/>
  <c r="I46"/>
  <c r="H46"/>
  <c r="G46"/>
  <c r="F46"/>
  <c r="A46"/>
  <c r="L45"/>
  <c r="K45"/>
  <c r="J45"/>
  <c r="I45"/>
  <c r="H45"/>
  <c r="G45"/>
  <c r="M45" s="1"/>
  <c r="N45" s="1"/>
  <c r="O45" s="1"/>
  <c r="P45" s="1"/>
  <c r="F45"/>
  <c r="A45"/>
  <c r="L44"/>
  <c r="K44"/>
  <c r="J44"/>
  <c r="I44"/>
  <c r="H44"/>
  <c r="M44" s="1"/>
  <c r="N44" s="1"/>
  <c r="O44" s="1"/>
  <c r="P44" s="1"/>
  <c r="G44"/>
  <c r="F44"/>
  <c r="A44"/>
  <c r="L43"/>
  <c r="K43"/>
  <c r="J43"/>
  <c r="I43"/>
  <c r="H43"/>
  <c r="G43"/>
  <c r="F43"/>
  <c r="A43"/>
  <c r="L42"/>
  <c r="K42"/>
  <c r="J42"/>
  <c r="I42"/>
  <c r="H42"/>
  <c r="G42"/>
  <c r="F42"/>
  <c r="A42"/>
  <c r="L41"/>
  <c r="K41"/>
  <c r="J41"/>
  <c r="I41"/>
  <c r="H41"/>
  <c r="G41"/>
  <c r="F41"/>
  <c r="A41"/>
  <c r="L40"/>
  <c r="K40"/>
  <c r="J40"/>
  <c r="I40"/>
  <c r="H40"/>
  <c r="M40" s="1"/>
  <c r="N40" s="1"/>
  <c r="O40" s="1"/>
  <c r="P40" s="1"/>
  <c r="G40"/>
  <c r="F40"/>
  <c r="A40"/>
  <c r="L39"/>
  <c r="K39"/>
  <c r="J39"/>
  <c r="I39"/>
  <c r="H39"/>
  <c r="G39"/>
  <c r="F39"/>
  <c r="A39"/>
  <c r="L38"/>
  <c r="K38"/>
  <c r="J38"/>
  <c r="I38"/>
  <c r="H38"/>
  <c r="G38"/>
  <c r="F38"/>
  <c r="A38"/>
  <c r="L37"/>
  <c r="K37"/>
  <c r="J37"/>
  <c r="I37"/>
  <c r="H37"/>
  <c r="G37"/>
  <c r="F37"/>
  <c r="A37"/>
  <c r="L36"/>
  <c r="K36"/>
  <c r="J36"/>
  <c r="I36"/>
  <c r="H36"/>
  <c r="M36" s="1"/>
  <c r="N36" s="1"/>
  <c r="O36" s="1"/>
  <c r="P36" s="1"/>
  <c r="G36"/>
  <c r="F36"/>
  <c r="A36"/>
  <c r="L35"/>
  <c r="K35"/>
  <c r="J35"/>
  <c r="I35"/>
  <c r="H35"/>
  <c r="G35"/>
  <c r="F35"/>
  <c r="A35"/>
  <c r="L34"/>
  <c r="K34"/>
  <c r="J34"/>
  <c r="I34"/>
  <c r="H34"/>
  <c r="G34"/>
  <c r="F34"/>
  <c r="A34"/>
  <c r="L33"/>
  <c r="K33"/>
  <c r="J33"/>
  <c r="I33"/>
  <c r="H33"/>
  <c r="G33"/>
  <c r="F33"/>
  <c r="A33"/>
  <c r="L32"/>
  <c r="K32"/>
  <c r="J32"/>
  <c r="I32"/>
  <c r="H32"/>
  <c r="M32" s="1"/>
  <c r="N32" s="1"/>
  <c r="O32" s="1"/>
  <c r="P32" s="1"/>
  <c r="G32"/>
  <c r="F32"/>
  <c r="A32"/>
  <c r="L31"/>
  <c r="K31"/>
  <c r="J31"/>
  <c r="I31"/>
  <c r="H31"/>
  <c r="G31"/>
  <c r="F31"/>
  <c r="A31"/>
  <c r="L30"/>
  <c r="K30"/>
  <c r="J30"/>
  <c r="I30"/>
  <c r="H30"/>
  <c r="G30"/>
  <c r="F30"/>
  <c r="A30"/>
  <c r="L29"/>
  <c r="K29"/>
  <c r="J29"/>
  <c r="I29"/>
  <c r="H29"/>
  <c r="G29"/>
  <c r="F29"/>
  <c r="A29"/>
  <c r="L28"/>
  <c r="K28"/>
  <c r="J28"/>
  <c r="I28"/>
  <c r="H28"/>
  <c r="M28" s="1"/>
  <c r="N28" s="1"/>
  <c r="O28" s="1"/>
  <c r="P28" s="1"/>
  <c r="G28"/>
  <c r="F28"/>
  <c r="A28"/>
  <c r="L27"/>
  <c r="K27"/>
  <c r="J27"/>
  <c r="I27"/>
  <c r="H27"/>
  <c r="G27"/>
  <c r="F27"/>
  <c r="A27"/>
  <c r="L26"/>
  <c r="K26"/>
  <c r="J26"/>
  <c r="I26"/>
  <c r="H26"/>
  <c r="G26"/>
  <c r="F26"/>
  <c r="A26"/>
  <c r="L25"/>
  <c r="K25"/>
  <c r="J25"/>
  <c r="I25"/>
  <c r="H25"/>
  <c r="G25"/>
  <c r="F25"/>
  <c r="A25"/>
  <c r="L24"/>
  <c r="K24"/>
  <c r="J24"/>
  <c r="I24"/>
  <c r="H24"/>
  <c r="M24" s="1"/>
  <c r="N24" s="1"/>
  <c r="O24" s="1"/>
  <c r="P24" s="1"/>
  <c r="G24"/>
  <c r="F24"/>
  <c r="A24"/>
  <c r="L23"/>
  <c r="K23"/>
  <c r="J23"/>
  <c r="I23"/>
  <c r="H23"/>
  <c r="G23"/>
  <c r="F23"/>
  <c r="A23"/>
  <c r="L22"/>
  <c r="K22"/>
  <c r="J22"/>
  <c r="I22"/>
  <c r="H22"/>
  <c r="G22"/>
  <c r="F22"/>
  <c r="A22"/>
  <c r="L21"/>
  <c r="K21"/>
  <c r="J21"/>
  <c r="I21"/>
  <c r="H21"/>
  <c r="G21"/>
  <c r="F21"/>
  <c r="A21"/>
  <c r="L20"/>
  <c r="K20"/>
  <c r="J20"/>
  <c r="I20"/>
  <c r="H20"/>
  <c r="M20" s="1"/>
  <c r="N20" s="1"/>
  <c r="O20" s="1"/>
  <c r="P20" s="1"/>
  <c r="G20"/>
  <c r="F20"/>
  <c r="A20"/>
  <c r="L19"/>
  <c r="K19"/>
  <c r="J19"/>
  <c r="I19"/>
  <c r="H19"/>
  <c r="G19"/>
  <c r="F19"/>
  <c r="A19"/>
  <c r="L18"/>
  <c r="K18"/>
  <c r="J18"/>
  <c r="I18"/>
  <c r="H18"/>
  <c r="G18"/>
  <c r="F18"/>
  <c r="A18"/>
  <c r="L17"/>
  <c r="K17"/>
  <c r="J17"/>
  <c r="I17"/>
  <c r="H17"/>
  <c r="G17"/>
  <c r="F17"/>
  <c r="A17"/>
  <c r="L16"/>
  <c r="K16"/>
  <c r="J16"/>
  <c r="I16"/>
  <c r="H16"/>
  <c r="M16" s="1"/>
  <c r="N16" s="1"/>
  <c r="O16" s="1"/>
  <c r="P16" s="1"/>
  <c r="G16"/>
  <c r="F16"/>
  <c r="A16"/>
  <c r="L15"/>
  <c r="K15"/>
  <c r="J15"/>
  <c r="I15"/>
  <c r="H15"/>
  <c r="G15"/>
  <c r="F15"/>
  <c r="A15"/>
  <c r="L14"/>
  <c r="K14"/>
  <c r="J14"/>
  <c r="I14"/>
  <c r="H14"/>
  <c r="G14"/>
  <c r="F14"/>
  <c r="A14"/>
  <c r="L13"/>
  <c r="K13"/>
  <c r="J13"/>
  <c r="I13"/>
  <c r="H13"/>
  <c r="G13"/>
  <c r="F13"/>
  <c r="A13"/>
  <c r="L12"/>
  <c r="K12"/>
  <c r="J12"/>
  <c r="I12"/>
  <c r="H12"/>
  <c r="G12"/>
  <c r="F12"/>
  <c r="A12"/>
  <c r="L11"/>
  <c r="K11"/>
  <c r="J11"/>
  <c r="I11"/>
  <c r="H11"/>
  <c r="G11"/>
  <c r="F11"/>
  <c r="A11"/>
  <c r="L10"/>
  <c r="K10"/>
  <c r="J10"/>
  <c r="I10"/>
  <c r="H10"/>
  <c r="G10"/>
  <c r="F10"/>
  <c r="A10"/>
  <c r="L7"/>
  <c r="K7"/>
  <c r="J7"/>
  <c r="I7"/>
  <c r="H7"/>
  <c r="G7"/>
  <c r="F7"/>
  <c r="L6"/>
  <c r="K6"/>
  <c r="J6"/>
  <c r="I6"/>
  <c r="H6"/>
  <c r="G6"/>
  <c r="M6" s="1"/>
  <c r="N6" s="1"/>
  <c r="O6" s="1"/>
  <c r="P6" s="1"/>
  <c r="F6"/>
  <c r="L5"/>
  <c r="K5"/>
  <c r="J5"/>
  <c r="H5"/>
  <c r="G5"/>
  <c r="F5"/>
  <c r="M13" l="1"/>
  <c r="N13" s="1"/>
  <c r="O13" s="1"/>
  <c r="P13" s="1"/>
  <c r="M21"/>
  <c r="N21" s="1"/>
  <c r="O21" s="1"/>
  <c r="P21" s="1"/>
  <c r="R21" s="1"/>
  <c r="S21" s="1"/>
  <c r="M33"/>
  <c r="N33" s="1"/>
  <c r="O33" s="1"/>
  <c r="P33" s="1"/>
  <c r="Q33" s="1"/>
  <c r="R33" s="1"/>
  <c r="S33" s="1"/>
  <c r="M37"/>
  <c r="N37" s="1"/>
  <c r="O37" s="1"/>
  <c r="P37" s="1"/>
  <c r="M5"/>
  <c r="N5" s="1"/>
  <c r="O5" s="1"/>
  <c r="P5" s="1"/>
  <c r="M12"/>
  <c r="N12" s="1"/>
  <c r="O12" s="1"/>
  <c r="P12" s="1"/>
  <c r="M15"/>
  <c r="N15" s="1"/>
  <c r="O15" s="1"/>
  <c r="M19"/>
  <c r="N19" s="1"/>
  <c r="O19" s="1"/>
  <c r="M23"/>
  <c r="N23" s="1"/>
  <c r="O23" s="1"/>
  <c r="M27"/>
  <c r="N27" s="1"/>
  <c r="O27" s="1"/>
  <c r="P27" s="1"/>
  <c r="Q27" s="1"/>
  <c r="R27" s="1"/>
  <c r="S27" s="1"/>
  <c r="M31"/>
  <c r="N31" s="1"/>
  <c r="O31" s="1"/>
  <c r="M35"/>
  <c r="N35" s="1"/>
  <c r="O35" s="1"/>
  <c r="M39"/>
  <c r="N39" s="1"/>
  <c r="O39" s="1"/>
  <c r="M43"/>
  <c r="N43" s="1"/>
  <c r="O43" s="1"/>
  <c r="P43" s="1"/>
  <c r="Q43" s="1"/>
  <c r="R43" s="1"/>
  <c r="S43" s="1"/>
  <c r="M53"/>
  <c r="N53" s="1"/>
  <c r="O53" s="1"/>
  <c r="M62"/>
  <c r="N62" s="1"/>
  <c r="O62" s="1"/>
  <c r="P62" s="1"/>
  <c r="M66"/>
  <c r="N66" s="1"/>
  <c r="O66" s="1"/>
  <c r="P66" s="1"/>
  <c r="M70"/>
  <c r="N70" s="1"/>
  <c r="O70" s="1"/>
  <c r="P70" s="1"/>
  <c r="M74"/>
  <c r="N74" s="1"/>
  <c r="O74" s="1"/>
  <c r="P74" s="1"/>
  <c r="M78"/>
  <c r="N78" s="1"/>
  <c r="O78" s="1"/>
  <c r="P78" s="1"/>
  <c r="Q78" s="1"/>
  <c r="R78" s="1"/>
  <c r="S78" s="1"/>
  <c r="M82"/>
  <c r="N82" s="1"/>
  <c r="O82" s="1"/>
  <c r="P82" s="1"/>
  <c r="M86"/>
  <c r="N86" s="1"/>
  <c r="O86" s="1"/>
  <c r="P86" s="1"/>
  <c r="M90"/>
  <c r="N90" s="1"/>
  <c r="O90" s="1"/>
  <c r="P90" s="1"/>
  <c r="Q90" s="1"/>
  <c r="R90" s="1"/>
  <c r="S90" s="1"/>
  <c r="M94"/>
  <c r="N94" s="1"/>
  <c r="O94" s="1"/>
  <c r="P94" s="1"/>
  <c r="M98"/>
  <c r="N98" s="1"/>
  <c r="O98" s="1"/>
  <c r="P98" s="1"/>
  <c r="M102"/>
  <c r="N102" s="1"/>
  <c r="O102" s="1"/>
  <c r="P102" s="1"/>
  <c r="M106"/>
  <c r="N106" s="1"/>
  <c r="O106" s="1"/>
  <c r="P106" s="1"/>
  <c r="M110"/>
  <c r="N110" s="1"/>
  <c r="O110" s="1"/>
  <c r="P110" s="1"/>
  <c r="Q110" s="1"/>
  <c r="R110" s="1"/>
  <c r="S110" s="1"/>
  <c r="M114"/>
  <c r="N114" s="1"/>
  <c r="O114" s="1"/>
  <c r="P114" s="1"/>
  <c r="M50"/>
  <c r="N50" s="1"/>
  <c r="O50" s="1"/>
  <c r="P50" s="1"/>
  <c r="M51"/>
  <c r="N51" s="1"/>
  <c r="O51" s="1"/>
  <c r="P51" s="1"/>
  <c r="Q51" s="1"/>
  <c r="R51" s="1"/>
  <c r="S51" s="1"/>
  <c r="M54"/>
  <c r="N54" s="1"/>
  <c r="O54" s="1"/>
  <c r="P54" s="1"/>
  <c r="M58"/>
  <c r="N58" s="1"/>
  <c r="O58" s="1"/>
  <c r="P58" s="1"/>
  <c r="M25"/>
  <c r="N25" s="1"/>
  <c r="O25" s="1"/>
  <c r="P25" s="1"/>
  <c r="M29"/>
  <c r="N29" s="1"/>
  <c r="O29" s="1"/>
  <c r="P29" s="1"/>
  <c r="M41"/>
  <c r="N41" s="1"/>
  <c r="O41" s="1"/>
  <c r="P41" s="1"/>
  <c r="R41" s="1"/>
  <c r="S41" s="1"/>
  <c r="M107"/>
  <c r="N107" s="1"/>
  <c r="O107" s="1"/>
  <c r="P107" s="1"/>
  <c r="M111"/>
  <c r="N111" s="1"/>
  <c r="O111" s="1"/>
  <c r="P111" s="1"/>
  <c r="M115"/>
  <c r="N115" s="1"/>
  <c r="O115" s="1"/>
  <c r="P115" s="1"/>
  <c r="R115" s="1"/>
  <c r="S115" s="1"/>
  <c r="M7"/>
  <c r="N7" s="1"/>
  <c r="O7" s="1"/>
  <c r="P7" s="1"/>
  <c r="R7" s="1"/>
  <c r="S7" s="1"/>
  <c r="M17"/>
  <c r="N17" s="1"/>
  <c r="O17" s="1"/>
  <c r="P17" s="1"/>
  <c r="P15"/>
  <c r="P19"/>
  <c r="Q19" s="1"/>
  <c r="R19" s="1"/>
  <c r="S19" s="1"/>
  <c r="P23"/>
  <c r="R23" s="1"/>
  <c r="S23" s="1"/>
  <c r="P31"/>
  <c r="P35"/>
  <c r="R35" s="1"/>
  <c r="S35" s="1"/>
  <c r="P39"/>
  <c r="Q39" s="1"/>
  <c r="R39" s="1"/>
  <c r="S39" s="1"/>
  <c r="M48"/>
  <c r="N48" s="1"/>
  <c r="O48" s="1"/>
  <c r="P48" s="1"/>
  <c r="M57"/>
  <c r="N57" s="1"/>
  <c r="O57" s="1"/>
  <c r="M65"/>
  <c r="N65" s="1"/>
  <c r="O65" s="1"/>
  <c r="M69"/>
  <c r="N69" s="1"/>
  <c r="O69" s="1"/>
  <c r="M73"/>
  <c r="N73" s="1"/>
  <c r="O73" s="1"/>
  <c r="M77"/>
  <c r="N77" s="1"/>
  <c r="O77" s="1"/>
  <c r="P77" s="1"/>
  <c r="M81"/>
  <c r="N81" s="1"/>
  <c r="O81" s="1"/>
  <c r="M85"/>
  <c r="N85" s="1"/>
  <c r="O85" s="1"/>
  <c r="M89"/>
  <c r="N89" s="1"/>
  <c r="O89" s="1"/>
  <c r="M93"/>
  <c r="N93" s="1"/>
  <c r="O93" s="1"/>
  <c r="P93" s="1"/>
  <c r="M97"/>
  <c r="N97" s="1"/>
  <c r="O97" s="1"/>
  <c r="M101"/>
  <c r="N101" s="1"/>
  <c r="O101" s="1"/>
  <c r="M105"/>
  <c r="N105" s="1"/>
  <c r="O105" s="1"/>
  <c r="M109"/>
  <c r="N109" s="1"/>
  <c r="O109" s="1"/>
  <c r="P109" s="1"/>
  <c r="M113"/>
  <c r="N113" s="1"/>
  <c r="O113" s="1"/>
  <c r="M117"/>
  <c r="N117" s="1"/>
  <c r="O117" s="1"/>
  <c r="Q23"/>
  <c r="Q31"/>
  <c r="R31" s="1"/>
  <c r="S31" s="1"/>
  <c r="Q35"/>
  <c r="Q5"/>
  <c r="R5" s="1"/>
  <c r="S5" s="1"/>
  <c r="Q12"/>
  <c r="R12"/>
  <c r="S12" s="1"/>
  <c r="Q62"/>
  <c r="R62" s="1"/>
  <c r="S62" s="1"/>
  <c r="Q6"/>
  <c r="R6"/>
  <c r="S6" s="1"/>
  <c r="Q16"/>
  <c r="R16" s="1"/>
  <c r="S16" s="1"/>
  <c r="Q20"/>
  <c r="R20" s="1"/>
  <c r="S20" s="1"/>
  <c r="Q24"/>
  <c r="R24" s="1"/>
  <c r="S24" s="1"/>
  <c r="Q28"/>
  <c r="R28" s="1"/>
  <c r="S28" s="1"/>
  <c r="Q32"/>
  <c r="R32"/>
  <c r="S32" s="1"/>
  <c r="Q36"/>
  <c r="R36" s="1"/>
  <c r="S36" s="1"/>
  <c r="Q40"/>
  <c r="R40" s="1"/>
  <c r="S40" s="1"/>
  <c r="Q44"/>
  <c r="R44"/>
  <c r="S44" s="1"/>
  <c r="Q50"/>
  <c r="R50" s="1"/>
  <c r="S50" s="1"/>
  <c r="Q54"/>
  <c r="R54" s="1"/>
  <c r="S54" s="1"/>
  <c r="Q58"/>
  <c r="R58" s="1"/>
  <c r="S58" s="1"/>
  <c r="Q7"/>
  <c r="Q13"/>
  <c r="R13" s="1"/>
  <c r="S13" s="1"/>
  <c r="Q17"/>
  <c r="R17" s="1"/>
  <c r="S17" s="1"/>
  <c r="Q21"/>
  <c r="Q25"/>
  <c r="R25"/>
  <c r="S25" s="1"/>
  <c r="Q29"/>
  <c r="R29" s="1"/>
  <c r="S29" s="1"/>
  <c r="Q37"/>
  <c r="R37"/>
  <c r="S37" s="1"/>
  <c r="Q41"/>
  <c r="Q45"/>
  <c r="R45" s="1"/>
  <c r="S45" s="1"/>
  <c r="Q47"/>
  <c r="R47" s="1"/>
  <c r="S47" s="1"/>
  <c r="Q55"/>
  <c r="R55" s="1"/>
  <c r="S55" s="1"/>
  <c r="Q15"/>
  <c r="R15" s="1"/>
  <c r="S15" s="1"/>
  <c r="M56"/>
  <c r="N56" s="1"/>
  <c r="O56" s="1"/>
  <c r="P56" s="1"/>
  <c r="Q66"/>
  <c r="R66" s="1"/>
  <c r="S66" s="1"/>
  <c r="Q70"/>
  <c r="R70" s="1"/>
  <c r="S70" s="1"/>
  <c r="Q74"/>
  <c r="R74" s="1"/>
  <c r="S74" s="1"/>
  <c r="Q82"/>
  <c r="R82" s="1"/>
  <c r="S82" s="1"/>
  <c r="Q86"/>
  <c r="R86" s="1"/>
  <c r="S86" s="1"/>
  <c r="Q94"/>
  <c r="R94" s="1"/>
  <c r="S94" s="1"/>
  <c r="Q98"/>
  <c r="R98" s="1"/>
  <c r="S98" s="1"/>
  <c r="Q102"/>
  <c r="R102" s="1"/>
  <c r="S102" s="1"/>
  <c r="Q106"/>
  <c r="R106" s="1"/>
  <c r="S106" s="1"/>
  <c r="Q114"/>
  <c r="R114" s="1"/>
  <c r="S114" s="1"/>
  <c r="M11"/>
  <c r="N11" s="1"/>
  <c r="O11" s="1"/>
  <c r="P11" s="1"/>
  <c r="M10"/>
  <c r="N10" s="1"/>
  <c r="O10" s="1"/>
  <c r="P10" s="1"/>
  <c r="M14"/>
  <c r="N14" s="1"/>
  <c r="O14" s="1"/>
  <c r="P14" s="1"/>
  <c r="M18"/>
  <c r="N18" s="1"/>
  <c r="O18" s="1"/>
  <c r="P18" s="1"/>
  <c r="M22"/>
  <c r="N22" s="1"/>
  <c r="O22" s="1"/>
  <c r="P22" s="1"/>
  <c r="M26"/>
  <c r="N26" s="1"/>
  <c r="O26" s="1"/>
  <c r="P26" s="1"/>
  <c r="M30"/>
  <c r="N30" s="1"/>
  <c r="O30" s="1"/>
  <c r="P30" s="1"/>
  <c r="M34"/>
  <c r="N34" s="1"/>
  <c r="O34" s="1"/>
  <c r="P34" s="1"/>
  <c r="M38"/>
  <c r="N38" s="1"/>
  <c r="O38" s="1"/>
  <c r="P38" s="1"/>
  <c r="M42"/>
  <c r="N42" s="1"/>
  <c r="O42" s="1"/>
  <c r="P42" s="1"/>
  <c r="M46"/>
  <c r="N46" s="1"/>
  <c r="O46" s="1"/>
  <c r="P46" s="1"/>
  <c r="P49"/>
  <c r="M59"/>
  <c r="N59" s="1"/>
  <c r="O59" s="1"/>
  <c r="P59" s="1"/>
  <c r="M61"/>
  <c r="N61" s="1"/>
  <c r="O61" s="1"/>
  <c r="P61" s="1"/>
  <c r="Q118"/>
  <c r="R118"/>
  <c r="S118" s="1"/>
  <c r="P53"/>
  <c r="P60"/>
  <c r="M60"/>
  <c r="N60" s="1"/>
  <c r="O60" s="1"/>
  <c r="Q63"/>
  <c r="R63" s="1"/>
  <c r="S63" s="1"/>
  <c r="Q67"/>
  <c r="R67"/>
  <c r="S67" s="1"/>
  <c r="Q71"/>
  <c r="R71" s="1"/>
  <c r="S71" s="1"/>
  <c r="Q75"/>
  <c r="R75" s="1"/>
  <c r="S75" s="1"/>
  <c r="Q79"/>
  <c r="R79" s="1"/>
  <c r="S79" s="1"/>
  <c r="Q83"/>
  <c r="R83" s="1"/>
  <c r="S83" s="1"/>
  <c r="Q87"/>
  <c r="R87"/>
  <c r="S87" s="1"/>
  <c r="Q91"/>
  <c r="R91" s="1"/>
  <c r="S91" s="1"/>
  <c r="Q95"/>
  <c r="R95" s="1"/>
  <c r="S95" s="1"/>
  <c r="Q99"/>
  <c r="R99"/>
  <c r="S99" s="1"/>
  <c r="Q103"/>
  <c r="R103" s="1"/>
  <c r="S103" s="1"/>
  <c r="Q107"/>
  <c r="R107" s="1"/>
  <c r="S107" s="1"/>
  <c r="Q111"/>
  <c r="R111" s="1"/>
  <c r="S111" s="1"/>
  <c r="Q115"/>
  <c r="M52"/>
  <c r="N52" s="1"/>
  <c r="O52" s="1"/>
  <c r="P52" s="1"/>
  <c r="P57"/>
  <c r="P64"/>
  <c r="P96"/>
  <c r="M64"/>
  <c r="N64" s="1"/>
  <c r="O64" s="1"/>
  <c r="P65"/>
  <c r="M68"/>
  <c r="N68" s="1"/>
  <c r="O68" s="1"/>
  <c r="P68" s="1"/>
  <c r="P69"/>
  <c r="M72"/>
  <c r="N72" s="1"/>
  <c r="O72" s="1"/>
  <c r="P72" s="1"/>
  <c r="P73"/>
  <c r="M76"/>
  <c r="N76" s="1"/>
  <c r="O76" s="1"/>
  <c r="P76" s="1"/>
  <c r="M80"/>
  <c r="N80" s="1"/>
  <c r="O80" s="1"/>
  <c r="P80" s="1"/>
  <c r="P81"/>
  <c r="M84"/>
  <c r="N84" s="1"/>
  <c r="O84" s="1"/>
  <c r="P84" s="1"/>
  <c r="P85"/>
  <c r="M88"/>
  <c r="N88" s="1"/>
  <c r="O88" s="1"/>
  <c r="P88" s="1"/>
  <c r="P89"/>
  <c r="M92"/>
  <c r="N92" s="1"/>
  <c r="O92" s="1"/>
  <c r="P92" s="1"/>
  <c r="M96"/>
  <c r="N96" s="1"/>
  <c r="O96" s="1"/>
  <c r="P97"/>
  <c r="M100"/>
  <c r="N100" s="1"/>
  <c r="O100" s="1"/>
  <c r="P100" s="1"/>
  <c r="P101"/>
  <c r="M104"/>
  <c r="N104" s="1"/>
  <c r="O104" s="1"/>
  <c r="P104" s="1"/>
  <c r="P105"/>
  <c r="M108"/>
  <c r="N108" s="1"/>
  <c r="O108" s="1"/>
  <c r="P108" s="1"/>
  <c r="M112"/>
  <c r="N112" s="1"/>
  <c r="O112" s="1"/>
  <c r="P112" s="1"/>
  <c r="P113"/>
  <c r="M116"/>
  <c r="N116" s="1"/>
  <c r="O116" s="1"/>
  <c r="P116" s="1"/>
  <c r="P117"/>
  <c r="Q52" l="1"/>
  <c r="R52" s="1"/>
  <c r="S52" s="1"/>
  <c r="Q46"/>
  <c r="R46" s="1"/>
  <c r="S46" s="1"/>
  <c r="Q30"/>
  <c r="R30" s="1"/>
  <c r="S30" s="1"/>
  <c r="R14"/>
  <c r="S14" s="1"/>
  <c r="Q14"/>
  <c r="Q34"/>
  <c r="R34" s="1"/>
  <c r="S34" s="1"/>
  <c r="Q18"/>
  <c r="R18" s="1"/>
  <c r="S18" s="1"/>
  <c r="Q38"/>
  <c r="R38" s="1"/>
  <c r="S38" s="1"/>
  <c r="R11"/>
  <c r="S11" s="1"/>
  <c r="Q11"/>
  <c r="R116"/>
  <c r="S116" s="1"/>
  <c r="Q116"/>
  <c r="Q108"/>
  <c r="R108" s="1"/>
  <c r="S108" s="1"/>
  <c r="Q100"/>
  <c r="R100" s="1"/>
  <c r="S100" s="1"/>
  <c r="R92"/>
  <c r="S92" s="1"/>
  <c r="Q92"/>
  <c r="R84"/>
  <c r="S84" s="1"/>
  <c r="Q84"/>
  <c r="R76"/>
  <c r="S76" s="1"/>
  <c r="Q76"/>
  <c r="Q68"/>
  <c r="R68" s="1"/>
  <c r="S68" s="1"/>
  <c r="R42"/>
  <c r="S42" s="1"/>
  <c r="Q42"/>
  <c r="Q26"/>
  <c r="R26" s="1"/>
  <c r="S26" s="1"/>
  <c r="R10"/>
  <c r="S10" s="1"/>
  <c r="Q10"/>
  <c r="Q56"/>
  <c r="R56"/>
  <c r="S56" s="1"/>
  <c r="Q57"/>
  <c r="R57" s="1"/>
  <c r="S57" s="1"/>
  <c r="Q59"/>
  <c r="R59" s="1"/>
  <c r="S59" s="1"/>
  <c r="Q113"/>
  <c r="R113" s="1"/>
  <c r="S113" s="1"/>
  <c r="Q105"/>
  <c r="R105" s="1"/>
  <c r="S105" s="1"/>
  <c r="Q97"/>
  <c r="R97" s="1"/>
  <c r="S97" s="1"/>
  <c r="Q89"/>
  <c r="R89" s="1"/>
  <c r="S89" s="1"/>
  <c r="Q81"/>
  <c r="R81" s="1"/>
  <c r="S81" s="1"/>
  <c r="Q73"/>
  <c r="R73" s="1"/>
  <c r="S73" s="1"/>
  <c r="Q65"/>
  <c r="R65" s="1"/>
  <c r="S65" s="1"/>
  <c r="Q112"/>
  <c r="R112" s="1"/>
  <c r="S112" s="1"/>
  <c r="Q96"/>
  <c r="R96" s="1"/>
  <c r="S96" s="1"/>
  <c r="R80"/>
  <c r="S80" s="1"/>
  <c r="Q80"/>
  <c r="R64"/>
  <c r="S64" s="1"/>
  <c r="Q64"/>
  <c r="Q48"/>
  <c r="R48" s="1"/>
  <c r="S48" s="1"/>
  <c r="Q53"/>
  <c r="R53" s="1"/>
  <c r="S53" s="1"/>
  <c r="Q61"/>
  <c r="R61" s="1"/>
  <c r="S61" s="1"/>
  <c r="R22"/>
  <c r="S22" s="1"/>
  <c r="Q22"/>
  <c r="Q117"/>
  <c r="R117" s="1"/>
  <c r="S117" s="1"/>
  <c r="Q109"/>
  <c r="R109" s="1"/>
  <c r="S109" s="1"/>
  <c r="Q101"/>
  <c r="R101" s="1"/>
  <c r="S101" s="1"/>
  <c r="Q93"/>
  <c r="R93" s="1"/>
  <c r="S93" s="1"/>
  <c r="Q85"/>
  <c r="R85" s="1"/>
  <c r="S85" s="1"/>
  <c r="Q77"/>
  <c r="R77" s="1"/>
  <c r="S77" s="1"/>
  <c r="Q69"/>
  <c r="R69" s="1"/>
  <c r="S69" s="1"/>
  <c r="Q104"/>
  <c r="R104" s="1"/>
  <c r="S104" s="1"/>
  <c r="R88"/>
  <c r="S88" s="1"/>
  <c r="Q88"/>
  <c r="R72"/>
  <c r="S72" s="1"/>
  <c r="Q72"/>
  <c r="Q60"/>
  <c r="R60" s="1"/>
  <c r="S60" s="1"/>
  <c r="Q49"/>
  <c r="R49" s="1"/>
  <c r="S49" s="1"/>
</calcChain>
</file>

<file path=xl/sharedStrings.xml><?xml version="1.0" encoding="utf-8"?>
<sst xmlns="http://schemas.openxmlformats.org/spreadsheetml/2006/main" count="1516" uniqueCount="825">
  <si>
    <t>JACK THE GIANT SLAYER</t>
  </si>
  <si>
    <t>22 MART 2013</t>
  </si>
  <si>
    <t>Toplam</t>
  </si>
  <si>
    <t>:</t>
  </si>
  <si>
    <t>-</t>
  </si>
  <si>
    <t>.</t>
  </si>
  <si>
    <t>Space</t>
  </si>
  <si>
    <t>C/Ct</t>
  </si>
  <si>
    <t>Kalan</t>
  </si>
  <si>
    <t>Se Raw</t>
  </si>
  <si>
    <t>Se Raw 2</t>
  </si>
  <si>
    <t>SEANS</t>
  </si>
  <si>
    <t>Sal Raw</t>
  </si>
  <si>
    <t>Sal Raw 2</t>
  </si>
  <si>
    <t>SALON</t>
  </si>
  <si>
    <t>IMAX 3D SEANSLAR</t>
  </si>
  <si>
    <t>ESENYURT</t>
  </si>
  <si>
    <t>CINEMAXIMUM (MARMARA PARK)</t>
  </si>
  <si>
    <t>501 02 12</t>
  </si>
  <si>
    <t>11:15-13:45-16:15-18:45-21:15 C/Ct 23:45</t>
  </si>
  <si>
    <t>İSTİNYE</t>
  </si>
  <si>
    <t>CINEMAXIMUM (İSTİNYE PARK)</t>
  </si>
  <si>
    <t>345 62 45</t>
  </si>
  <si>
    <t>11:00-13:30-16:15-19:00-21:45 C/Ct 00:30</t>
  </si>
  <si>
    <t>ANKARA</t>
  </si>
  <si>
    <t>CINEMAXIMUM (ANKAmall)</t>
  </si>
  <si>
    <t>541 14 44</t>
  </si>
  <si>
    <t>11:30-14:00-16:30-19:00-21:30 C/Ct 00:00</t>
  </si>
  <si>
    <t>3D Digital</t>
  </si>
  <si>
    <t>ALTUNİZADE</t>
  </si>
  <si>
    <t>CAPITOL SPECTRUM 14</t>
  </si>
  <si>
    <t>554 77 70</t>
  </si>
  <si>
    <t>11:15-13:45-16:15-18:45-21:15 C/CT 23:30</t>
  </si>
  <si>
    <t xml:space="preserve">ATAKÖY </t>
  </si>
  <si>
    <t>CINEMAXIMUM (ATAKOY PLUS)</t>
  </si>
  <si>
    <t>661 84 84</t>
  </si>
  <si>
    <t>AVCILAR</t>
  </si>
  <si>
    <t>PELICAN MALL CINEMA PINK</t>
  </si>
  <si>
    <t>450 21 77</t>
  </si>
  <si>
    <t>11:30-14:00-16:30-19:00-21:30</t>
  </si>
  <si>
    <t>BAHÇELİEVLER</t>
  </si>
  <si>
    <t>METROPORT CINEVIP</t>
  </si>
  <si>
    <t>441 49 75</t>
  </si>
  <si>
    <t>11:15-13:30-15:45-18:00-20:15-22:30</t>
  </si>
  <si>
    <t>BAHÇEŞEHİR</t>
  </si>
  <si>
    <t>CINEMAXIMUM (AKBATI)</t>
  </si>
  <si>
    <t>934 38 24</t>
  </si>
  <si>
    <t>11:15-13:45-16:15-18:45-21:15 c/Ct 23:45</t>
  </si>
  <si>
    <t>BAKIRKÖY</t>
  </si>
  <si>
    <t>CAROUSEL CINEMA PINK</t>
  </si>
  <si>
    <t>583 06 06</t>
  </si>
  <si>
    <t>11:30-14:00-16:30-19:00-21:30 C/Ct 23:45</t>
  </si>
  <si>
    <t>CINEMAXIMUM (CAPACITY)</t>
  </si>
  <si>
    <t>559 49 49</t>
  </si>
  <si>
    <t>11:45-14:15-16:45-19:15-21:45</t>
  </si>
  <si>
    <t>CINEMAXIMUM (MARMARA FORUM)</t>
  </si>
  <si>
    <t>466 60 66</t>
  </si>
  <si>
    <t>BAYRAMPAŞA</t>
  </si>
  <si>
    <t>CINEMAXIMUM (FORUM İSTANBUL)</t>
  </si>
  <si>
    <t>640 66 33</t>
  </si>
  <si>
    <t>11:15-13:45-16:15-18:45-21:15 c/Ct 23:30</t>
  </si>
  <si>
    <t>BEYLİKDÜZÜ</t>
  </si>
  <si>
    <t>PERLA VISTA CINEMA PINK</t>
  </si>
  <si>
    <t>873 11 14</t>
  </si>
  <si>
    <t>BEYOĞLU</t>
  </si>
  <si>
    <t>CINEMAXIMUM (FİTAŞ)</t>
  </si>
  <si>
    <t>251 20 20</t>
  </si>
  <si>
    <t>11:00-13:30-16:00-18:30-21:00 C/Ct 23:30</t>
  </si>
  <si>
    <t>CADDEBOSTAN</t>
  </si>
  <si>
    <t>CINEMAXIMUM (BUDAK)</t>
  </si>
  <si>
    <t>358 02 02</t>
  </si>
  <si>
    <t>11:10-13:40-16:10-18:50-21:30 C/Ct 00:10</t>
  </si>
  <si>
    <t>ÇOBANÇEŞME</t>
  </si>
  <si>
    <t>AIRPORT PRESTIGE</t>
  </si>
  <si>
    <t>465 49 90</t>
  </si>
  <si>
    <t>12:00-14:30-17:00-19:30-22:00</t>
  </si>
  <si>
    <t>ETİLER</t>
  </si>
  <si>
    <t>AKMERKEZ CINEMA PINK</t>
  </si>
  <si>
    <t>282 05 05</t>
  </si>
  <si>
    <t xml:space="preserve">11:30-14:00-16:30-19:00-21:30 </t>
  </si>
  <si>
    <t>WINGS CINECITY</t>
  </si>
  <si>
    <t>352 16 66</t>
  </si>
  <si>
    <t>12,00-14,15-16,45-19,15-21,45  C/Ct  24,15</t>
  </si>
  <si>
    <t>FATİH</t>
  </si>
  <si>
    <t>CINEMAXIMUM (HISTORIA)</t>
  </si>
  <si>
    <t>523 10 88</t>
  </si>
  <si>
    <t>FLORYA</t>
  </si>
  <si>
    <t>CINEMAXIMUM (AQUA FLORYA)</t>
  </si>
  <si>
    <t>573 02 02</t>
  </si>
  <si>
    <t>GÖZTEPE</t>
  </si>
  <si>
    <t>OPTİMUM AVŞAR</t>
  </si>
  <si>
    <t>664 13 95</t>
  </si>
  <si>
    <t>11:15-13:45-16:15-18:45-21:15 C/Ct 23:00</t>
  </si>
  <si>
    <t>HALKALI</t>
  </si>
  <si>
    <t>212 AVM CINEMARINE</t>
  </si>
  <si>
    <t>602 34 35</t>
  </si>
  <si>
    <t>ARENA PARK</t>
  </si>
  <si>
    <t>472 94 10</t>
  </si>
  <si>
    <t>11:15-13:45-16:15-18:45-21:15</t>
  </si>
  <si>
    <t>HARAMİDERE</t>
  </si>
  <si>
    <t>CINETECH TORIUM</t>
  </si>
  <si>
    <t>699 90 40</t>
  </si>
  <si>
    <t>KADIKÖY</t>
  </si>
  <si>
    <t>CINEMAXIMUM (NAUTILUS)</t>
  </si>
  <si>
    <t>339 85 85</t>
  </si>
  <si>
    <t>KOZYATAĞI</t>
  </si>
  <si>
    <t>CINEMAXIMUM (PALLADIUM)</t>
  </si>
  <si>
    <t>663 11 41</t>
  </si>
  <si>
    <t>WINGS CINECITY TRIO</t>
  </si>
  <si>
    <t>315 10 10</t>
  </si>
  <si>
    <t>11,30-14,00-16,30-19,00-21,30  C/Ct  00,00</t>
  </si>
  <si>
    <t>LEVENT</t>
  </si>
  <si>
    <t>CINEMAXIMUM  (KANYON)</t>
  </si>
  <si>
    <t>353 08 53</t>
  </si>
  <si>
    <t>11:00-13:45-16:30-19:15-22:00 C/Ct 00:00</t>
  </si>
  <si>
    <t>METRO CITY CINEMA PINK</t>
  </si>
  <si>
    <t>344 00 30</t>
  </si>
  <si>
    <t>MALTEPE</t>
  </si>
  <si>
    <t>CINEMAXIMUM (CARREFOUR PARK)</t>
  </si>
  <si>
    <t>515 12 12</t>
  </si>
  <si>
    <t>MECİDİYEKÖY</t>
  </si>
  <si>
    <t>CINEMAXIMUM  (CEVAHİR)</t>
  </si>
  <si>
    <t>380 15 15</t>
  </si>
  <si>
    <t>11:00-13:30-16:00-18:30-21:00-23:30</t>
  </si>
  <si>
    <t>NİŞANTAŞI</t>
  </si>
  <si>
    <t>CITYLIFE (CITY'S AVM)</t>
  </si>
  <si>
    <t xml:space="preserve">373 35 35 </t>
  </si>
  <si>
    <t>12:00-14:15-16:45-19:15-21:45 C/Ct 00:15</t>
  </si>
  <si>
    <t>ORTAKÖY</t>
  </si>
  <si>
    <t>FERİYE</t>
  </si>
  <si>
    <t>236 28 64</t>
  </si>
  <si>
    <t>14:10-16:30-18:50-21:15</t>
  </si>
  <si>
    <t>PENDİK</t>
  </si>
  <si>
    <t>CINEMAXIMUM (PENDORYA)</t>
  </si>
  <si>
    <t>670 21 31</t>
  </si>
  <si>
    <t>11:00-13:35-16:15-19:00-21:35</t>
  </si>
  <si>
    <t>MAYASTAR VIAPORT</t>
  </si>
  <si>
    <t>696 13 33</t>
  </si>
  <si>
    <t>12:40-15:00-17:20-19:40-22:00</t>
  </si>
  <si>
    <t>OSCAR</t>
  </si>
  <si>
    <t>390 09 70</t>
  </si>
  <si>
    <t>SİLİVRİ</t>
  </si>
  <si>
    <t>CINEMA PINK</t>
  </si>
  <si>
    <t>729 01 20</t>
  </si>
  <si>
    <t>ŞİŞLİ</t>
  </si>
  <si>
    <t>CINEMAXIMUM (TRUMP TOWERS)</t>
  </si>
  <si>
    <t>216 21 71</t>
  </si>
  <si>
    <t>11:15-13:50-16:30-19:10-21:50</t>
  </si>
  <si>
    <t>ÜMRANİYE</t>
  </si>
  <si>
    <t>CINEMAXIMUM  (MEYDAN)</t>
  </si>
  <si>
    <t>466 58 00</t>
  </si>
  <si>
    <t>11:30-14:00-16:30-19:00-21:30 C/Ct 23:30</t>
  </si>
  <si>
    <t>SİNEMAY (CARREFOUR)</t>
  </si>
  <si>
    <t>525 14 44</t>
  </si>
  <si>
    <t>11:00-13:30-16:00-18:45-21:15 C/Ct 23:45</t>
  </si>
  <si>
    <t>YENİBOSNA</t>
  </si>
  <si>
    <t>STARCITY SİTE</t>
  </si>
  <si>
    <t>603 42 45</t>
  </si>
  <si>
    <t>ZEYTİNBURNU</t>
  </si>
  <si>
    <t xml:space="preserve">OLIVIUM CINECITY </t>
  </si>
  <si>
    <t>546 96 96</t>
  </si>
  <si>
    <t>ADANA</t>
  </si>
  <si>
    <t>CINEMAXIMUM (M1 TEPE)</t>
  </si>
  <si>
    <t>271 02 62</t>
  </si>
  <si>
    <t>OPTIMUM AVŞAR</t>
  </si>
  <si>
    <t>333 33 83</t>
  </si>
  <si>
    <t>11:45-14:15-16:45-19:15-21:30</t>
  </si>
  <si>
    <t>ADAPAZARI</t>
  </si>
  <si>
    <t>CINEMAXIMUM  (ADA)</t>
  </si>
  <si>
    <t>242 15 00</t>
  </si>
  <si>
    <t>11:10-13:40-16:10-18:40-21:10</t>
  </si>
  <si>
    <t>CINEMAXIMUM  (SERDİVAN)</t>
  </si>
  <si>
    <t>222 11 11</t>
  </si>
  <si>
    <t>10:45-13:15-15:50-18:25-21:00 C/Ct 23:35</t>
  </si>
  <si>
    <t xml:space="preserve">AFYON </t>
  </si>
  <si>
    <t>CINEMOVIE AFIUM</t>
  </si>
  <si>
    <t>252 55 35</t>
  </si>
  <si>
    <t>13:00-15:05-17:10-19:20-21:30</t>
  </si>
  <si>
    <t xml:space="preserve">ALANYA </t>
  </si>
  <si>
    <t>ALANYUM</t>
  </si>
  <si>
    <t>515 21 69</t>
  </si>
  <si>
    <t>12:00-14:15-16:30-18:45-21:00</t>
  </si>
  <si>
    <t>ARCADIUM</t>
  </si>
  <si>
    <t>241 12 41</t>
  </si>
  <si>
    <t>BİLKENT PRESTIGE</t>
  </si>
  <si>
    <t>266 16 27</t>
  </si>
  <si>
    <t>12:00-14:15-16:30-18:45-21:00 C/Ct 23:15</t>
  </si>
  <si>
    <t>BÜYÜLÜ FENER KIZILAY</t>
  </si>
  <si>
    <t>425 01 00</t>
  </si>
  <si>
    <t>11:25-13:45-16:10-21:00</t>
  </si>
  <si>
    <t>CINEMAXIMUM (ANTARES)</t>
  </si>
  <si>
    <t>325 90 60</t>
  </si>
  <si>
    <t>11:05-13:50-16:20-18:50-21:20</t>
  </si>
  <si>
    <t>CINEMAXIMUM (ARMADA)</t>
  </si>
  <si>
    <t>219 03 50</t>
  </si>
  <si>
    <t>11:05-13:40-16:10-18:35-21:00 C/Ct 23:30</t>
  </si>
  <si>
    <t>CINEMAXIMUM (ATLANTİS)</t>
  </si>
  <si>
    <t>255 66 72</t>
  </si>
  <si>
    <t>11:30-14:00-16:30-19:00-21:30 C/Ct 23:55</t>
  </si>
  <si>
    <t>CINEMAXIMUM (CEPA)</t>
  </si>
  <si>
    <t>219 64 44</t>
  </si>
  <si>
    <t>11:20-14:00-16:40-19:20-22:00</t>
  </si>
  <si>
    <t>CINEMAXIMUM (GORDION)</t>
  </si>
  <si>
    <t>236 70 77</t>
  </si>
  <si>
    <t>11:00-13:40-16:20-19:00-21:40 C/Ct 00:00</t>
  </si>
  <si>
    <t>CINEMAXIMUM (PANORA)</t>
  </si>
  <si>
    <t>491 64 65</t>
  </si>
  <si>
    <t>11:10-13:40-16:20-18:50-21:25</t>
  </si>
  <si>
    <t>KENTPARK PRESTIGE</t>
  </si>
  <si>
    <t>219 44 61</t>
  </si>
  <si>
    <t>KIZILIRMAK</t>
  </si>
  <si>
    <t>425 53 93</t>
  </si>
  <si>
    <t>11:45-14:15-16:45-19:15-21:15</t>
  </si>
  <si>
    <t>NATA&amp;VEGA PRESTIGE</t>
  </si>
  <si>
    <t>554 26 26</t>
  </si>
  <si>
    <t>280 34 94</t>
  </si>
  <si>
    <t xml:space="preserve">11:15-13:45-16:15-18:45-21:15 </t>
  </si>
  <si>
    <t>ANTAKYA</t>
  </si>
  <si>
    <t>KONAK</t>
  </si>
  <si>
    <t>216 30 09</t>
  </si>
  <si>
    <t>11:00-13:30-16:00-18:30-21:15</t>
  </si>
  <si>
    <t>ANTALYA</t>
  </si>
  <si>
    <t xml:space="preserve">CINEMAXIMUM (MİGROS) </t>
  </si>
  <si>
    <t>230 14 14</t>
  </si>
  <si>
    <t>ÖZDİLEK CINETIME</t>
  </si>
  <si>
    <t>345 90 00</t>
  </si>
  <si>
    <t>12:30-14:45-17:00-19:15-21:30</t>
  </si>
  <si>
    <t>SİNEMAY (LAURA)</t>
  </si>
  <si>
    <t>324 40 00</t>
  </si>
  <si>
    <t>11:30-14:00-16:30-19:00-21:15</t>
  </si>
  <si>
    <t>BALIKESİR</t>
  </si>
  <si>
    <t>CINEMARINE</t>
  </si>
  <si>
    <t>234 03 03</t>
  </si>
  <si>
    <t>BODRUM</t>
  </si>
  <si>
    <t>317 00 01</t>
  </si>
  <si>
    <t>CINEMAXIMUM (MIDTOWN)</t>
  </si>
  <si>
    <t>306 00 00</t>
  </si>
  <si>
    <t>11:00-13:30-16:00-18:30-21:00</t>
  </si>
  <si>
    <t>BURSA</t>
  </si>
  <si>
    <t>ASMERKEZ AVŞAR</t>
  </si>
  <si>
    <t>261 57 67</t>
  </si>
  <si>
    <t>KENT MEYDANI AVŞAR</t>
  </si>
  <si>
    <t>255 35 05</t>
  </si>
  <si>
    <t>KORUPARK CINETECH</t>
  </si>
  <si>
    <t>242 93 83</t>
  </si>
  <si>
    <t>ÇORLU</t>
  </si>
  <si>
    <t>ORION AVM CINEMARINE</t>
  </si>
  <si>
    <t>673 30 60</t>
  </si>
  <si>
    <t>DENİZLİ</t>
  </si>
  <si>
    <t>CINEMAXIMUM (FORUM ÇAMLIK)</t>
  </si>
  <si>
    <t>215 15 35</t>
  </si>
  <si>
    <t>DİYARBAKIR</t>
  </si>
  <si>
    <t>CINEMALL</t>
  </si>
  <si>
    <t>252 52 34</t>
  </si>
  <si>
    <t xml:space="preserve">DÜZCE </t>
  </si>
  <si>
    <t>MOONLIGHT CINEMA CLUB</t>
  </si>
  <si>
    <t>523 57 23</t>
  </si>
  <si>
    <t>11:30-13:50-16:10-18:30-20:50</t>
  </si>
  <si>
    <t>EDİRNE</t>
  </si>
  <si>
    <t>CINEMARINE MARGI</t>
  </si>
  <si>
    <t>236 50 01</t>
  </si>
  <si>
    <t>ERZURUM</t>
  </si>
  <si>
    <t xml:space="preserve">CINEMAXIMUM (ERZURUM AVM) </t>
  </si>
  <si>
    <t>316 63 63</t>
  </si>
  <si>
    <t>CINETEKNO</t>
  </si>
  <si>
    <t>282 20 83</t>
  </si>
  <si>
    <t>ESKİŞEHİR</t>
  </si>
  <si>
    <t>CINEMAXIMUM  (ESPARK)</t>
  </si>
  <si>
    <t>333 05 15</t>
  </si>
  <si>
    <t>KANATLI CINEMA PINK</t>
  </si>
  <si>
    <t>231 42 92</t>
  </si>
  <si>
    <t>335 50 51</t>
  </si>
  <si>
    <t>G.ANTEP</t>
  </si>
  <si>
    <t>SİNEPARK NAKIPALİ</t>
  </si>
  <si>
    <t>328 91 70</t>
  </si>
  <si>
    <t>İSKENDERUN</t>
  </si>
  <si>
    <t>PRIME MALL PRESTIGE</t>
  </si>
  <si>
    <t>619 21 21</t>
  </si>
  <si>
    <t>İZMİR</t>
  </si>
  <si>
    <t>AGORA</t>
  </si>
  <si>
    <t>278 10 10</t>
  </si>
  <si>
    <t>CINEMAXIMUM (FORUM BORNOVA)</t>
  </si>
  <si>
    <t>373 03 50</t>
  </si>
  <si>
    <t>CINEMAXIMUM (KİPA EXTRA BALÇOVA)</t>
  </si>
  <si>
    <t>278 87 87</t>
  </si>
  <si>
    <t>CINEMAXIMUM (OPTIMUM)</t>
  </si>
  <si>
    <t>273 84 40</t>
  </si>
  <si>
    <t>ÇİĞLİ CINECITY KİPA</t>
  </si>
  <si>
    <t>386 58 88</t>
  </si>
  <si>
    <t>İZMİT</t>
  </si>
  <si>
    <t>CINEKÖRFEZ</t>
  </si>
  <si>
    <t>505 00 00</t>
  </si>
  <si>
    <t>DOLPHIN</t>
  </si>
  <si>
    <t>323 50 24</t>
  </si>
  <si>
    <t>11:00-13:30-16:00-18:15-20:30</t>
  </si>
  <si>
    <t>NCITY</t>
  </si>
  <si>
    <t>325 18 65</t>
  </si>
  <si>
    <t>11:45-14:00-16:15-18:30-20:45</t>
  </si>
  <si>
    <t>KAYSERİ</t>
  </si>
  <si>
    <t>CINEMAXIMUM  (FORUM KAYSERİ)</t>
  </si>
  <si>
    <t>222 37 07</t>
  </si>
  <si>
    <t>CINEMAXIMUM  (KAYSERİ PARK)</t>
  </si>
  <si>
    <t>223 20 10</t>
  </si>
  <si>
    <t xml:space="preserve">KONYA </t>
  </si>
  <si>
    <t>CINEMAXIMUM  (KENT PLAZA)</t>
  </si>
  <si>
    <t>11:00-13:15-15:30-17:45-20:00-22:15</t>
  </si>
  <si>
    <t>CINENS</t>
  </si>
  <si>
    <t>247 22 25</t>
  </si>
  <si>
    <t>KULE SİTE AVŞAR</t>
  </si>
  <si>
    <t>233 28 72</t>
  </si>
  <si>
    <t>M1 MERKEZ (REAL) AVŞAR</t>
  </si>
  <si>
    <t>265 62 65</t>
  </si>
  <si>
    <t>KÜTAHYA</t>
  </si>
  <si>
    <t>224 75 57</t>
  </si>
  <si>
    <t>SERA CINETECH</t>
  </si>
  <si>
    <t xml:space="preserve">225 30 30 </t>
  </si>
  <si>
    <t>MALATYA</t>
  </si>
  <si>
    <t>YEŞİL</t>
  </si>
  <si>
    <t>321 12 22</t>
  </si>
  <si>
    <t>11:00-13:30-16:00-18:30-20:45</t>
  </si>
  <si>
    <t>MANİSA</t>
  </si>
  <si>
    <t>302 22 12</t>
  </si>
  <si>
    <t>MERSİN</t>
  </si>
  <si>
    <t>CINEMAXIMUM (FORUM MERSİN)</t>
  </si>
  <si>
    <t xml:space="preserve">331 51 51 </t>
  </si>
  <si>
    <t>341 34 99</t>
  </si>
  <si>
    <t>SAMSUN</t>
  </si>
  <si>
    <t>CINEMAXIMUM (YEŞİLYURT)</t>
  </si>
  <si>
    <t>439 20 70</t>
  </si>
  <si>
    <t>11:30-14:00-16:30-19:00-21:45</t>
  </si>
  <si>
    <t>431 87 71</t>
  </si>
  <si>
    <t>SİVAS</t>
  </si>
  <si>
    <t>POLAT CENTER</t>
  </si>
  <si>
    <t>224 48 54</t>
  </si>
  <si>
    <t>TARSUS</t>
  </si>
  <si>
    <t>CINEMAXIMUM (TARSU)</t>
  </si>
  <si>
    <t>667 00 07</t>
  </si>
  <si>
    <t>TOKAT</t>
  </si>
  <si>
    <t>ASBERK</t>
  </si>
  <si>
    <t>214 11 96</t>
  </si>
  <si>
    <t>TRABZON</t>
  </si>
  <si>
    <t>CINEMAXIMUM  (FORUM)</t>
  </si>
  <si>
    <t>330 10 01</t>
  </si>
  <si>
    <t>LARA</t>
  </si>
  <si>
    <t>321 00 06</t>
  </si>
  <si>
    <t>11:15-13:15-15:15-17:15-19:15-21:15</t>
  </si>
  <si>
    <t>YALOVA</t>
  </si>
  <si>
    <t>811 72 72</t>
  </si>
  <si>
    <t>352 77 25</t>
  </si>
  <si>
    <t>ÇANAKKALE : YOLUN SONU</t>
  </si>
  <si>
    <t>ALİBEYKÖY</t>
  </si>
  <si>
    <t>WHITE HILL CINE STAR</t>
  </si>
  <si>
    <t>427 80 00</t>
  </si>
  <si>
    <t>11:00-13:00-15:00-17:00-19:00-21:00</t>
  </si>
  <si>
    <t>GALLERIA CINEPEOPLE</t>
  </si>
  <si>
    <t>560 72 66</t>
  </si>
  <si>
    <t>11:15-13:15-15:15-17:15-19:15-21:15 C/Ct 23:15</t>
  </si>
  <si>
    <t>11:30-13:45-16:00-18:30-21:00</t>
  </si>
  <si>
    <t>B.ÇEKMECE</t>
  </si>
  <si>
    <t>ATİRUS SİNEMAY</t>
  </si>
  <si>
    <t>883 33 45</t>
  </si>
  <si>
    <t>12:00-14:15-16:30-18:45-21:15</t>
  </si>
  <si>
    <t>BAĞCILAR</t>
  </si>
  <si>
    <t>SİTE</t>
  </si>
  <si>
    <t>462 20 21</t>
  </si>
  <si>
    <t>11:30-13:45-16:00-18:30-21:00-C/Ct 23:15</t>
  </si>
  <si>
    <t>BAŞAKŞEHİR</t>
  </si>
  <si>
    <t>KAYAŞEHİR CINEMA END</t>
  </si>
  <si>
    <t>687 15 93</t>
  </si>
  <si>
    <t>OLIMPIA SİTE</t>
  </si>
  <si>
    <t>488 02 28</t>
  </si>
  <si>
    <t>AQUARIUM C.S.</t>
  </si>
  <si>
    <t>613 14 77</t>
  </si>
  <si>
    <t>11:00-13:05-15:10-17:15-19:20-21:25 C/Ct 23:25</t>
  </si>
  <si>
    <t>BEYLICIUM FAVORİ</t>
  </si>
  <si>
    <t>873 62 62</t>
  </si>
  <si>
    <t>12:00-14:15-16:30-19:00-21:30 C/Ct 00:00</t>
  </si>
  <si>
    <t>WHITE CORNER FAVORİ</t>
  </si>
  <si>
    <t>855 00 53</t>
  </si>
  <si>
    <t>11:00-13:00-15:15-17:30-19:30-21:30</t>
  </si>
  <si>
    <t>ATLAS</t>
  </si>
  <si>
    <t>293 85 95</t>
  </si>
  <si>
    <t>12:00-14:15-16:30-19:00-21:30</t>
  </si>
  <si>
    <t xml:space="preserve">11:00-13:30-16:00-18:30-21:00 </t>
  </si>
  <si>
    <t xml:space="preserve">11:10-13:40-16:10-18:40-21:20 </t>
  </si>
  <si>
    <t>ÇATALCA</t>
  </si>
  <si>
    <t>FAVORİ</t>
  </si>
  <si>
    <t>789 44 88</t>
  </si>
  <si>
    <t>ÇEKMEKÖY</t>
  </si>
  <si>
    <t>642 50 61</t>
  </si>
  <si>
    <t>11:15-13:15-15:15-17:15-19:30-21:45</t>
  </si>
  <si>
    <t>ÇEMBERLİTAŞ</t>
  </si>
  <si>
    <t>ŞAFAK MOVIEPLEX</t>
  </si>
  <si>
    <t>516 26 60</t>
  </si>
  <si>
    <t xml:space="preserve">ESENLER </t>
  </si>
  <si>
    <t>ESPRİ SİTE</t>
  </si>
  <si>
    <t>610 47 20</t>
  </si>
  <si>
    <t>11:00-13:00-15:00-17:00-19:00-21:30</t>
  </si>
  <si>
    <t>ESENTEPE</t>
  </si>
  <si>
    <t>CINEMAXIMUM (ASTORIA)</t>
  </si>
  <si>
    <t>215 27 27</t>
  </si>
  <si>
    <t>11:30-14:00-16:30-19:00-21:30 C/Ct 23:50</t>
  </si>
  <si>
    <t>GÜNGÖREN</t>
  </si>
  <si>
    <t>CINEMAXIMUM (KALE)</t>
  </si>
  <si>
    <t>677 59 59</t>
  </si>
  <si>
    <t>11:15-13:30-15:45-18:00-20:15-21:15</t>
  </si>
  <si>
    <t>11:00-13:20-15:40-18:10-20:20-22:40</t>
  </si>
  <si>
    <t xml:space="preserve">11:30-14:00-16:45-19:15-22:00 </t>
  </si>
  <si>
    <t>REXX</t>
  </si>
  <si>
    <t>418 10 84</t>
  </si>
  <si>
    <t>11:00-13:30-16:00-18:30-21:10</t>
  </si>
  <si>
    <t>KAVACIK</t>
  </si>
  <si>
    <t>ACARKENT COLESIUM SİTE</t>
  </si>
  <si>
    <t>538 38 48</t>
  </si>
  <si>
    <t>BOĞAZİÇİ</t>
  </si>
  <si>
    <t>425 19 15</t>
  </si>
  <si>
    <t>CINEPOL</t>
  </si>
  <si>
    <t>362 51 00</t>
  </si>
  <si>
    <t>KOZZY AVŞAR</t>
  </si>
  <si>
    <t>658 02 48</t>
  </si>
  <si>
    <t>KURTKÖY</t>
  </si>
  <si>
    <t>CINE ATLANTİS</t>
  </si>
  <si>
    <t>685 11 03</t>
  </si>
  <si>
    <t>11:00-13:00-15:15-17:30-19:45-22:00</t>
  </si>
  <si>
    <t>11:30-13:45-16:00-18:30-21:00-21:45 C/Ct 23:15-00:00</t>
  </si>
  <si>
    <t>11:15-13:30-16:00-18:30-21:00 C/Ct 23:30</t>
  </si>
  <si>
    <t>GRANDHAUS</t>
  </si>
  <si>
    <t>442 60 30</t>
  </si>
  <si>
    <t>MASLAK</t>
  </si>
  <si>
    <t>TİM</t>
  </si>
  <si>
    <t>286 66 04</t>
  </si>
  <si>
    <t>11:00-13:30-16:15-19:00-21:30</t>
  </si>
  <si>
    <t>PROFILO</t>
  </si>
  <si>
    <t>212 56 12</t>
  </si>
  <si>
    <t>11:30-14:00-16:45-19:15-21:30 C/CT 23:45</t>
  </si>
  <si>
    <t>11:00-13:00-15:15-17:30-19:45-22:00 C/Ct 00:15</t>
  </si>
  <si>
    <t>OSMANBEY</t>
  </si>
  <si>
    <t>GAZİ</t>
  </si>
  <si>
    <t>247 96 65</t>
  </si>
  <si>
    <t>11:30-14:00-16:40-19:10-21:40</t>
  </si>
  <si>
    <t>GÜNEY</t>
  </si>
  <si>
    <t>354 13 88</t>
  </si>
  <si>
    <t>11:30-13:30-15:30-17:30-19:30-21:30</t>
  </si>
  <si>
    <t>SARIGAZİ</t>
  </si>
  <si>
    <t>SANCAKPARK</t>
  </si>
  <si>
    <t>622 70 03</t>
  </si>
  <si>
    <t>11:30-14:00-16:15-18:30-21:00 C/Ct 23:30</t>
  </si>
  <si>
    <t xml:space="preserve">SEFAKÖY </t>
  </si>
  <si>
    <t>ARMONİPARK SİNEMAY</t>
  </si>
  <si>
    <t>452 19 00</t>
  </si>
  <si>
    <t>11:00-13:00-15:15-17:30-19:45-22:00 C/Ct 00:00</t>
  </si>
  <si>
    <t>SUADİYE</t>
  </si>
  <si>
    <t>MOVIEPLEX</t>
  </si>
  <si>
    <t>380 90 61</t>
  </si>
  <si>
    <t>11:45-14:15-16:45-19:15-21:45 C/Ct 00:15</t>
  </si>
  <si>
    <t>SULTANBEYLİ</t>
  </si>
  <si>
    <t>PLATO PRESTIGE</t>
  </si>
  <si>
    <t>419 98 46</t>
  </si>
  <si>
    <t>11:30-13:15-15:30-18:00-20:45 C/Ct 23:00</t>
  </si>
  <si>
    <t>ARIPLEX ATATÜRK CAD.</t>
  </si>
  <si>
    <t>457 81 43</t>
  </si>
  <si>
    <t>11:30-13:20-15:20-17:20-19:15-21:15</t>
  </si>
  <si>
    <t>12:30-14:45-17:00-19:15-21:30 C/Ct 23:45</t>
  </si>
  <si>
    <t>AKM</t>
  </si>
  <si>
    <t>282 19 99</t>
  </si>
  <si>
    <t>11:00-13:30-16:00-18:30-21:00 C/Ct 23:0:0</t>
  </si>
  <si>
    <t xml:space="preserve">11:20-13:45-16:10-18:35-21:00 </t>
  </si>
  <si>
    <t>11:30-13:45-16:15-18:45-21:15</t>
  </si>
  <si>
    <t>CINEMOVIE KİLER</t>
  </si>
  <si>
    <t>215 99 10</t>
  </si>
  <si>
    <t>12:15-14:30-16:45-19:00-21:15</t>
  </si>
  <si>
    <t>AĞRI</t>
  </si>
  <si>
    <t>CINE GOLD</t>
  </si>
  <si>
    <t>620 08 19</t>
  </si>
  <si>
    <t>12:00-14:00-16:00-18:00-20:00</t>
  </si>
  <si>
    <t>HAS PARK</t>
  </si>
  <si>
    <t>216 00 10</t>
  </si>
  <si>
    <t>12:00-14:10-16:20-18:30-20:40</t>
  </si>
  <si>
    <t>AKÇAY</t>
  </si>
  <si>
    <t>384 31 18</t>
  </si>
  <si>
    <t>AKSARAY</t>
  </si>
  <si>
    <t>KLAS</t>
  </si>
  <si>
    <t>203 00 64</t>
  </si>
  <si>
    <t>12:15-14:30-16:45-19:00-20:15-21:30</t>
  </si>
  <si>
    <t>BÜYÜLÜ FENER BAHÇELİEVLER</t>
  </si>
  <si>
    <t>212 92 96</t>
  </si>
  <si>
    <t>11:10-13:35-16:05-18:30-21:15</t>
  </si>
  <si>
    <t>11:50-14:25-16:50-19:15-21:40</t>
  </si>
  <si>
    <t xml:space="preserve">11:35-14:00-16:20-19:00-21:30 </t>
  </si>
  <si>
    <t xml:space="preserve">11:10-13:40-16:10-18:40-21:10 </t>
  </si>
  <si>
    <t xml:space="preserve">11:20-14:00-16:40-19:20-22:00 </t>
  </si>
  <si>
    <t xml:space="preserve">11:30-14:00-16:03-19:00-21:30 </t>
  </si>
  <si>
    <t>12:00-14:30-17:10-19:40-22:00</t>
  </si>
  <si>
    <t>FORUM CINEMA PINK</t>
  </si>
  <si>
    <t>578 00 22</t>
  </si>
  <si>
    <t>11:15-13:30-15:45-18:00-20:15-21:30</t>
  </si>
  <si>
    <t>GÖKSU CINEMAX</t>
  </si>
  <si>
    <t>281 12 71</t>
  </si>
  <si>
    <t>12:00-14:20-16:40-19:00-21:20</t>
  </si>
  <si>
    <t>METROPOL AVŞAR</t>
  </si>
  <si>
    <t>425 74 78</t>
  </si>
  <si>
    <t>MOVIECITY</t>
  </si>
  <si>
    <t>358 06 07</t>
  </si>
  <si>
    <t>YUNUS</t>
  </si>
  <si>
    <t>279 32 31</t>
  </si>
  <si>
    <t>11:30-14:00-16:15-18:30-21:15</t>
  </si>
  <si>
    <t>290 10 30</t>
  </si>
  <si>
    <t>324 14 85</t>
  </si>
  <si>
    <t>11:15-13:45-16:15-18:45-21:15 C/Ct  23:45</t>
  </si>
  <si>
    <t>DEEPO CINETECH</t>
  </si>
  <si>
    <t>340 62 00</t>
  </si>
  <si>
    <t>12:10-14:30-16:50-19:20-21:40</t>
  </si>
  <si>
    <t>KUMLUCA BELEDİYE</t>
  </si>
  <si>
    <t>887 27 00</t>
  </si>
  <si>
    <t>MEGAPOL</t>
  </si>
  <si>
    <t>237 01 31</t>
  </si>
  <si>
    <t xml:space="preserve">PLAZA </t>
  </si>
  <si>
    <t>312 62 96</t>
  </si>
  <si>
    <t>11:15-13:30-15:45-18:00-20:15</t>
  </si>
  <si>
    <t>11:45-14:15-17:00-19:30-21:30</t>
  </si>
  <si>
    <t>ARHAVİ</t>
  </si>
  <si>
    <t>ÇARMIKLI</t>
  </si>
  <si>
    <t>312 41 05</t>
  </si>
  <si>
    <t>ARTVİN</t>
  </si>
  <si>
    <t>İL ÖZEL İDARESİ</t>
  </si>
  <si>
    <t>212 17 91</t>
  </si>
  <si>
    <t>13:30-16:00-19:30</t>
  </si>
  <si>
    <t>AYDIN</t>
  </si>
  <si>
    <t>CINEMAXIMUM (FORUM)</t>
  </si>
  <si>
    <t>232 03 00</t>
  </si>
  <si>
    <t xml:space="preserve">11:40-14:00-16:20-18:40-21:00 </t>
  </si>
  <si>
    <t>AYVALIK</t>
  </si>
  <si>
    <t>VURAL</t>
  </si>
  <si>
    <t>312 16 65</t>
  </si>
  <si>
    <t>13:30-15:30-17:30-20:00</t>
  </si>
  <si>
    <t>YAY/ADA CINEMARINE</t>
  </si>
  <si>
    <t>11:30-13:45-16:00-18:15-20:30-21:45</t>
  </si>
  <si>
    <t>ŞAN</t>
  </si>
  <si>
    <t>241 22 65</t>
  </si>
  <si>
    <t>11:00-13:00-15:10-17:20-19:30-21:40</t>
  </si>
  <si>
    <t>BANDIRMA</t>
  </si>
  <si>
    <t>CINE FORA</t>
  </si>
  <si>
    <t>717 04 67</t>
  </si>
  <si>
    <t>BARTIN</t>
  </si>
  <si>
    <t>DERVİŞOĞLU</t>
  </si>
  <si>
    <t>227 60 90</t>
  </si>
  <si>
    <t>13:00-15:00-17:00-19:00-21:00</t>
  </si>
  <si>
    <t>BATMAN</t>
  </si>
  <si>
    <t>CINEMA</t>
  </si>
  <si>
    <t>215 44 40</t>
  </si>
  <si>
    <t>BİGA</t>
  </si>
  <si>
    <t>GÜLEZ</t>
  </si>
  <si>
    <t>316 30 37</t>
  </si>
  <si>
    <t>BİNGÖL</t>
  </si>
  <si>
    <t>ELİT</t>
  </si>
  <si>
    <t>213 65 79</t>
  </si>
  <si>
    <t>11:30-13:30-15:45-18:00-20:00</t>
  </si>
  <si>
    <t>BOLU</t>
  </si>
  <si>
    <t>BECİKOĞLU</t>
  </si>
  <si>
    <t>210 40 20</t>
  </si>
  <si>
    <t>KARDELEN Eurimages</t>
  </si>
  <si>
    <t>215 09 27</t>
  </si>
  <si>
    <t>11:45-13:45-15:45-17:45-19:45-21:45</t>
  </si>
  <si>
    <t>BURDUR</t>
  </si>
  <si>
    <t>233 19 66</t>
  </si>
  <si>
    <t>11:30-13:45-16:00-18:15-20:30</t>
  </si>
  <si>
    <t>ALTIPARMAK BURÇ</t>
  </si>
  <si>
    <t>221 23 50</t>
  </si>
  <si>
    <t>12:00-14:15-16:45-19:15-21:15</t>
  </si>
  <si>
    <t>11:00-13:30-16:00-17:00-18:30-19:30-21:00</t>
  </si>
  <si>
    <t>CINEMAXIMUM (CARREFOUR)</t>
  </si>
  <si>
    <t>452 83 00</t>
  </si>
  <si>
    <t>OSMANGAZİ BELEDİYE</t>
  </si>
  <si>
    <t>243 73 43</t>
  </si>
  <si>
    <t>ZAFER PLAZA CINETECH</t>
  </si>
  <si>
    <t>225 48 88</t>
  </si>
  <si>
    <t>ÇANAKKALE</t>
  </si>
  <si>
    <t>214 10 66</t>
  </si>
  <si>
    <t>11:00-12:20-13:40-15:00-16:20-17:40-19:00-20:20-21:40</t>
  </si>
  <si>
    <t>ÇAN</t>
  </si>
  <si>
    <t>416 44 44</t>
  </si>
  <si>
    <t>ÇANKIRI</t>
  </si>
  <si>
    <t>CINEMAXX</t>
  </si>
  <si>
    <t>290 15 60</t>
  </si>
  <si>
    <t>11:40-14:00-16:20-18:40-21:00</t>
  </si>
  <si>
    <t>11:30-13:45-16:00-18:15-20:30-21:30</t>
  </si>
  <si>
    <t>ÇORUM</t>
  </si>
  <si>
    <t>MB</t>
  </si>
  <si>
    <t>227 67 00</t>
  </si>
  <si>
    <t>ÖZDOĞANLAR</t>
  </si>
  <si>
    <t>221 39 04</t>
  </si>
  <si>
    <t>BEYAZ SAHNE</t>
  </si>
  <si>
    <t>212 32 62</t>
  </si>
  <si>
    <t>11:00-13:00-15:00-17:15-19:30-21:45</t>
  </si>
  <si>
    <t>TERAS PARK AVŞAR</t>
  </si>
  <si>
    <t>374 10 00</t>
  </si>
  <si>
    <t>11:00-13:40-16:20-19:00-21:30</t>
  </si>
  <si>
    <t>N-CITY AVSAR</t>
  </si>
  <si>
    <t>238 08 00</t>
  </si>
  <si>
    <t>12:20-15:00-17:40-20:20</t>
  </si>
  <si>
    <t>NİNOVA PARK PRESTIGE</t>
  </si>
  <si>
    <t>290 11 55</t>
  </si>
  <si>
    <t>236 40 01</t>
  </si>
  <si>
    <t>ELAZIĞ</t>
  </si>
  <si>
    <t>SARAY</t>
  </si>
  <si>
    <t>247 77 55</t>
  </si>
  <si>
    <t>CAFE DE CINEMA</t>
  </si>
  <si>
    <t>231 31 31</t>
  </si>
  <si>
    <t>12:15-14:45-17:15-19:45</t>
  </si>
  <si>
    <t xml:space="preserve">11:15-13:45-16:15-19:00-21:45 </t>
  </si>
  <si>
    <t>11:15-13:45-16:00-18:15-19:15-20:30-21:30 C/Ct 22:45-23:45</t>
  </si>
  <si>
    <t>FETHİYE</t>
  </si>
  <si>
    <t>HAYAL</t>
  </si>
  <si>
    <t>612 13 14</t>
  </si>
  <si>
    <t>SANKO PARK AVŞAR</t>
  </si>
  <si>
    <t>336 86 86</t>
  </si>
  <si>
    <t>11:30-12:30-13:30-14:30-15:30-16:30-17:30-18:30-19:30-20:30-21:30</t>
  </si>
  <si>
    <t>GEMLİK</t>
  </si>
  <si>
    <t>VENÜS</t>
  </si>
  <si>
    <t>513 33 21</t>
  </si>
  <si>
    <t>11:30-14:00-16:15-18:30-20:30</t>
  </si>
  <si>
    <t>GİRESUN</t>
  </si>
  <si>
    <t>BEST</t>
  </si>
  <si>
    <t>212 35 17</t>
  </si>
  <si>
    <t>11:15-13:15-15:15-17:15-19:15-21:00</t>
  </si>
  <si>
    <t>G-CITY</t>
  </si>
  <si>
    <t>216 35 80</t>
  </si>
  <si>
    <t>ISPARTA</t>
  </si>
  <si>
    <t>PRESTIGE</t>
  </si>
  <si>
    <t>228 26 88</t>
  </si>
  <si>
    <t>11:00-13:15-15:30-18:00-21:15-22:15</t>
  </si>
  <si>
    <t xml:space="preserve">ISPARTA </t>
  </si>
  <si>
    <t>SARAÇ AVŞAR</t>
  </si>
  <si>
    <t>232 69 14</t>
  </si>
  <si>
    <t>İNEGÖL</t>
  </si>
  <si>
    <t>715 96 50</t>
  </si>
  <si>
    <t>BERGAMA ATLAS</t>
  </si>
  <si>
    <t>667 22 40</t>
  </si>
  <si>
    <t>CINEMAXIMUM (EGE PARK MAVİŞEHİR)</t>
  </si>
  <si>
    <t>324 42 64</t>
  </si>
  <si>
    <t xml:space="preserve">11:15-13:30-16:00-18:30-21:00 </t>
  </si>
  <si>
    <t>CINEMAXIMUM (KONAK PİER)</t>
  </si>
  <si>
    <t>446 90 40</t>
  </si>
  <si>
    <t>GAZİEMİR KİPA HOLLYWOOD</t>
  </si>
  <si>
    <t>274 76 66</t>
  </si>
  <si>
    <t>KARACA</t>
  </si>
  <si>
    <t>445 87 76</t>
  </si>
  <si>
    <t>KARŞIYAKA DENİZ</t>
  </si>
  <si>
    <t>381 64 61</t>
  </si>
  <si>
    <t>12:15-14:30-16:45-19:00-21:00</t>
  </si>
  <si>
    <t>ÖDEMİŞ BELEDİYE</t>
  </si>
  <si>
    <t>545 35 49</t>
  </si>
  <si>
    <t>11:15-13:45-16:00-18:15-20:30</t>
  </si>
  <si>
    <t>PALMİYE AVŞAR</t>
  </si>
  <si>
    <t>277 48 00</t>
  </si>
  <si>
    <t>SİNEMAY (PARK BORNOVA)</t>
  </si>
  <si>
    <t>373 73 20</t>
  </si>
  <si>
    <t>10:30-12:45-15:15-17:45-20:15</t>
  </si>
  <si>
    <t>TORBALI KİPA VİZYON</t>
  </si>
  <si>
    <t>853 27 25</t>
  </si>
  <si>
    <t>12:15-14:15-16:15-18:15-20:15</t>
  </si>
  <si>
    <t>CINE KÖRFEZ</t>
  </si>
  <si>
    <t>CINEPARK</t>
  </si>
  <si>
    <t>311 77 43</t>
  </si>
  <si>
    <t>DERİNCE KİPA CINENS</t>
  </si>
  <si>
    <t>239 00 99</t>
  </si>
  <si>
    <t>12:00-14:15-16:30-19:00-21:15</t>
  </si>
  <si>
    <t>12:00-14:15-16:30-21:00</t>
  </si>
  <si>
    <t>371 19 26</t>
  </si>
  <si>
    <t>K.MARAŞ</t>
  </si>
  <si>
    <t>ARNELIA</t>
  </si>
  <si>
    <t>215  88 22</t>
  </si>
  <si>
    <t>11:30-13:25-15:20-17:15-19:10-21:10</t>
  </si>
  <si>
    <t>METRO</t>
  </si>
  <si>
    <t>221 77 70</t>
  </si>
  <si>
    <t>KARABÜK</t>
  </si>
  <si>
    <t>424 58 94</t>
  </si>
  <si>
    <t>11:45-14:00-16:15-18:30-21:00</t>
  </si>
  <si>
    <t>KARAMÜRSEL</t>
  </si>
  <si>
    <t>BELEDİYE</t>
  </si>
  <si>
    <t>452 49 14</t>
  </si>
  <si>
    <t xml:space="preserve">KASTAMONU </t>
  </si>
  <si>
    <t>BARUTÇUOĞLU</t>
  </si>
  <si>
    <t>212 57 77</t>
  </si>
  <si>
    <t>621 60 41</t>
  </si>
  <si>
    <t>14:00-19:00</t>
  </si>
  <si>
    <t>KASSERIA</t>
  </si>
  <si>
    <t>223 11 53</t>
  </si>
  <si>
    <t>KDZ. EREĞLİ</t>
  </si>
  <si>
    <t>316 14 84</t>
  </si>
  <si>
    <t>KIBRIS</t>
  </si>
  <si>
    <t>LEFKOŞE LEMAR CINEPLEX</t>
  </si>
  <si>
    <t>223 53 95</t>
  </si>
  <si>
    <t xml:space="preserve">11:45-14:10-17:10-20:40 </t>
  </si>
  <si>
    <t>MAGOSA  LEMAR</t>
  </si>
  <si>
    <t>365 63 87</t>
  </si>
  <si>
    <t>11:45-14:00-17:00-20:40</t>
  </si>
  <si>
    <t>KIRIKKALE</t>
  </si>
  <si>
    <t>MAKRO</t>
  </si>
  <si>
    <t>218 88 55</t>
  </si>
  <si>
    <t>KIRŞEHİR</t>
  </si>
  <si>
    <t>213 13 44</t>
  </si>
  <si>
    <t>11:00-13:00-15:00-17:00-19:00-20:00-21:00</t>
  </si>
  <si>
    <t>KOCAELİ</t>
  </si>
  <si>
    <t>CINEMAXIMUM (GEBZE CENTER)</t>
  </si>
  <si>
    <t>641 66 56</t>
  </si>
  <si>
    <t>CINEMAXIMUM  (OVAL ÇARŞI BOSNA)</t>
  </si>
  <si>
    <t>240 00 42</t>
  </si>
  <si>
    <t>11:15-12:30-13:30-14:45-15:45-17:00-18:00-19:15-20:15-21:30</t>
  </si>
  <si>
    <t>EREĞLİ PARK SİTE AVŞAR</t>
  </si>
  <si>
    <t>710 02 30</t>
  </si>
  <si>
    <t>KUŞADASI</t>
  </si>
  <si>
    <t>KIPA CINEMARINE</t>
  </si>
  <si>
    <t>622 34 34</t>
  </si>
  <si>
    <t>GEDİZ</t>
  </si>
  <si>
    <t>412 66 55</t>
  </si>
  <si>
    <t>12:20-14:30-16:50-19:20-21:40</t>
  </si>
  <si>
    <t>LÜLEBURGAZ</t>
  </si>
  <si>
    <t>CINE PLAZA</t>
  </si>
  <si>
    <t>412 39 09</t>
  </si>
  <si>
    <t>PARK AVŞAR</t>
  </si>
  <si>
    <t>212 83 85</t>
  </si>
  <si>
    <t>MANAVGAT</t>
  </si>
  <si>
    <t>KÜLTÜR</t>
  </si>
  <si>
    <t>743 05 24</t>
  </si>
  <si>
    <t>ÇINAR CENTER</t>
  </si>
  <si>
    <t>232 05 62</t>
  </si>
  <si>
    <t>12:00-14:30-16:45-19:00-21:00</t>
  </si>
  <si>
    <t>REKLAMCI EROL</t>
  </si>
  <si>
    <t>614 22 23</t>
  </si>
  <si>
    <t>TURGUTLU POLLYWOOD</t>
  </si>
  <si>
    <t>314 50 51</t>
  </si>
  <si>
    <t>MARDİN</t>
  </si>
  <si>
    <t>252 52 36</t>
  </si>
  <si>
    <t>11:30-13:45-16:00-18:15-21:00</t>
  </si>
  <si>
    <t>11:45-14:15-16:45-19:15-21:45 C/Ct 23:50</t>
  </si>
  <si>
    <t>CINEMESS</t>
  </si>
  <si>
    <t>331 00 77</t>
  </si>
  <si>
    <t>CEP</t>
  </si>
  <si>
    <t xml:space="preserve">327 35 35 </t>
  </si>
  <si>
    <t>MERZİFON</t>
  </si>
  <si>
    <t>513 14 44</t>
  </si>
  <si>
    <t>11:00-13:00-15:30-18:00-20:30</t>
  </si>
  <si>
    <t>MUĞLA</t>
  </si>
  <si>
    <t>CINEPLUS</t>
  </si>
  <si>
    <t>214 91 21</t>
  </si>
  <si>
    <t>ZEYBEK</t>
  </si>
  <si>
    <t>214 13 58</t>
  </si>
  <si>
    <t>NAZİLLİ</t>
  </si>
  <si>
    <t>YENİ SARAY</t>
  </si>
  <si>
    <t>313 18 88</t>
  </si>
  <si>
    <t>11:45-13:45-16:00-18:30-20:45</t>
  </si>
  <si>
    <t>NEVŞEHİR</t>
  </si>
  <si>
    <t>212 30 05</t>
  </si>
  <si>
    <t>DAMLA</t>
  </si>
  <si>
    <t>213 17 25</t>
  </si>
  <si>
    <t>11:30-12:15-13:30-14:45-16:00-17:15-18:30-19:45-21:00</t>
  </si>
  <si>
    <t>NİĞDE</t>
  </si>
  <si>
    <t>232 07 09</t>
  </si>
  <si>
    <t>ORDU</t>
  </si>
  <si>
    <t>233 86 40</t>
  </si>
  <si>
    <t>11:30-14:00-16:30-19:15-21:30</t>
  </si>
  <si>
    <t>CINEVIZYON</t>
  </si>
  <si>
    <t xml:space="preserve">225 49 44 </t>
  </si>
  <si>
    <t>12:30-14:30-16:30-18:30-20:30</t>
  </si>
  <si>
    <t>FATSA CINEVIZYON</t>
  </si>
  <si>
    <t>423 48 59</t>
  </si>
  <si>
    <t>OSMANİYE</t>
  </si>
  <si>
    <t xml:space="preserve">CINEMAXIMUM (PARK 328) </t>
  </si>
  <si>
    <t>790 12 12</t>
  </si>
  <si>
    <t>RİZE</t>
  </si>
  <si>
    <t>PEMBE KÖŞK</t>
  </si>
  <si>
    <t>214 65 11</t>
  </si>
  <si>
    <t>SAFRANBOLU</t>
  </si>
  <si>
    <t>ATAMERKEZ PLAZA</t>
  </si>
  <si>
    <t>712 22 04</t>
  </si>
  <si>
    <t>SALİHLİ</t>
  </si>
  <si>
    <t>ÇARŞI HOLLYWOOD</t>
  </si>
  <si>
    <t>712 20 00</t>
  </si>
  <si>
    <t>11:30-14:00-16:15-18:30-20:45</t>
  </si>
  <si>
    <t>11:00-13:15-15:45-18:00-20:15-22:30</t>
  </si>
  <si>
    <t>ÇİFTLİK PARLIAMENT</t>
  </si>
  <si>
    <t>234 36 66</t>
  </si>
  <si>
    <t>KONAKPLEX</t>
  </si>
  <si>
    <t>431 24 71</t>
  </si>
  <si>
    <t>14:00-16:15-18:30-21:00</t>
  </si>
  <si>
    <t xml:space="preserve">KLAS SİTE                </t>
  </si>
  <si>
    <t>224 12 01</t>
  </si>
  <si>
    <t>Ş.URFA</t>
  </si>
  <si>
    <t>EMEK SARAYÖNÜ</t>
  </si>
  <si>
    <t>217 13 13</t>
  </si>
  <si>
    <t>TEKİRDAĞ</t>
  </si>
  <si>
    <t>CINEMAXIMUM (TEKİRA)</t>
  </si>
  <si>
    <t>264 22 20</t>
  </si>
  <si>
    <t>11:30-14:00-16:45-19:30-22:00</t>
  </si>
  <si>
    <t>YSK CENTER SİTE</t>
  </si>
  <si>
    <t>293 30 08</t>
  </si>
  <si>
    <t>11:40-12:50-14:00-15:10-16:20-17:30-18:40-19:50-21:00</t>
  </si>
  <si>
    <t>KARİZMA</t>
  </si>
  <si>
    <t>213 32 09</t>
  </si>
  <si>
    <t>11:00-13:05-15:10-17:15-19:25-21:30</t>
  </si>
  <si>
    <t>ATAPARK AVŞAR</t>
  </si>
  <si>
    <t>223 18 81</t>
  </si>
  <si>
    <t>11:40-14:00-16:20-18:40-21:00 C/Ct 23:20</t>
  </si>
  <si>
    <t>ROYAL</t>
  </si>
  <si>
    <t>323 33 77</t>
  </si>
  <si>
    <t>UŞAK</t>
  </si>
  <si>
    <t>227 72 22</t>
  </si>
  <si>
    <t>VAN</t>
  </si>
  <si>
    <t>CINEVAN</t>
  </si>
  <si>
    <t>210 22 66</t>
  </si>
  <si>
    <t>11:00-13:15-15:45-18:15-20:45</t>
  </si>
  <si>
    <t>YOZGAT</t>
  </si>
  <si>
    <t>YİMPAŞ</t>
  </si>
  <si>
    <t>217 87 00</t>
  </si>
  <si>
    <t>10:00-12:00-13:00-14:00-16:00-18:00-19:00-20:00</t>
  </si>
  <si>
    <t>ZONGULDAK</t>
  </si>
  <si>
    <t>251 21 66</t>
  </si>
  <si>
    <t>DEMİRPARK PRESTIGE</t>
  </si>
  <si>
    <t>257 87 72</t>
  </si>
  <si>
    <t>11:15-13:15-15:15-17:15-19:15-21:30  C/Ct  23:45</t>
  </si>
  <si>
    <t>11:30-14:00-16:30-19:00-21:30  C/CT:   00:00</t>
  </si>
  <si>
    <t>12:00-14:30-17:00-19:30-22:00  C/CT  00:15</t>
  </si>
  <si>
    <t>11:00-13:00-14:00-15:00-16:00-17:00-18:00-19:00-20:00-21:00</t>
  </si>
  <si>
    <t>11:45-13:30-15:30-17:30-19:30-21:15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</si>
</sst>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4"/>
      <color theme="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theme="0" tint="-0.499984740745262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b/>
      <sz val="10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8"/>
      <name val="Century Gothic"/>
      <family val="2"/>
      <charset val="162"/>
    </font>
    <font>
      <b/>
      <sz val="10"/>
      <color indexed="8"/>
      <name val="Century Gothic"/>
      <family val="2"/>
      <charset val="162"/>
    </font>
    <font>
      <sz val="8"/>
      <name val="Century Gothic"/>
      <family val="2"/>
      <charset val="162"/>
    </font>
    <font>
      <sz val="9"/>
      <name val="Century Gothic"/>
      <family val="2"/>
      <charset val="162"/>
    </font>
    <font>
      <sz val="8"/>
      <color indexed="10"/>
      <name val="Century Gothic"/>
      <family val="2"/>
      <charset val="162"/>
    </font>
    <font>
      <sz val="10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79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Alignment="1" applyProtection="1">
      <alignment horizontal="center" vertical="center"/>
    </xf>
    <xf numFmtId="1" fontId="7" fillId="0" borderId="0" xfId="0" quotePrefix="1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4" fontId="7" fillId="0" borderId="0" xfId="0" applyNumberFormat="1" applyFont="1" applyAlignment="1" applyProtection="1">
      <alignment horizontal="center" vertical="center"/>
    </xf>
    <xf numFmtId="164" fontId="7" fillId="0" borderId="0" xfId="0" applyNumberFormat="1" applyFont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</xf>
    <xf numFmtId="0" fontId="10" fillId="0" borderId="10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164" fontId="7" fillId="0" borderId="0" xfId="0" applyNumberFormat="1" applyFont="1" applyFill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vertic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7" xfId="0" applyFont="1" applyFill="1" applyBorder="1" applyAlignment="1" applyProtection="1">
      <alignment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vertical="center"/>
      <protection locked="0"/>
    </xf>
    <xf numFmtId="0" fontId="10" fillId="0" borderId="19" xfId="0" applyFont="1" applyFill="1" applyBorder="1" applyAlignment="1" applyProtection="1">
      <alignment vertical="center"/>
      <protection locked="0"/>
    </xf>
    <xf numFmtId="0" fontId="10" fillId="0" borderId="20" xfId="0" applyFont="1" applyFill="1" applyBorder="1" applyAlignment="1" applyProtection="1">
      <alignment vertical="center"/>
      <protection locked="0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3" fillId="0" borderId="13" xfId="0" applyFont="1" applyFill="1" applyBorder="1" applyAlignment="1" applyProtection="1">
      <alignment vertical="center"/>
    </xf>
    <xf numFmtId="0" fontId="13" fillId="0" borderId="14" xfId="0" applyFont="1" applyFill="1" applyBorder="1" applyAlignment="1" applyProtection="1">
      <alignment vertical="center"/>
    </xf>
    <xf numFmtId="0" fontId="10" fillId="0" borderId="14" xfId="0" applyFont="1" applyFill="1" applyBorder="1" applyAlignment="1">
      <alignment horizontal="center" vertical="center"/>
    </xf>
    <xf numFmtId="20" fontId="11" fillId="0" borderId="15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13" fillId="0" borderId="13" xfId="0" applyFont="1" applyFill="1" applyBorder="1" applyAlignment="1" applyProtection="1">
      <alignment vertical="center"/>
      <protection locked="0"/>
    </xf>
    <xf numFmtId="0" fontId="13" fillId="0" borderId="14" xfId="0" applyFont="1" applyFill="1" applyBorder="1" applyAlignment="1" applyProtection="1">
      <alignment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vertical="center"/>
      <protection locked="0"/>
    </xf>
    <xf numFmtId="1" fontId="16" fillId="0" borderId="0" xfId="0" applyNumberFormat="1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164" fontId="16" fillId="0" borderId="0" xfId="0" applyNumberFormat="1" applyFont="1" applyFill="1" applyAlignment="1" applyProtection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20" fontId="3" fillId="0" borderId="0" xfId="0" applyNumberFormat="1" applyFont="1" applyFill="1" applyAlignment="1" applyProtection="1">
      <alignment horizontal="center" vertical="center"/>
      <protection locked="0"/>
    </xf>
    <xf numFmtId="0" fontId="10" fillId="5" borderId="13" xfId="0" applyFont="1" applyFill="1" applyBorder="1" applyAlignment="1" applyProtection="1">
      <alignment vertical="center"/>
      <protection locked="0"/>
    </xf>
    <xf numFmtId="0" fontId="10" fillId="5" borderId="14" xfId="0" applyFont="1" applyFill="1" applyBorder="1" applyAlignment="1" applyProtection="1">
      <alignment vertical="center"/>
      <protection locked="0"/>
    </xf>
    <xf numFmtId="0" fontId="10" fillId="5" borderId="14" xfId="0" applyFont="1" applyFill="1" applyBorder="1" applyAlignment="1" applyProtection="1">
      <alignment horizontal="center" vertical="center"/>
      <protection locked="0"/>
    </xf>
    <xf numFmtId="0" fontId="11" fillId="5" borderId="15" xfId="0" applyFont="1" applyFill="1" applyBorder="1" applyAlignment="1" applyProtection="1">
      <alignment vertical="center"/>
      <protection locked="0"/>
    </xf>
    <xf numFmtId="0" fontId="13" fillId="5" borderId="13" xfId="0" applyFont="1" applyFill="1" applyBorder="1" applyAlignment="1" applyProtection="1">
      <alignment vertical="center"/>
      <protection locked="0"/>
    </xf>
    <xf numFmtId="0" fontId="13" fillId="5" borderId="14" xfId="0" applyFont="1" applyFill="1" applyBorder="1" applyAlignment="1" applyProtection="1">
      <alignment vertical="center"/>
      <protection locked="0"/>
    </xf>
    <xf numFmtId="0" fontId="13" fillId="5" borderId="14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vertical="center"/>
      <protection locked="0"/>
    </xf>
    <xf numFmtId="0" fontId="13" fillId="0" borderId="17" xfId="0" applyFont="1" applyFill="1" applyBorder="1" applyAlignment="1" applyProtection="1">
      <alignment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/>
  </cellStyles>
  <dxfs count="4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70"/>
  <sheetViews>
    <sheetView showGridLines="0" tabSelected="1" zoomScale="90" zoomScaleNormal="90" workbookViewId="0">
      <pane xSplit="1" ySplit="2" topLeftCell="B5" activePane="bottomRight" state="frozen"/>
      <selection activeCell="E254" sqref="E254"/>
      <selection pane="topRight" activeCell="E254" sqref="E254"/>
      <selection pane="bottomLeft" activeCell="E254" sqref="E254"/>
      <selection pane="bottomRight" activeCell="E254" sqref="E254"/>
    </sheetView>
  </sheetViews>
  <sheetFormatPr defaultRowHeight="13.5"/>
  <cols>
    <col min="1" max="1" width="4.7109375" style="16" customWidth="1"/>
    <col min="2" max="2" width="15.7109375" style="66" customWidth="1"/>
    <col min="3" max="3" width="38.7109375" style="66" customWidth="1"/>
    <col min="4" max="4" width="12.7109375" style="64" customWidth="1"/>
    <col min="5" max="5" width="86.5703125" style="64" customWidth="1"/>
    <col min="6" max="19" width="10.7109375" style="5" hidden="1" customWidth="1"/>
    <col min="20" max="21" width="9.140625" style="5" hidden="1" customWidth="1"/>
    <col min="22" max="16384" width="9.140625" style="5"/>
  </cols>
  <sheetData>
    <row r="1" spans="1:34" ht="30" customHeight="1">
      <c r="A1" s="1"/>
      <c r="B1" s="2" t="s">
        <v>0</v>
      </c>
      <c r="C1" s="3"/>
      <c r="D1" s="3"/>
      <c r="E1" s="4"/>
      <c r="S1" s="6"/>
    </row>
    <row r="2" spans="1:34" ht="20.100000000000001" customHeight="1">
      <c r="A2" s="7"/>
      <c r="B2" s="8" t="s">
        <v>1</v>
      </c>
      <c r="C2" s="9"/>
      <c r="D2" s="9"/>
      <c r="E2" s="10"/>
      <c r="F2" s="11" t="s">
        <v>2</v>
      </c>
      <c r="G2" s="11" t="s">
        <v>3</v>
      </c>
      <c r="H2" s="12" t="s">
        <v>4</v>
      </c>
      <c r="I2" s="11" t="s">
        <v>3</v>
      </c>
      <c r="J2" s="11" t="s">
        <v>5</v>
      </c>
      <c r="K2" s="11" t="s">
        <v>6</v>
      </c>
      <c r="L2" s="11" t="s">
        <v>7</v>
      </c>
      <c r="M2" s="11" t="s">
        <v>8</v>
      </c>
      <c r="N2" s="13" t="s">
        <v>9</v>
      </c>
      <c r="O2" s="13" t="s">
        <v>10</v>
      </c>
      <c r="P2" s="13" t="s">
        <v>11</v>
      </c>
      <c r="Q2" s="14" t="s">
        <v>12</v>
      </c>
      <c r="R2" s="15" t="s">
        <v>13</v>
      </c>
      <c r="S2" s="11" t="s">
        <v>14</v>
      </c>
    </row>
    <row r="3" spans="1:34" s="18" customFormat="1" ht="5.0999999999999996" customHeight="1">
      <c r="A3" s="16"/>
      <c r="B3" s="17"/>
      <c r="C3" s="17"/>
      <c r="D3" s="17"/>
      <c r="E3" s="17"/>
    </row>
    <row r="4" spans="1:34" s="23" customFormat="1" ht="24.95" customHeight="1">
      <c r="A4" s="19"/>
      <c r="B4" s="20" t="s">
        <v>15</v>
      </c>
      <c r="C4" s="21"/>
      <c r="D4" s="21"/>
      <c r="E4" s="22"/>
    </row>
    <row r="5" spans="1:34" s="23" customFormat="1" ht="17.100000000000001" customHeight="1">
      <c r="A5" s="19">
        <v>1</v>
      </c>
      <c r="B5" s="24" t="s">
        <v>16</v>
      </c>
      <c r="C5" s="25" t="s">
        <v>17</v>
      </c>
      <c r="D5" s="26" t="s">
        <v>18</v>
      </c>
      <c r="E5" s="27" t="s">
        <v>19</v>
      </c>
      <c r="F5" s="28">
        <f>LEN(E5)</f>
        <v>40</v>
      </c>
      <c r="G5" s="28">
        <f>LEN(E5)-LEN(SUBSTITUTE(E5,":",""))</f>
        <v>6</v>
      </c>
      <c r="H5" s="28">
        <f>LEN(E5)-LEN(SUBSTITUTE(E5,"-",""))</f>
        <v>4</v>
      </c>
      <c r="I5" s="28">
        <f>LEN(E5)-LEN(SUBSTITUTE(E5,":",""))</f>
        <v>6</v>
      </c>
      <c r="J5" s="28">
        <f>LEN(E5)-LEN(SUBSTITUTE(E5,".",""))</f>
        <v>0</v>
      </c>
      <c r="K5" s="28">
        <f>LEN(E5)-LEN(SUBSTITUTE(E5," ",""))</f>
        <v>2</v>
      </c>
      <c r="L5" s="28">
        <f>LEN(E5)-LEN(SUBSTITUTE(E5,"C/Ct",""))</f>
        <v>4</v>
      </c>
      <c r="M5" s="28">
        <f>+F5-G5-H5-I5-J5-K5-L5</f>
        <v>18</v>
      </c>
      <c r="N5" s="29">
        <f>+M5/4</f>
        <v>4.5</v>
      </c>
      <c r="O5" s="29">
        <f>IF(N5&lt;=0.5,1,N5)</f>
        <v>4.5</v>
      </c>
      <c r="P5" s="29">
        <f>IF(F5&lt;&gt;0,(IF(O5=1.5,1,O5)),0)</f>
        <v>4.5</v>
      </c>
      <c r="Q5" s="30" t="e">
        <f>+P5/#REF!</f>
        <v>#REF!</v>
      </c>
      <c r="R5" s="30" t="e">
        <f>IF(P5&lt;&gt;0,(IF(Q5&lt;=0.5,1,Q5)),0)</f>
        <v>#REF!</v>
      </c>
      <c r="S5" s="28" t="e">
        <f>ROUND(R5,0)</f>
        <v>#REF!</v>
      </c>
    </row>
    <row r="6" spans="1:34" s="23" customFormat="1" ht="17.100000000000001" customHeight="1">
      <c r="A6" s="19">
        <v>2</v>
      </c>
      <c r="B6" s="31" t="s">
        <v>20</v>
      </c>
      <c r="C6" s="32" t="s">
        <v>21</v>
      </c>
      <c r="D6" s="33" t="s">
        <v>22</v>
      </c>
      <c r="E6" s="34" t="s">
        <v>23</v>
      </c>
      <c r="F6" s="28">
        <f>LEN(E6)</f>
        <v>40</v>
      </c>
      <c r="G6" s="28">
        <f>LEN(E6)-LEN(SUBSTITUTE(E6,":",""))</f>
        <v>6</v>
      </c>
      <c r="H6" s="28">
        <f>LEN(E6)-LEN(SUBSTITUTE(E6,"-",""))</f>
        <v>4</v>
      </c>
      <c r="I6" s="28">
        <f>LEN(E6)-LEN(SUBSTITUTE(E6,",",""))</f>
        <v>0</v>
      </c>
      <c r="J6" s="28">
        <f>LEN(E6)-LEN(SUBSTITUTE(E6,".",""))</f>
        <v>0</v>
      </c>
      <c r="K6" s="28">
        <f>LEN(E6)-LEN(SUBSTITUTE(E6," ",""))</f>
        <v>2</v>
      </c>
      <c r="L6" s="28">
        <f>LEN(E6)-LEN(SUBSTITUTE(E6,"C/Ct",""))</f>
        <v>4</v>
      </c>
      <c r="M6" s="28">
        <f>+F6-G6-H6-I6-J6-K6-L6</f>
        <v>24</v>
      </c>
      <c r="N6" s="29">
        <f>+M6/4</f>
        <v>6</v>
      </c>
      <c r="O6" s="29">
        <f>IF(N6&lt;=0.5,1,N6)</f>
        <v>6</v>
      </c>
      <c r="P6" s="29">
        <f>IF(F6&lt;&gt;0,(IF(O6=1.5,1,O6)),0)</f>
        <v>6</v>
      </c>
      <c r="Q6" s="30" t="e">
        <f>+P6/#REF!</f>
        <v>#REF!</v>
      </c>
      <c r="R6" s="30" t="e">
        <f>IF(P6&lt;&gt;0,(IF(Q6&lt;=0.5,1,Q6)),0)</f>
        <v>#REF!</v>
      </c>
      <c r="S6" s="28" t="e">
        <f>ROUND(R6,0)</f>
        <v>#REF!</v>
      </c>
    </row>
    <row r="7" spans="1:34" s="23" customFormat="1" ht="17.100000000000001" customHeight="1">
      <c r="A7" s="19">
        <v>3</v>
      </c>
      <c r="B7" s="35" t="s">
        <v>24</v>
      </c>
      <c r="C7" s="36" t="s">
        <v>25</v>
      </c>
      <c r="D7" s="37" t="s">
        <v>26</v>
      </c>
      <c r="E7" s="38" t="s">
        <v>27</v>
      </c>
      <c r="F7" s="28">
        <f>LEN(E7)</f>
        <v>40</v>
      </c>
      <c r="G7" s="28">
        <f>LEN(E7)-LEN(SUBSTITUTE(E7,":",""))</f>
        <v>6</v>
      </c>
      <c r="H7" s="28">
        <f>LEN(E7)-LEN(SUBSTITUTE(E7,"-",""))</f>
        <v>4</v>
      </c>
      <c r="I7" s="28">
        <f>LEN(E7)-LEN(SUBSTITUTE(E7,",",""))</f>
        <v>0</v>
      </c>
      <c r="J7" s="28">
        <f>LEN(E7)-LEN(SUBSTITUTE(E7,".",""))</f>
        <v>0</v>
      </c>
      <c r="K7" s="28">
        <f>LEN(E7)-LEN(SUBSTITUTE(E7," ",""))</f>
        <v>2</v>
      </c>
      <c r="L7" s="28">
        <f>LEN(E7)-LEN(SUBSTITUTE(E7,"C/Ct",""))</f>
        <v>4</v>
      </c>
      <c r="M7" s="28">
        <f>+F7-G7-H7-I7-J7-K7-L7</f>
        <v>24</v>
      </c>
      <c r="N7" s="29">
        <f>+M7/4</f>
        <v>6</v>
      </c>
      <c r="O7" s="29">
        <f>IF(N7&lt;=0.5,1,N7)</f>
        <v>6</v>
      </c>
      <c r="P7" s="29">
        <f>IF(F7&lt;&gt;0,(IF(O7=1.5,1,O7)),0)</f>
        <v>6</v>
      </c>
      <c r="Q7" s="30" t="e">
        <f>+P7/#REF!</f>
        <v>#REF!</v>
      </c>
      <c r="R7" s="30" t="e">
        <f>IF(P7&lt;&gt;0,(IF(Q7&lt;=0.5,1,Q7)),0)</f>
        <v>#REF!</v>
      </c>
      <c r="S7" s="28" t="e">
        <f>ROUND(R7,0)</f>
        <v>#REF!</v>
      </c>
    </row>
    <row r="8" spans="1:34" s="23" customFormat="1" ht="5.0999999999999996" customHeight="1">
      <c r="A8" s="19"/>
      <c r="B8" s="39"/>
      <c r="C8" s="40"/>
      <c r="D8" s="41"/>
      <c r="E8" s="42"/>
    </row>
    <row r="9" spans="1:34" s="46" customFormat="1" ht="21.95" customHeight="1">
      <c r="A9" s="1"/>
      <c r="B9" s="43" t="s">
        <v>28</v>
      </c>
      <c r="C9" s="44"/>
      <c r="D9" s="44"/>
      <c r="E9" s="45"/>
    </row>
    <row r="10" spans="1:34" s="23" customFormat="1" ht="17.100000000000001" customHeight="1">
      <c r="A10" s="19">
        <f>+ROW()-9</f>
        <v>1</v>
      </c>
      <c r="B10" s="31" t="s">
        <v>29</v>
      </c>
      <c r="C10" s="32" t="s">
        <v>30</v>
      </c>
      <c r="D10" s="33" t="s">
        <v>31</v>
      </c>
      <c r="E10" s="34" t="s">
        <v>32</v>
      </c>
      <c r="F10" s="28">
        <f t="shared" ref="F10:F73" si="0">LEN(E10)</f>
        <v>40</v>
      </c>
      <c r="G10" s="28">
        <f t="shared" ref="G10:G73" si="1">LEN(E10)-LEN(SUBSTITUTE(E10,":",""))</f>
        <v>6</v>
      </c>
      <c r="H10" s="28">
        <f t="shared" ref="H10:H73" si="2">LEN(E10)-LEN(SUBSTITUTE(E10,"-",""))</f>
        <v>4</v>
      </c>
      <c r="I10" s="28">
        <f t="shared" ref="I10:I73" si="3">LEN(E10)-LEN(SUBSTITUTE(E10,",",""))</f>
        <v>0</v>
      </c>
      <c r="J10" s="28">
        <f t="shared" ref="J10:J73" si="4">LEN(E10)-LEN(SUBSTITUTE(E10,".",""))</f>
        <v>0</v>
      </c>
      <c r="K10" s="28">
        <f t="shared" ref="K10:K73" si="5">LEN(E10)-LEN(SUBSTITUTE(E10," ",""))</f>
        <v>2</v>
      </c>
      <c r="L10" s="28">
        <f t="shared" ref="L10:L73" si="6">LEN(E10)-LEN(SUBSTITUTE(E10,"C/Ct",""))</f>
        <v>0</v>
      </c>
      <c r="M10" s="28">
        <f t="shared" ref="M10:M73" si="7">+F10-G10-H10-I10-J10-K10-L10</f>
        <v>28</v>
      </c>
      <c r="N10" s="29">
        <f t="shared" ref="N10:N73" si="8">+M10/4</f>
        <v>7</v>
      </c>
      <c r="O10" s="29">
        <f t="shared" ref="O10:O73" si="9">IF(N10&lt;=0.5,1,N10)</f>
        <v>7</v>
      </c>
      <c r="P10" s="29">
        <f t="shared" ref="P10:P73" si="10">IF(F10&lt;&gt;0,(IF(O10=1.5,1,O10)),0)</f>
        <v>7</v>
      </c>
      <c r="Q10" s="30" t="e">
        <f>+P10/#REF!</f>
        <v>#REF!</v>
      </c>
      <c r="R10" s="30" t="e">
        <f t="shared" ref="R10:R73" si="11">IF(P10&lt;&gt;0,(IF(Q10&lt;=0.5,1,Q10)),0)</f>
        <v>#REF!</v>
      </c>
      <c r="S10" s="28" t="e">
        <f t="shared" ref="S10:S73" si="12">ROUND(R10,0)</f>
        <v>#REF!</v>
      </c>
    </row>
    <row r="11" spans="1:34" s="47" customFormat="1" ht="17.100000000000001" customHeight="1">
      <c r="A11" s="19">
        <f t="shared" ref="A11:A74" si="13">+ROW()-9</f>
        <v>2</v>
      </c>
      <c r="B11" s="31" t="s">
        <v>33</v>
      </c>
      <c r="C11" s="32" t="s">
        <v>34</v>
      </c>
      <c r="D11" s="33" t="s">
        <v>35</v>
      </c>
      <c r="E11" s="34" t="s">
        <v>27</v>
      </c>
      <c r="F11" s="28">
        <f t="shared" si="0"/>
        <v>40</v>
      </c>
      <c r="G11" s="28">
        <f t="shared" si="1"/>
        <v>6</v>
      </c>
      <c r="H11" s="28">
        <f t="shared" si="2"/>
        <v>4</v>
      </c>
      <c r="I11" s="28">
        <f t="shared" si="3"/>
        <v>0</v>
      </c>
      <c r="J11" s="28">
        <f t="shared" si="4"/>
        <v>0</v>
      </c>
      <c r="K11" s="28">
        <f t="shared" si="5"/>
        <v>2</v>
      </c>
      <c r="L11" s="28">
        <f t="shared" si="6"/>
        <v>4</v>
      </c>
      <c r="M11" s="28">
        <f t="shared" si="7"/>
        <v>24</v>
      </c>
      <c r="N11" s="29">
        <f t="shared" si="8"/>
        <v>6</v>
      </c>
      <c r="O11" s="29">
        <f t="shared" si="9"/>
        <v>6</v>
      </c>
      <c r="P11" s="29">
        <f t="shared" si="10"/>
        <v>6</v>
      </c>
      <c r="Q11" s="30" t="e">
        <f>+P11/#REF!</f>
        <v>#REF!</v>
      </c>
      <c r="R11" s="30" t="e">
        <f t="shared" si="11"/>
        <v>#REF!</v>
      </c>
      <c r="S11" s="28" t="e">
        <f t="shared" si="12"/>
        <v>#REF!</v>
      </c>
      <c r="T11" s="23"/>
      <c r="U11" s="23"/>
    </row>
    <row r="12" spans="1:34" s="46" customFormat="1" ht="17.100000000000001" customHeight="1">
      <c r="A12" s="19">
        <f t="shared" si="13"/>
        <v>3</v>
      </c>
      <c r="B12" s="31" t="s">
        <v>36</v>
      </c>
      <c r="C12" s="32" t="s">
        <v>37</v>
      </c>
      <c r="D12" s="33" t="s">
        <v>38</v>
      </c>
      <c r="E12" s="34" t="s">
        <v>39</v>
      </c>
      <c r="F12" s="28">
        <f t="shared" si="0"/>
        <v>29</v>
      </c>
      <c r="G12" s="28">
        <f t="shared" si="1"/>
        <v>5</v>
      </c>
      <c r="H12" s="28">
        <f t="shared" si="2"/>
        <v>4</v>
      </c>
      <c r="I12" s="28">
        <f t="shared" si="3"/>
        <v>0</v>
      </c>
      <c r="J12" s="28">
        <f t="shared" si="4"/>
        <v>0</v>
      </c>
      <c r="K12" s="28">
        <f t="shared" si="5"/>
        <v>0</v>
      </c>
      <c r="L12" s="28">
        <f t="shared" si="6"/>
        <v>0</v>
      </c>
      <c r="M12" s="28">
        <f t="shared" si="7"/>
        <v>20</v>
      </c>
      <c r="N12" s="29">
        <f t="shared" si="8"/>
        <v>5</v>
      </c>
      <c r="O12" s="29">
        <f t="shared" si="9"/>
        <v>5</v>
      </c>
      <c r="P12" s="29">
        <f t="shared" si="10"/>
        <v>5</v>
      </c>
      <c r="Q12" s="30" t="e">
        <f>+P12/#REF!</f>
        <v>#REF!</v>
      </c>
      <c r="R12" s="30" t="e">
        <f t="shared" si="11"/>
        <v>#REF!</v>
      </c>
      <c r="S12" s="28" t="e">
        <f t="shared" si="12"/>
        <v>#REF!</v>
      </c>
      <c r="T12" s="23"/>
      <c r="U12" s="23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s="23" customFormat="1" ht="17.100000000000001" customHeight="1">
      <c r="A13" s="19">
        <f t="shared" si="13"/>
        <v>4</v>
      </c>
      <c r="B13" s="31" t="s">
        <v>40</v>
      </c>
      <c r="C13" s="32" t="s">
        <v>41</v>
      </c>
      <c r="D13" s="33" t="s">
        <v>42</v>
      </c>
      <c r="E13" s="34" t="s">
        <v>43</v>
      </c>
      <c r="F13" s="28">
        <f t="shared" si="0"/>
        <v>35</v>
      </c>
      <c r="G13" s="28">
        <f t="shared" si="1"/>
        <v>6</v>
      </c>
      <c r="H13" s="28">
        <f t="shared" si="2"/>
        <v>5</v>
      </c>
      <c r="I13" s="28">
        <f t="shared" si="3"/>
        <v>0</v>
      </c>
      <c r="J13" s="28">
        <f t="shared" si="4"/>
        <v>0</v>
      </c>
      <c r="K13" s="28">
        <f t="shared" si="5"/>
        <v>0</v>
      </c>
      <c r="L13" s="28">
        <f t="shared" si="6"/>
        <v>0</v>
      </c>
      <c r="M13" s="28">
        <f t="shared" si="7"/>
        <v>24</v>
      </c>
      <c r="N13" s="29">
        <f t="shared" si="8"/>
        <v>6</v>
      </c>
      <c r="O13" s="29">
        <f t="shared" si="9"/>
        <v>6</v>
      </c>
      <c r="P13" s="29">
        <f t="shared" si="10"/>
        <v>6</v>
      </c>
      <c r="Q13" s="30" t="e">
        <f>+P13/#REF!</f>
        <v>#REF!</v>
      </c>
      <c r="R13" s="30" t="e">
        <f t="shared" si="11"/>
        <v>#REF!</v>
      </c>
      <c r="S13" s="28" t="e">
        <f t="shared" si="12"/>
        <v>#REF!</v>
      </c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s="47" customFormat="1" ht="17.100000000000001" customHeight="1">
      <c r="A14" s="19">
        <f t="shared" si="13"/>
        <v>5</v>
      </c>
      <c r="B14" s="31" t="s">
        <v>44</v>
      </c>
      <c r="C14" s="32" t="s">
        <v>45</v>
      </c>
      <c r="D14" s="33" t="s">
        <v>46</v>
      </c>
      <c r="E14" s="34" t="s">
        <v>47</v>
      </c>
      <c r="F14" s="28">
        <f t="shared" si="0"/>
        <v>40</v>
      </c>
      <c r="G14" s="28">
        <f t="shared" si="1"/>
        <v>6</v>
      </c>
      <c r="H14" s="28">
        <f t="shared" si="2"/>
        <v>4</v>
      </c>
      <c r="I14" s="28">
        <f t="shared" si="3"/>
        <v>0</v>
      </c>
      <c r="J14" s="28">
        <f t="shared" si="4"/>
        <v>0</v>
      </c>
      <c r="K14" s="28">
        <f t="shared" si="5"/>
        <v>2</v>
      </c>
      <c r="L14" s="28">
        <f t="shared" si="6"/>
        <v>0</v>
      </c>
      <c r="M14" s="28">
        <f t="shared" si="7"/>
        <v>28</v>
      </c>
      <c r="N14" s="29">
        <f t="shared" si="8"/>
        <v>7</v>
      </c>
      <c r="O14" s="29">
        <f t="shared" si="9"/>
        <v>7</v>
      </c>
      <c r="P14" s="29">
        <f t="shared" si="10"/>
        <v>7</v>
      </c>
      <c r="Q14" s="30" t="e">
        <f>+P14/#REF!</f>
        <v>#REF!</v>
      </c>
      <c r="R14" s="30" t="e">
        <f t="shared" si="11"/>
        <v>#REF!</v>
      </c>
      <c r="S14" s="28" t="e">
        <f t="shared" si="12"/>
        <v>#REF!</v>
      </c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4" s="47" customFormat="1" ht="17.100000000000001" customHeight="1">
      <c r="A15" s="19">
        <f t="shared" si="13"/>
        <v>6</v>
      </c>
      <c r="B15" s="31" t="s">
        <v>48</v>
      </c>
      <c r="C15" s="32" t="s">
        <v>49</v>
      </c>
      <c r="D15" s="33" t="s">
        <v>50</v>
      </c>
      <c r="E15" s="34" t="s">
        <v>51</v>
      </c>
      <c r="F15" s="28">
        <f t="shared" si="0"/>
        <v>40</v>
      </c>
      <c r="G15" s="28">
        <f t="shared" si="1"/>
        <v>6</v>
      </c>
      <c r="H15" s="28">
        <f t="shared" si="2"/>
        <v>4</v>
      </c>
      <c r="I15" s="28">
        <f t="shared" si="3"/>
        <v>0</v>
      </c>
      <c r="J15" s="28">
        <f t="shared" si="4"/>
        <v>0</v>
      </c>
      <c r="K15" s="28">
        <f t="shared" si="5"/>
        <v>2</v>
      </c>
      <c r="L15" s="28">
        <f t="shared" si="6"/>
        <v>4</v>
      </c>
      <c r="M15" s="28">
        <f t="shared" si="7"/>
        <v>24</v>
      </c>
      <c r="N15" s="29">
        <f t="shared" si="8"/>
        <v>6</v>
      </c>
      <c r="O15" s="29">
        <f t="shared" si="9"/>
        <v>6</v>
      </c>
      <c r="P15" s="29">
        <f t="shared" si="10"/>
        <v>6</v>
      </c>
      <c r="Q15" s="30" t="e">
        <f>+P15/#REF!</f>
        <v>#REF!</v>
      </c>
      <c r="R15" s="30" t="e">
        <f t="shared" si="11"/>
        <v>#REF!</v>
      </c>
      <c r="S15" s="28" t="e">
        <f t="shared" si="12"/>
        <v>#REF!</v>
      </c>
      <c r="T15" s="23"/>
      <c r="U15" s="23"/>
    </row>
    <row r="16" spans="1:34" s="23" customFormat="1" ht="17.100000000000001" customHeight="1">
      <c r="A16" s="19">
        <f t="shared" si="13"/>
        <v>7</v>
      </c>
      <c r="B16" s="31" t="s">
        <v>48</v>
      </c>
      <c r="C16" s="32" t="s">
        <v>52</v>
      </c>
      <c r="D16" s="33" t="s">
        <v>53</v>
      </c>
      <c r="E16" s="34" t="s">
        <v>54</v>
      </c>
      <c r="F16" s="28">
        <f t="shared" si="0"/>
        <v>29</v>
      </c>
      <c r="G16" s="28">
        <f t="shared" si="1"/>
        <v>5</v>
      </c>
      <c r="H16" s="28">
        <f t="shared" si="2"/>
        <v>4</v>
      </c>
      <c r="I16" s="28">
        <f t="shared" si="3"/>
        <v>0</v>
      </c>
      <c r="J16" s="28">
        <f t="shared" si="4"/>
        <v>0</v>
      </c>
      <c r="K16" s="28">
        <f t="shared" si="5"/>
        <v>0</v>
      </c>
      <c r="L16" s="28">
        <f t="shared" si="6"/>
        <v>0</v>
      </c>
      <c r="M16" s="28">
        <f t="shared" si="7"/>
        <v>20</v>
      </c>
      <c r="N16" s="29">
        <f t="shared" si="8"/>
        <v>5</v>
      </c>
      <c r="O16" s="29">
        <f t="shared" si="9"/>
        <v>5</v>
      </c>
      <c r="P16" s="29">
        <f t="shared" si="10"/>
        <v>5</v>
      </c>
      <c r="Q16" s="30" t="e">
        <f>+P16/#REF!</f>
        <v>#REF!</v>
      </c>
      <c r="R16" s="30" t="e">
        <f t="shared" si="11"/>
        <v>#REF!</v>
      </c>
      <c r="S16" s="28" t="e">
        <f t="shared" si="12"/>
        <v>#REF!</v>
      </c>
    </row>
    <row r="17" spans="1:34" s="47" customFormat="1" ht="17.100000000000001" customHeight="1">
      <c r="A17" s="19">
        <f t="shared" si="13"/>
        <v>8</v>
      </c>
      <c r="B17" s="31" t="s">
        <v>48</v>
      </c>
      <c r="C17" s="32" t="s">
        <v>55</v>
      </c>
      <c r="D17" s="33" t="s">
        <v>56</v>
      </c>
      <c r="E17" s="34" t="s">
        <v>27</v>
      </c>
      <c r="F17" s="28">
        <f t="shared" si="0"/>
        <v>40</v>
      </c>
      <c r="G17" s="28">
        <f t="shared" si="1"/>
        <v>6</v>
      </c>
      <c r="H17" s="28">
        <f t="shared" si="2"/>
        <v>4</v>
      </c>
      <c r="I17" s="28">
        <f t="shared" si="3"/>
        <v>0</v>
      </c>
      <c r="J17" s="28">
        <f t="shared" si="4"/>
        <v>0</v>
      </c>
      <c r="K17" s="28">
        <f t="shared" si="5"/>
        <v>2</v>
      </c>
      <c r="L17" s="28">
        <f t="shared" si="6"/>
        <v>4</v>
      </c>
      <c r="M17" s="28">
        <f t="shared" si="7"/>
        <v>24</v>
      </c>
      <c r="N17" s="29">
        <f t="shared" si="8"/>
        <v>6</v>
      </c>
      <c r="O17" s="29">
        <f t="shared" si="9"/>
        <v>6</v>
      </c>
      <c r="P17" s="29">
        <f t="shared" si="10"/>
        <v>6</v>
      </c>
      <c r="Q17" s="30" t="e">
        <f>+P17/#REF!</f>
        <v>#REF!</v>
      </c>
      <c r="R17" s="30" t="e">
        <f t="shared" si="11"/>
        <v>#REF!</v>
      </c>
      <c r="S17" s="28" t="e">
        <f t="shared" si="12"/>
        <v>#REF!</v>
      </c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1:34" s="52" customFormat="1" ht="17.100000000000001" customHeight="1">
      <c r="A18" s="19">
        <f t="shared" si="13"/>
        <v>9</v>
      </c>
      <c r="B18" s="48" t="s">
        <v>57</v>
      </c>
      <c r="C18" s="49" t="s">
        <v>58</v>
      </c>
      <c r="D18" s="50" t="s">
        <v>59</v>
      </c>
      <c r="E18" s="51" t="s">
        <v>60</v>
      </c>
      <c r="F18" s="28">
        <f t="shared" si="0"/>
        <v>40</v>
      </c>
      <c r="G18" s="28">
        <f t="shared" si="1"/>
        <v>6</v>
      </c>
      <c r="H18" s="28">
        <f t="shared" si="2"/>
        <v>4</v>
      </c>
      <c r="I18" s="28">
        <f t="shared" si="3"/>
        <v>0</v>
      </c>
      <c r="J18" s="28">
        <f t="shared" si="4"/>
        <v>0</v>
      </c>
      <c r="K18" s="28">
        <f t="shared" si="5"/>
        <v>2</v>
      </c>
      <c r="L18" s="28">
        <f t="shared" si="6"/>
        <v>0</v>
      </c>
      <c r="M18" s="28">
        <f t="shared" si="7"/>
        <v>28</v>
      </c>
      <c r="N18" s="29">
        <f t="shared" si="8"/>
        <v>7</v>
      </c>
      <c r="O18" s="29">
        <f t="shared" si="9"/>
        <v>7</v>
      </c>
      <c r="P18" s="29">
        <f t="shared" si="10"/>
        <v>7</v>
      </c>
      <c r="Q18" s="30" t="e">
        <f>+P18/#REF!</f>
        <v>#REF!</v>
      </c>
      <c r="R18" s="30" t="e">
        <f t="shared" si="11"/>
        <v>#REF!</v>
      </c>
      <c r="S18" s="28" t="e">
        <f t="shared" si="12"/>
        <v>#REF!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1:34" s="23" customFormat="1" ht="17.100000000000001" customHeight="1">
      <c r="A19" s="19">
        <f t="shared" si="13"/>
        <v>10</v>
      </c>
      <c r="B19" s="53" t="s">
        <v>61</v>
      </c>
      <c r="C19" s="54" t="s">
        <v>62</v>
      </c>
      <c r="D19" s="55" t="s">
        <v>63</v>
      </c>
      <c r="E19" s="34" t="s">
        <v>51</v>
      </c>
      <c r="F19" s="28">
        <f t="shared" si="0"/>
        <v>40</v>
      </c>
      <c r="G19" s="28">
        <f t="shared" si="1"/>
        <v>6</v>
      </c>
      <c r="H19" s="28">
        <f t="shared" si="2"/>
        <v>4</v>
      </c>
      <c r="I19" s="28">
        <f t="shared" si="3"/>
        <v>0</v>
      </c>
      <c r="J19" s="28">
        <f t="shared" si="4"/>
        <v>0</v>
      </c>
      <c r="K19" s="28">
        <f t="shared" si="5"/>
        <v>2</v>
      </c>
      <c r="L19" s="28">
        <f t="shared" si="6"/>
        <v>4</v>
      </c>
      <c r="M19" s="28">
        <f t="shared" si="7"/>
        <v>24</v>
      </c>
      <c r="N19" s="29">
        <f t="shared" si="8"/>
        <v>6</v>
      </c>
      <c r="O19" s="29">
        <f t="shared" si="9"/>
        <v>6</v>
      </c>
      <c r="P19" s="29">
        <f t="shared" si="10"/>
        <v>6</v>
      </c>
      <c r="Q19" s="30" t="e">
        <f>+P19/#REF!</f>
        <v>#REF!</v>
      </c>
      <c r="R19" s="30" t="e">
        <f t="shared" si="11"/>
        <v>#REF!</v>
      </c>
      <c r="S19" s="28" t="e">
        <f t="shared" si="12"/>
        <v>#REF!</v>
      </c>
      <c r="U19" s="52"/>
    </row>
    <row r="20" spans="1:34" s="23" customFormat="1" ht="17.100000000000001" customHeight="1">
      <c r="A20" s="19">
        <f t="shared" si="13"/>
        <v>11</v>
      </c>
      <c r="B20" s="53" t="s">
        <v>64</v>
      </c>
      <c r="C20" s="54" t="s">
        <v>65</v>
      </c>
      <c r="D20" s="55" t="s">
        <v>66</v>
      </c>
      <c r="E20" s="34" t="s">
        <v>67</v>
      </c>
      <c r="F20" s="28">
        <f t="shared" si="0"/>
        <v>40</v>
      </c>
      <c r="G20" s="28">
        <f t="shared" si="1"/>
        <v>6</v>
      </c>
      <c r="H20" s="28">
        <f t="shared" si="2"/>
        <v>4</v>
      </c>
      <c r="I20" s="28">
        <f t="shared" si="3"/>
        <v>0</v>
      </c>
      <c r="J20" s="28">
        <f t="shared" si="4"/>
        <v>0</v>
      </c>
      <c r="K20" s="28">
        <f t="shared" si="5"/>
        <v>2</v>
      </c>
      <c r="L20" s="28">
        <f t="shared" si="6"/>
        <v>4</v>
      </c>
      <c r="M20" s="28">
        <f t="shared" si="7"/>
        <v>24</v>
      </c>
      <c r="N20" s="29">
        <f t="shared" si="8"/>
        <v>6</v>
      </c>
      <c r="O20" s="29">
        <f t="shared" si="9"/>
        <v>6</v>
      </c>
      <c r="P20" s="29">
        <f t="shared" si="10"/>
        <v>6</v>
      </c>
      <c r="Q20" s="30" t="e">
        <f>+P20/#REF!</f>
        <v>#REF!</v>
      </c>
      <c r="R20" s="30" t="e">
        <f t="shared" si="11"/>
        <v>#REF!</v>
      </c>
      <c r="S20" s="28" t="e">
        <f t="shared" si="12"/>
        <v>#REF!</v>
      </c>
    </row>
    <row r="21" spans="1:34" s="23" customFormat="1" ht="17.100000000000001" customHeight="1">
      <c r="A21" s="19">
        <f t="shared" si="13"/>
        <v>12</v>
      </c>
      <c r="B21" s="53" t="s">
        <v>68</v>
      </c>
      <c r="C21" s="54" t="s">
        <v>69</v>
      </c>
      <c r="D21" s="55" t="s">
        <v>70</v>
      </c>
      <c r="E21" s="51" t="s">
        <v>71</v>
      </c>
      <c r="F21" s="28">
        <f t="shared" si="0"/>
        <v>40</v>
      </c>
      <c r="G21" s="28">
        <f t="shared" si="1"/>
        <v>6</v>
      </c>
      <c r="H21" s="28">
        <f t="shared" si="2"/>
        <v>4</v>
      </c>
      <c r="I21" s="28">
        <f t="shared" si="3"/>
        <v>0</v>
      </c>
      <c r="J21" s="28">
        <f t="shared" si="4"/>
        <v>0</v>
      </c>
      <c r="K21" s="28">
        <f t="shared" si="5"/>
        <v>2</v>
      </c>
      <c r="L21" s="28">
        <f t="shared" si="6"/>
        <v>4</v>
      </c>
      <c r="M21" s="28">
        <f t="shared" si="7"/>
        <v>24</v>
      </c>
      <c r="N21" s="29">
        <f t="shared" si="8"/>
        <v>6</v>
      </c>
      <c r="O21" s="29">
        <f t="shared" si="9"/>
        <v>6</v>
      </c>
      <c r="P21" s="29">
        <f t="shared" si="10"/>
        <v>6</v>
      </c>
      <c r="Q21" s="30" t="e">
        <f>+P21/#REF!</f>
        <v>#REF!</v>
      </c>
      <c r="R21" s="30" t="e">
        <f t="shared" si="11"/>
        <v>#REF!</v>
      </c>
      <c r="S21" s="28" t="e">
        <f t="shared" si="12"/>
        <v>#REF!</v>
      </c>
    </row>
    <row r="22" spans="1:34" s="47" customFormat="1" ht="17.100000000000001" customHeight="1">
      <c r="A22" s="19">
        <f t="shared" si="13"/>
        <v>13</v>
      </c>
      <c r="B22" s="53" t="s">
        <v>72</v>
      </c>
      <c r="C22" s="54" t="s">
        <v>73</v>
      </c>
      <c r="D22" s="55" t="s">
        <v>74</v>
      </c>
      <c r="E22" s="34" t="s">
        <v>75</v>
      </c>
      <c r="F22" s="28">
        <f t="shared" si="0"/>
        <v>29</v>
      </c>
      <c r="G22" s="28">
        <f t="shared" si="1"/>
        <v>5</v>
      </c>
      <c r="H22" s="28">
        <f t="shared" si="2"/>
        <v>4</v>
      </c>
      <c r="I22" s="28">
        <f t="shared" si="3"/>
        <v>0</v>
      </c>
      <c r="J22" s="28">
        <f t="shared" si="4"/>
        <v>0</v>
      </c>
      <c r="K22" s="28">
        <f t="shared" si="5"/>
        <v>0</v>
      </c>
      <c r="L22" s="28">
        <f t="shared" si="6"/>
        <v>0</v>
      </c>
      <c r="M22" s="28">
        <f t="shared" si="7"/>
        <v>20</v>
      </c>
      <c r="N22" s="29">
        <f t="shared" si="8"/>
        <v>5</v>
      </c>
      <c r="O22" s="29">
        <f t="shared" si="9"/>
        <v>5</v>
      </c>
      <c r="P22" s="29">
        <f t="shared" si="10"/>
        <v>5</v>
      </c>
      <c r="Q22" s="30" t="e">
        <f>+P22/#REF!</f>
        <v>#REF!</v>
      </c>
      <c r="R22" s="30" t="e">
        <f t="shared" si="11"/>
        <v>#REF!</v>
      </c>
      <c r="S22" s="28" t="e">
        <f t="shared" si="12"/>
        <v>#REF!</v>
      </c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1:34" s="46" customFormat="1" ht="17.100000000000001" customHeight="1">
      <c r="A23" s="19">
        <f t="shared" si="13"/>
        <v>14</v>
      </c>
      <c r="B23" s="31" t="s">
        <v>76</v>
      </c>
      <c r="C23" s="32" t="s">
        <v>77</v>
      </c>
      <c r="D23" s="33" t="s">
        <v>78</v>
      </c>
      <c r="E23" s="34" t="s">
        <v>79</v>
      </c>
      <c r="F23" s="28">
        <f t="shared" si="0"/>
        <v>30</v>
      </c>
      <c r="G23" s="28">
        <f t="shared" si="1"/>
        <v>5</v>
      </c>
      <c r="H23" s="28">
        <f t="shared" si="2"/>
        <v>4</v>
      </c>
      <c r="I23" s="28">
        <f t="shared" si="3"/>
        <v>0</v>
      </c>
      <c r="J23" s="28">
        <f t="shared" si="4"/>
        <v>0</v>
      </c>
      <c r="K23" s="28">
        <f t="shared" si="5"/>
        <v>1</v>
      </c>
      <c r="L23" s="28">
        <f t="shared" si="6"/>
        <v>0</v>
      </c>
      <c r="M23" s="28">
        <f t="shared" si="7"/>
        <v>20</v>
      </c>
      <c r="N23" s="29">
        <f t="shared" si="8"/>
        <v>5</v>
      </c>
      <c r="O23" s="29">
        <f t="shared" si="9"/>
        <v>5</v>
      </c>
      <c r="P23" s="29">
        <f t="shared" si="10"/>
        <v>5</v>
      </c>
      <c r="Q23" s="30" t="e">
        <f>+P23/#REF!</f>
        <v>#REF!</v>
      </c>
      <c r="R23" s="30" t="e">
        <f t="shared" si="11"/>
        <v>#REF!</v>
      </c>
      <c r="S23" s="28" t="e">
        <f t="shared" si="12"/>
        <v>#REF!</v>
      </c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1:34" s="23" customFormat="1" ht="17.100000000000001" customHeight="1">
      <c r="A24" s="56">
        <f>+ROW()-9</f>
        <v>15</v>
      </c>
      <c r="B24" s="31" t="s">
        <v>76</v>
      </c>
      <c r="C24" s="32" t="s">
        <v>80</v>
      </c>
      <c r="D24" s="33" t="s">
        <v>81</v>
      </c>
      <c r="E24" s="57" t="s">
        <v>82</v>
      </c>
      <c r="F24" s="58">
        <f>LEN(E24)</f>
        <v>42</v>
      </c>
      <c r="G24" s="58">
        <f>LEN(E24)-LEN(SUBSTITUTE(E24,":",""))</f>
        <v>0</v>
      </c>
      <c r="H24" s="58">
        <f>LEN(E24)-LEN(SUBSTITUTE(E24,"-",""))</f>
        <v>4</v>
      </c>
      <c r="I24" s="58">
        <f>LEN(E24)-LEN(SUBSTITUTE(E24,",",""))</f>
        <v>6</v>
      </c>
      <c r="J24" s="58">
        <f>LEN(E24)-LEN(SUBSTITUTE(E24,".",""))</f>
        <v>0</v>
      </c>
      <c r="K24" s="58">
        <f>LEN(E24)-LEN(SUBSTITUTE(E24," ",""))</f>
        <v>4</v>
      </c>
      <c r="L24" s="58">
        <f>LEN(E24)-LEN(SUBSTITUTE(E24,"C/Ct",""))</f>
        <v>4</v>
      </c>
      <c r="M24" s="58">
        <f>+F24-G24-H24-I24-J24-K24-L24</f>
        <v>24</v>
      </c>
      <c r="N24" s="59">
        <f>+M24/4</f>
        <v>6</v>
      </c>
      <c r="O24" s="59">
        <f>IF(N24&lt;=0.5,1,N24)</f>
        <v>6</v>
      </c>
      <c r="P24" s="59">
        <f>IF(F24&lt;&gt;0,(IF(O24=1.5,1,O24)),0)</f>
        <v>6</v>
      </c>
      <c r="Q24" s="60" t="e">
        <f>+P24/#REF!</f>
        <v>#REF!</v>
      </c>
      <c r="R24" s="60" t="e">
        <f>IF(P24&lt;&gt;0,(IF(Q24&lt;=0.5,1,Q24)),0)</f>
        <v>#REF!</v>
      </c>
      <c r="S24" s="58" t="e">
        <f>ROUND(R24,0)</f>
        <v>#REF!</v>
      </c>
    </row>
    <row r="25" spans="1:34" s="46" customFormat="1" ht="17.100000000000001" customHeight="1">
      <c r="A25" s="19">
        <f t="shared" si="13"/>
        <v>16</v>
      </c>
      <c r="B25" s="31" t="s">
        <v>83</v>
      </c>
      <c r="C25" s="32" t="s">
        <v>84</v>
      </c>
      <c r="D25" s="33" t="s">
        <v>85</v>
      </c>
      <c r="E25" s="34" t="s">
        <v>51</v>
      </c>
      <c r="F25" s="28">
        <f t="shared" si="0"/>
        <v>40</v>
      </c>
      <c r="G25" s="28">
        <f t="shared" si="1"/>
        <v>6</v>
      </c>
      <c r="H25" s="28">
        <f t="shared" si="2"/>
        <v>4</v>
      </c>
      <c r="I25" s="28">
        <f t="shared" si="3"/>
        <v>0</v>
      </c>
      <c r="J25" s="28">
        <f t="shared" si="4"/>
        <v>0</v>
      </c>
      <c r="K25" s="28">
        <f t="shared" si="5"/>
        <v>2</v>
      </c>
      <c r="L25" s="28">
        <f t="shared" si="6"/>
        <v>4</v>
      </c>
      <c r="M25" s="28">
        <f t="shared" si="7"/>
        <v>24</v>
      </c>
      <c r="N25" s="29">
        <f t="shared" si="8"/>
        <v>6</v>
      </c>
      <c r="O25" s="29">
        <f t="shared" si="9"/>
        <v>6</v>
      </c>
      <c r="P25" s="29">
        <f t="shared" si="10"/>
        <v>6</v>
      </c>
      <c r="Q25" s="30" t="e">
        <f>+P25/#REF!</f>
        <v>#REF!</v>
      </c>
      <c r="R25" s="30" t="e">
        <f t="shared" si="11"/>
        <v>#REF!</v>
      </c>
      <c r="S25" s="28" t="e">
        <f t="shared" si="12"/>
        <v>#REF!</v>
      </c>
      <c r="T25" s="23"/>
      <c r="U25" s="52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1:34" s="46" customFormat="1" ht="17.100000000000001" customHeight="1">
      <c r="A26" s="19">
        <f t="shared" si="13"/>
        <v>17</v>
      </c>
      <c r="B26" s="31" t="s">
        <v>86</v>
      </c>
      <c r="C26" s="32" t="s">
        <v>87</v>
      </c>
      <c r="D26" s="33" t="s">
        <v>88</v>
      </c>
      <c r="E26" s="34" t="s">
        <v>27</v>
      </c>
      <c r="F26" s="28">
        <f t="shared" si="0"/>
        <v>40</v>
      </c>
      <c r="G26" s="28">
        <f t="shared" si="1"/>
        <v>6</v>
      </c>
      <c r="H26" s="28">
        <f t="shared" si="2"/>
        <v>4</v>
      </c>
      <c r="I26" s="28">
        <f t="shared" si="3"/>
        <v>0</v>
      </c>
      <c r="J26" s="28">
        <f t="shared" si="4"/>
        <v>0</v>
      </c>
      <c r="K26" s="28">
        <f t="shared" si="5"/>
        <v>2</v>
      </c>
      <c r="L26" s="28">
        <f t="shared" si="6"/>
        <v>4</v>
      </c>
      <c r="M26" s="28">
        <f t="shared" si="7"/>
        <v>24</v>
      </c>
      <c r="N26" s="29">
        <f t="shared" si="8"/>
        <v>6</v>
      </c>
      <c r="O26" s="29">
        <f t="shared" si="9"/>
        <v>6</v>
      </c>
      <c r="P26" s="29">
        <f t="shared" si="10"/>
        <v>6</v>
      </c>
      <c r="Q26" s="30" t="e">
        <f>+P26/#REF!</f>
        <v>#REF!</v>
      </c>
      <c r="R26" s="30" t="e">
        <f t="shared" si="11"/>
        <v>#REF!</v>
      </c>
      <c r="S26" s="28" t="e">
        <f t="shared" si="12"/>
        <v>#REF!</v>
      </c>
      <c r="T26" s="23"/>
      <c r="U26" s="52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1:34" s="47" customFormat="1" ht="17.100000000000001" customHeight="1">
      <c r="A27" s="19">
        <f t="shared" si="13"/>
        <v>18</v>
      </c>
      <c r="B27" s="31" t="s">
        <v>89</v>
      </c>
      <c r="C27" s="32" t="s">
        <v>90</v>
      </c>
      <c r="D27" s="33" t="s">
        <v>91</v>
      </c>
      <c r="E27" s="34" t="s">
        <v>92</v>
      </c>
      <c r="F27" s="28">
        <f t="shared" si="0"/>
        <v>40</v>
      </c>
      <c r="G27" s="28">
        <f t="shared" si="1"/>
        <v>6</v>
      </c>
      <c r="H27" s="28">
        <f t="shared" si="2"/>
        <v>4</v>
      </c>
      <c r="I27" s="28">
        <f t="shared" si="3"/>
        <v>0</v>
      </c>
      <c r="J27" s="28">
        <f t="shared" si="4"/>
        <v>0</v>
      </c>
      <c r="K27" s="28">
        <f t="shared" si="5"/>
        <v>2</v>
      </c>
      <c r="L27" s="28">
        <f t="shared" si="6"/>
        <v>4</v>
      </c>
      <c r="M27" s="28">
        <f t="shared" si="7"/>
        <v>24</v>
      </c>
      <c r="N27" s="29">
        <f t="shared" si="8"/>
        <v>6</v>
      </c>
      <c r="O27" s="29">
        <f t="shared" si="9"/>
        <v>6</v>
      </c>
      <c r="P27" s="29">
        <f t="shared" si="10"/>
        <v>6</v>
      </c>
      <c r="Q27" s="30" t="e">
        <f>+P27/#REF!</f>
        <v>#REF!</v>
      </c>
      <c r="R27" s="30" t="e">
        <f t="shared" si="11"/>
        <v>#REF!</v>
      </c>
      <c r="S27" s="28" t="e">
        <f t="shared" si="12"/>
        <v>#REF!</v>
      </c>
      <c r="T27" s="23"/>
      <c r="U27" s="23"/>
    </row>
    <row r="28" spans="1:34" s="46" customFormat="1" ht="17.100000000000001" customHeight="1">
      <c r="A28" s="19">
        <f t="shared" si="13"/>
        <v>19</v>
      </c>
      <c r="B28" s="31" t="s">
        <v>93</v>
      </c>
      <c r="C28" s="32" t="s">
        <v>94</v>
      </c>
      <c r="D28" s="33" t="s">
        <v>95</v>
      </c>
      <c r="E28" s="34" t="s">
        <v>39</v>
      </c>
      <c r="F28" s="28">
        <f t="shared" si="0"/>
        <v>29</v>
      </c>
      <c r="G28" s="28">
        <f t="shared" si="1"/>
        <v>5</v>
      </c>
      <c r="H28" s="28">
        <f t="shared" si="2"/>
        <v>4</v>
      </c>
      <c r="I28" s="28">
        <f t="shared" si="3"/>
        <v>0</v>
      </c>
      <c r="J28" s="28">
        <f t="shared" si="4"/>
        <v>0</v>
      </c>
      <c r="K28" s="28">
        <f t="shared" si="5"/>
        <v>0</v>
      </c>
      <c r="L28" s="28">
        <f t="shared" si="6"/>
        <v>0</v>
      </c>
      <c r="M28" s="28">
        <f t="shared" si="7"/>
        <v>20</v>
      </c>
      <c r="N28" s="29">
        <f t="shared" si="8"/>
        <v>5</v>
      </c>
      <c r="O28" s="29">
        <f t="shared" si="9"/>
        <v>5</v>
      </c>
      <c r="P28" s="29">
        <f t="shared" si="10"/>
        <v>5</v>
      </c>
      <c r="Q28" s="30" t="e">
        <f>+P28/#REF!</f>
        <v>#REF!</v>
      </c>
      <c r="R28" s="30" t="e">
        <f t="shared" si="11"/>
        <v>#REF!</v>
      </c>
      <c r="S28" s="28" t="e">
        <f t="shared" si="12"/>
        <v>#REF!</v>
      </c>
      <c r="T28" s="23"/>
      <c r="U28" s="23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</row>
    <row r="29" spans="1:34" s="46" customFormat="1" ht="17.100000000000001" customHeight="1">
      <c r="A29" s="19">
        <f t="shared" si="13"/>
        <v>20</v>
      </c>
      <c r="B29" s="31" t="s">
        <v>93</v>
      </c>
      <c r="C29" s="32" t="s">
        <v>96</v>
      </c>
      <c r="D29" s="33" t="s">
        <v>97</v>
      </c>
      <c r="E29" s="34" t="s">
        <v>98</v>
      </c>
      <c r="F29" s="28">
        <f t="shared" si="0"/>
        <v>29</v>
      </c>
      <c r="G29" s="28">
        <f t="shared" si="1"/>
        <v>5</v>
      </c>
      <c r="H29" s="28">
        <f t="shared" si="2"/>
        <v>4</v>
      </c>
      <c r="I29" s="28">
        <f t="shared" si="3"/>
        <v>0</v>
      </c>
      <c r="J29" s="28">
        <f t="shared" si="4"/>
        <v>0</v>
      </c>
      <c r="K29" s="28">
        <f t="shared" si="5"/>
        <v>0</v>
      </c>
      <c r="L29" s="28">
        <f t="shared" si="6"/>
        <v>0</v>
      </c>
      <c r="M29" s="28">
        <f t="shared" si="7"/>
        <v>20</v>
      </c>
      <c r="N29" s="29">
        <f t="shared" si="8"/>
        <v>5</v>
      </c>
      <c r="O29" s="29">
        <f t="shared" si="9"/>
        <v>5</v>
      </c>
      <c r="P29" s="29">
        <f t="shared" si="10"/>
        <v>5</v>
      </c>
      <c r="Q29" s="30" t="e">
        <f>+P29/#REF!</f>
        <v>#REF!</v>
      </c>
      <c r="R29" s="30" t="e">
        <f t="shared" si="11"/>
        <v>#REF!</v>
      </c>
      <c r="S29" s="28" t="e">
        <f t="shared" si="12"/>
        <v>#REF!</v>
      </c>
      <c r="T29" s="23"/>
      <c r="U29" s="23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</row>
    <row r="30" spans="1:34" s="47" customFormat="1" ht="17.100000000000001" customHeight="1">
      <c r="A30" s="19">
        <f t="shared" si="13"/>
        <v>21</v>
      </c>
      <c r="B30" s="31" t="s">
        <v>99</v>
      </c>
      <c r="C30" s="32" t="s">
        <v>100</v>
      </c>
      <c r="D30" s="33" t="s">
        <v>101</v>
      </c>
      <c r="E30" s="34" t="s">
        <v>75</v>
      </c>
      <c r="F30" s="28">
        <f t="shared" si="0"/>
        <v>29</v>
      </c>
      <c r="G30" s="28">
        <f t="shared" si="1"/>
        <v>5</v>
      </c>
      <c r="H30" s="28">
        <f t="shared" si="2"/>
        <v>4</v>
      </c>
      <c r="I30" s="28">
        <f t="shared" si="3"/>
        <v>0</v>
      </c>
      <c r="J30" s="28">
        <f t="shared" si="4"/>
        <v>0</v>
      </c>
      <c r="K30" s="28">
        <f t="shared" si="5"/>
        <v>0</v>
      </c>
      <c r="L30" s="28">
        <f t="shared" si="6"/>
        <v>0</v>
      </c>
      <c r="M30" s="28">
        <f t="shared" si="7"/>
        <v>20</v>
      </c>
      <c r="N30" s="29">
        <f t="shared" si="8"/>
        <v>5</v>
      </c>
      <c r="O30" s="29">
        <f t="shared" si="9"/>
        <v>5</v>
      </c>
      <c r="P30" s="29">
        <f t="shared" si="10"/>
        <v>5</v>
      </c>
      <c r="Q30" s="30" t="e">
        <f>+P30/#REF!</f>
        <v>#REF!</v>
      </c>
      <c r="R30" s="30" t="e">
        <f t="shared" si="11"/>
        <v>#REF!</v>
      </c>
      <c r="S30" s="28" t="e">
        <f t="shared" si="12"/>
        <v>#REF!</v>
      </c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 s="23" customFormat="1" ht="17.100000000000001" customHeight="1">
      <c r="A31" s="19">
        <f t="shared" si="13"/>
        <v>22</v>
      </c>
      <c r="B31" s="31" t="s">
        <v>102</v>
      </c>
      <c r="C31" s="32" t="s">
        <v>103</v>
      </c>
      <c r="D31" s="33" t="s">
        <v>104</v>
      </c>
      <c r="E31" s="34" t="s">
        <v>27</v>
      </c>
      <c r="F31" s="28">
        <f t="shared" si="0"/>
        <v>40</v>
      </c>
      <c r="G31" s="28">
        <f t="shared" si="1"/>
        <v>6</v>
      </c>
      <c r="H31" s="28">
        <f t="shared" si="2"/>
        <v>4</v>
      </c>
      <c r="I31" s="28">
        <f t="shared" si="3"/>
        <v>0</v>
      </c>
      <c r="J31" s="28">
        <f t="shared" si="4"/>
        <v>0</v>
      </c>
      <c r="K31" s="28">
        <f t="shared" si="5"/>
        <v>2</v>
      </c>
      <c r="L31" s="28">
        <f t="shared" si="6"/>
        <v>4</v>
      </c>
      <c r="M31" s="28">
        <f t="shared" si="7"/>
        <v>24</v>
      </c>
      <c r="N31" s="29">
        <f t="shared" si="8"/>
        <v>6</v>
      </c>
      <c r="O31" s="29">
        <f t="shared" si="9"/>
        <v>6</v>
      </c>
      <c r="P31" s="29">
        <f t="shared" si="10"/>
        <v>6</v>
      </c>
      <c r="Q31" s="30" t="e">
        <f>+P31/#REF!</f>
        <v>#REF!</v>
      </c>
      <c r="R31" s="30" t="e">
        <f t="shared" si="11"/>
        <v>#REF!</v>
      </c>
      <c r="S31" s="28" t="e">
        <f t="shared" si="12"/>
        <v>#REF!</v>
      </c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</row>
    <row r="32" spans="1:34" s="47" customFormat="1" ht="17.100000000000001" customHeight="1">
      <c r="A32" s="19">
        <f t="shared" si="13"/>
        <v>23</v>
      </c>
      <c r="B32" s="31" t="s">
        <v>105</v>
      </c>
      <c r="C32" s="32" t="s">
        <v>106</v>
      </c>
      <c r="D32" s="33" t="s">
        <v>107</v>
      </c>
      <c r="E32" s="34" t="s">
        <v>67</v>
      </c>
      <c r="F32" s="28">
        <f t="shared" si="0"/>
        <v>40</v>
      </c>
      <c r="G32" s="28">
        <f t="shared" si="1"/>
        <v>6</v>
      </c>
      <c r="H32" s="28">
        <f t="shared" si="2"/>
        <v>4</v>
      </c>
      <c r="I32" s="28">
        <f t="shared" si="3"/>
        <v>0</v>
      </c>
      <c r="J32" s="28">
        <f t="shared" si="4"/>
        <v>0</v>
      </c>
      <c r="K32" s="28">
        <f t="shared" si="5"/>
        <v>2</v>
      </c>
      <c r="L32" s="28">
        <f t="shared" si="6"/>
        <v>4</v>
      </c>
      <c r="M32" s="28">
        <f t="shared" si="7"/>
        <v>24</v>
      </c>
      <c r="N32" s="29">
        <f t="shared" si="8"/>
        <v>6</v>
      </c>
      <c r="O32" s="29">
        <f t="shared" si="9"/>
        <v>6</v>
      </c>
      <c r="P32" s="29">
        <f t="shared" si="10"/>
        <v>6</v>
      </c>
      <c r="Q32" s="30" t="e">
        <f>+P32/#REF!</f>
        <v>#REF!</v>
      </c>
      <c r="R32" s="30" t="e">
        <f t="shared" si="11"/>
        <v>#REF!</v>
      </c>
      <c r="S32" s="28" t="e">
        <f t="shared" si="12"/>
        <v>#REF!</v>
      </c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4" s="23" customFormat="1" ht="17.100000000000001" customHeight="1">
      <c r="A33" s="19">
        <f t="shared" si="13"/>
        <v>24</v>
      </c>
      <c r="B33" s="53" t="s">
        <v>105</v>
      </c>
      <c r="C33" s="54" t="s">
        <v>108</v>
      </c>
      <c r="D33" s="55" t="s">
        <v>109</v>
      </c>
      <c r="E33" s="34" t="s">
        <v>110</v>
      </c>
      <c r="F33" s="28">
        <f t="shared" si="0"/>
        <v>42</v>
      </c>
      <c r="G33" s="28">
        <f t="shared" si="1"/>
        <v>0</v>
      </c>
      <c r="H33" s="28">
        <f t="shared" si="2"/>
        <v>4</v>
      </c>
      <c r="I33" s="28">
        <f t="shared" si="3"/>
        <v>6</v>
      </c>
      <c r="J33" s="28">
        <f t="shared" si="4"/>
        <v>0</v>
      </c>
      <c r="K33" s="28">
        <f t="shared" si="5"/>
        <v>4</v>
      </c>
      <c r="L33" s="28">
        <f t="shared" si="6"/>
        <v>4</v>
      </c>
      <c r="M33" s="28">
        <f t="shared" si="7"/>
        <v>24</v>
      </c>
      <c r="N33" s="29">
        <f t="shared" si="8"/>
        <v>6</v>
      </c>
      <c r="O33" s="29">
        <f t="shared" si="9"/>
        <v>6</v>
      </c>
      <c r="P33" s="29">
        <f t="shared" si="10"/>
        <v>6</v>
      </c>
      <c r="Q33" s="30" t="e">
        <f>+P33/#REF!</f>
        <v>#REF!</v>
      </c>
      <c r="R33" s="30" t="e">
        <f t="shared" si="11"/>
        <v>#REF!</v>
      </c>
      <c r="S33" s="28" t="e">
        <f t="shared" si="12"/>
        <v>#REF!</v>
      </c>
    </row>
    <row r="34" spans="1:34" s="47" customFormat="1" ht="17.100000000000001" customHeight="1">
      <c r="A34" s="19">
        <f t="shared" si="13"/>
        <v>25</v>
      </c>
      <c r="B34" s="53" t="s">
        <v>111</v>
      </c>
      <c r="C34" s="54" t="s">
        <v>112</v>
      </c>
      <c r="D34" s="55" t="s">
        <v>113</v>
      </c>
      <c r="E34" s="34" t="s">
        <v>114</v>
      </c>
      <c r="F34" s="28">
        <f t="shared" si="0"/>
        <v>40</v>
      </c>
      <c r="G34" s="28">
        <f t="shared" si="1"/>
        <v>6</v>
      </c>
      <c r="H34" s="28">
        <f t="shared" si="2"/>
        <v>4</v>
      </c>
      <c r="I34" s="28">
        <f t="shared" si="3"/>
        <v>0</v>
      </c>
      <c r="J34" s="28">
        <f t="shared" si="4"/>
        <v>0</v>
      </c>
      <c r="K34" s="28">
        <f t="shared" si="5"/>
        <v>2</v>
      </c>
      <c r="L34" s="28">
        <f t="shared" si="6"/>
        <v>4</v>
      </c>
      <c r="M34" s="28">
        <f t="shared" si="7"/>
        <v>24</v>
      </c>
      <c r="N34" s="29">
        <f t="shared" si="8"/>
        <v>6</v>
      </c>
      <c r="O34" s="29">
        <f t="shared" si="9"/>
        <v>6</v>
      </c>
      <c r="P34" s="29">
        <f t="shared" si="10"/>
        <v>6</v>
      </c>
      <c r="Q34" s="30" t="e">
        <f>+P34/#REF!</f>
        <v>#REF!</v>
      </c>
      <c r="R34" s="30" t="e">
        <f t="shared" si="11"/>
        <v>#REF!</v>
      </c>
      <c r="S34" s="28" t="e">
        <f t="shared" si="12"/>
        <v>#REF!</v>
      </c>
      <c r="T34" s="23"/>
      <c r="U34" s="23"/>
    </row>
    <row r="35" spans="1:34" s="23" customFormat="1" ht="17.100000000000001" customHeight="1">
      <c r="A35" s="19">
        <f t="shared" si="13"/>
        <v>26</v>
      </c>
      <c r="B35" s="31" t="s">
        <v>111</v>
      </c>
      <c r="C35" s="32" t="s">
        <v>115</v>
      </c>
      <c r="D35" s="33" t="s">
        <v>116</v>
      </c>
      <c r="E35" s="34" t="s">
        <v>51</v>
      </c>
      <c r="F35" s="28">
        <f t="shared" si="0"/>
        <v>40</v>
      </c>
      <c r="G35" s="28">
        <f t="shared" si="1"/>
        <v>6</v>
      </c>
      <c r="H35" s="28">
        <f t="shared" si="2"/>
        <v>4</v>
      </c>
      <c r="I35" s="28">
        <f t="shared" si="3"/>
        <v>0</v>
      </c>
      <c r="J35" s="28">
        <f t="shared" si="4"/>
        <v>0</v>
      </c>
      <c r="K35" s="28">
        <f t="shared" si="5"/>
        <v>2</v>
      </c>
      <c r="L35" s="28">
        <f t="shared" si="6"/>
        <v>4</v>
      </c>
      <c r="M35" s="28">
        <f t="shared" si="7"/>
        <v>24</v>
      </c>
      <c r="N35" s="29">
        <f t="shared" si="8"/>
        <v>6</v>
      </c>
      <c r="O35" s="29">
        <f t="shared" si="9"/>
        <v>6</v>
      </c>
      <c r="P35" s="29">
        <f t="shared" si="10"/>
        <v>6</v>
      </c>
      <c r="Q35" s="30" t="e">
        <f>+P35/#REF!</f>
        <v>#REF!</v>
      </c>
      <c r="R35" s="30" t="e">
        <f t="shared" si="11"/>
        <v>#REF!</v>
      </c>
      <c r="S35" s="28" t="e">
        <f t="shared" si="12"/>
        <v>#REF!</v>
      </c>
      <c r="U35" s="52"/>
    </row>
    <row r="36" spans="1:34" s="23" customFormat="1" ht="17.100000000000001" customHeight="1">
      <c r="A36" s="19">
        <f t="shared" si="13"/>
        <v>27</v>
      </c>
      <c r="B36" s="53" t="s">
        <v>117</v>
      </c>
      <c r="C36" s="54" t="s">
        <v>118</v>
      </c>
      <c r="D36" s="55" t="s">
        <v>119</v>
      </c>
      <c r="E36" s="34" t="s">
        <v>27</v>
      </c>
      <c r="F36" s="28">
        <f t="shared" si="0"/>
        <v>40</v>
      </c>
      <c r="G36" s="28">
        <f t="shared" si="1"/>
        <v>6</v>
      </c>
      <c r="H36" s="28">
        <f t="shared" si="2"/>
        <v>4</v>
      </c>
      <c r="I36" s="28">
        <f t="shared" si="3"/>
        <v>0</v>
      </c>
      <c r="J36" s="28">
        <f t="shared" si="4"/>
        <v>0</v>
      </c>
      <c r="K36" s="28">
        <f t="shared" si="5"/>
        <v>2</v>
      </c>
      <c r="L36" s="28">
        <f t="shared" si="6"/>
        <v>4</v>
      </c>
      <c r="M36" s="28">
        <f t="shared" si="7"/>
        <v>24</v>
      </c>
      <c r="N36" s="29">
        <f t="shared" si="8"/>
        <v>6</v>
      </c>
      <c r="O36" s="29">
        <f t="shared" si="9"/>
        <v>6</v>
      </c>
      <c r="P36" s="29">
        <f t="shared" si="10"/>
        <v>6</v>
      </c>
      <c r="Q36" s="30" t="e">
        <f>+P36/#REF!</f>
        <v>#REF!</v>
      </c>
      <c r="R36" s="30" t="e">
        <f t="shared" si="11"/>
        <v>#REF!</v>
      </c>
      <c r="S36" s="28" t="e">
        <f t="shared" si="12"/>
        <v>#REF!</v>
      </c>
      <c r="U36" s="52"/>
    </row>
    <row r="37" spans="1:34" s="23" customFormat="1" ht="17.100000000000001" customHeight="1">
      <c r="A37" s="19">
        <f t="shared" si="13"/>
        <v>28</v>
      </c>
      <c r="B37" s="53" t="s">
        <v>120</v>
      </c>
      <c r="C37" s="54" t="s">
        <v>121</v>
      </c>
      <c r="D37" s="55" t="s">
        <v>122</v>
      </c>
      <c r="E37" s="34" t="s">
        <v>123</v>
      </c>
      <c r="F37" s="28">
        <f t="shared" si="0"/>
        <v>35</v>
      </c>
      <c r="G37" s="28">
        <f t="shared" si="1"/>
        <v>6</v>
      </c>
      <c r="H37" s="28">
        <f t="shared" si="2"/>
        <v>5</v>
      </c>
      <c r="I37" s="28">
        <f t="shared" si="3"/>
        <v>0</v>
      </c>
      <c r="J37" s="28">
        <f t="shared" si="4"/>
        <v>0</v>
      </c>
      <c r="K37" s="28">
        <f t="shared" si="5"/>
        <v>0</v>
      </c>
      <c r="L37" s="28">
        <f t="shared" si="6"/>
        <v>0</v>
      </c>
      <c r="M37" s="28">
        <f t="shared" si="7"/>
        <v>24</v>
      </c>
      <c r="N37" s="29">
        <f t="shared" si="8"/>
        <v>6</v>
      </c>
      <c r="O37" s="29">
        <f t="shared" si="9"/>
        <v>6</v>
      </c>
      <c r="P37" s="29">
        <f t="shared" si="10"/>
        <v>6</v>
      </c>
      <c r="Q37" s="30" t="e">
        <f>+P37/#REF!</f>
        <v>#REF!</v>
      </c>
      <c r="R37" s="30" t="e">
        <f t="shared" si="11"/>
        <v>#REF!</v>
      </c>
      <c r="S37" s="28" t="e">
        <f t="shared" si="12"/>
        <v>#REF!</v>
      </c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</row>
    <row r="38" spans="1:34" s="23" customFormat="1" ht="17.100000000000001" customHeight="1">
      <c r="A38" s="19">
        <f t="shared" si="13"/>
        <v>29</v>
      </c>
      <c r="B38" s="53" t="s">
        <v>124</v>
      </c>
      <c r="C38" s="54" t="s">
        <v>125</v>
      </c>
      <c r="D38" s="55" t="s">
        <v>126</v>
      </c>
      <c r="E38" s="51" t="s">
        <v>127</v>
      </c>
      <c r="F38" s="28">
        <f t="shared" si="0"/>
        <v>40</v>
      </c>
      <c r="G38" s="28">
        <f t="shared" si="1"/>
        <v>6</v>
      </c>
      <c r="H38" s="28">
        <f t="shared" si="2"/>
        <v>4</v>
      </c>
      <c r="I38" s="28">
        <f t="shared" si="3"/>
        <v>0</v>
      </c>
      <c r="J38" s="28">
        <f t="shared" si="4"/>
        <v>0</v>
      </c>
      <c r="K38" s="28">
        <f t="shared" si="5"/>
        <v>2</v>
      </c>
      <c r="L38" s="28">
        <f t="shared" si="6"/>
        <v>4</v>
      </c>
      <c r="M38" s="28">
        <f t="shared" si="7"/>
        <v>24</v>
      </c>
      <c r="N38" s="29">
        <f t="shared" si="8"/>
        <v>6</v>
      </c>
      <c r="O38" s="29">
        <f t="shared" si="9"/>
        <v>6</v>
      </c>
      <c r="P38" s="29">
        <f t="shared" si="10"/>
        <v>6</v>
      </c>
      <c r="Q38" s="30" t="e">
        <f>+P38/#REF!</f>
        <v>#REF!</v>
      </c>
      <c r="R38" s="30" t="e">
        <f t="shared" si="11"/>
        <v>#REF!</v>
      </c>
      <c r="S38" s="28" t="e">
        <f t="shared" si="12"/>
        <v>#REF!</v>
      </c>
    </row>
    <row r="39" spans="1:34" s="23" customFormat="1" ht="17.100000000000001" customHeight="1">
      <c r="A39" s="19">
        <f t="shared" si="13"/>
        <v>30</v>
      </c>
      <c r="B39" s="31" t="s">
        <v>128</v>
      </c>
      <c r="C39" s="32" t="s">
        <v>129</v>
      </c>
      <c r="D39" s="33" t="s">
        <v>130</v>
      </c>
      <c r="E39" s="51" t="s">
        <v>131</v>
      </c>
      <c r="F39" s="28">
        <f t="shared" si="0"/>
        <v>23</v>
      </c>
      <c r="G39" s="28">
        <f t="shared" si="1"/>
        <v>4</v>
      </c>
      <c r="H39" s="28">
        <f t="shared" si="2"/>
        <v>3</v>
      </c>
      <c r="I39" s="28">
        <f t="shared" si="3"/>
        <v>0</v>
      </c>
      <c r="J39" s="28">
        <f t="shared" si="4"/>
        <v>0</v>
      </c>
      <c r="K39" s="28">
        <f t="shared" si="5"/>
        <v>0</v>
      </c>
      <c r="L39" s="28">
        <f t="shared" si="6"/>
        <v>0</v>
      </c>
      <c r="M39" s="28">
        <f t="shared" si="7"/>
        <v>16</v>
      </c>
      <c r="N39" s="29">
        <f t="shared" si="8"/>
        <v>4</v>
      </c>
      <c r="O39" s="29">
        <f t="shared" si="9"/>
        <v>4</v>
      </c>
      <c r="P39" s="29">
        <f t="shared" si="10"/>
        <v>4</v>
      </c>
      <c r="Q39" s="30" t="e">
        <f>+P39/#REF!</f>
        <v>#REF!</v>
      </c>
      <c r="R39" s="30" t="e">
        <f t="shared" si="11"/>
        <v>#REF!</v>
      </c>
      <c r="S39" s="28" t="e">
        <f t="shared" si="12"/>
        <v>#REF!</v>
      </c>
    </row>
    <row r="40" spans="1:34" s="23" customFormat="1" ht="17.100000000000001" customHeight="1">
      <c r="A40" s="19">
        <f t="shared" si="13"/>
        <v>31</v>
      </c>
      <c r="B40" s="53" t="s">
        <v>132</v>
      </c>
      <c r="C40" s="54" t="s">
        <v>133</v>
      </c>
      <c r="D40" s="55" t="s">
        <v>134</v>
      </c>
      <c r="E40" s="34" t="s">
        <v>135</v>
      </c>
      <c r="F40" s="28">
        <f t="shared" si="0"/>
        <v>29</v>
      </c>
      <c r="G40" s="28">
        <f t="shared" si="1"/>
        <v>5</v>
      </c>
      <c r="H40" s="28">
        <f t="shared" si="2"/>
        <v>4</v>
      </c>
      <c r="I40" s="28">
        <f t="shared" si="3"/>
        <v>0</v>
      </c>
      <c r="J40" s="28">
        <f t="shared" si="4"/>
        <v>0</v>
      </c>
      <c r="K40" s="28">
        <f t="shared" si="5"/>
        <v>0</v>
      </c>
      <c r="L40" s="28">
        <f t="shared" si="6"/>
        <v>0</v>
      </c>
      <c r="M40" s="28">
        <f t="shared" si="7"/>
        <v>20</v>
      </c>
      <c r="N40" s="29">
        <f t="shared" si="8"/>
        <v>5</v>
      </c>
      <c r="O40" s="29">
        <f t="shared" si="9"/>
        <v>5</v>
      </c>
      <c r="P40" s="29">
        <f t="shared" si="10"/>
        <v>5</v>
      </c>
      <c r="Q40" s="30" t="e">
        <f>+P40/#REF!</f>
        <v>#REF!</v>
      </c>
      <c r="R40" s="30" t="e">
        <f t="shared" si="11"/>
        <v>#REF!</v>
      </c>
      <c r="S40" s="28" t="e">
        <f t="shared" si="12"/>
        <v>#REF!</v>
      </c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</row>
    <row r="41" spans="1:34" s="23" customFormat="1" ht="17.100000000000001" customHeight="1">
      <c r="A41" s="19">
        <f t="shared" si="13"/>
        <v>32</v>
      </c>
      <c r="B41" s="31" t="s">
        <v>132</v>
      </c>
      <c r="C41" s="32" t="s">
        <v>136</v>
      </c>
      <c r="D41" s="33" t="s">
        <v>137</v>
      </c>
      <c r="E41" s="34" t="s">
        <v>138</v>
      </c>
      <c r="F41" s="28">
        <f t="shared" si="0"/>
        <v>29</v>
      </c>
      <c r="G41" s="28">
        <f t="shared" si="1"/>
        <v>5</v>
      </c>
      <c r="H41" s="28">
        <f t="shared" si="2"/>
        <v>4</v>
      </c>
      <c r="I41" s="28">
        <f t="shared" si="3"/>
        <v>0</v>
      </c>
      <c r="J41" s="28">
        <f t="shared" si="4"/>
        <v>0</v>
      </c>
      <c r="K41" s="28">
        <f t="shared" si="5"/>
        <v>0</v>
      </c>
      <c r="L41" s="28">
        <f t="shared" si="6"/>
        <v>0</v>
      </c>
      <c r="M41" s="28">
        <f t="shared" si="7"/>
        <v>20</v>
      </c>
      <c r="N41" s="29">
        <f t="shared" si="8"/>
        <v>5</v>
      </c>
      <c r="O41" s="29">
        <f t="shared" si="9"/>
        <v>5</v>
      </c>
      <c r="P41" s="29">
        <f t="shared" si="10"/>
        <v>5</v>
      </c>
      <c r="Q41" s="30" t="e">
        <f>+P41/#REF!</f>
        <v>#REF!</v>
      </c>
      <c r="R41" s="30" t="e">
        <f t="shared" si="11"/>
        <v>#REF!</v>
      </c>
      <c r="S41" s="28" t="e">
        <f t="shared" si="12"/>
        <v>#REF!</v>
      </c>
    </row>
    <row r="42" spans="1:34" s="23" customFormat="1" ht="17.100000000000001" customHeight="1">
      <c r="A42" s="19">
        <f t="shared" si="13"/>
        <v>33</v>
      </c>
      <c r="B42" s="31" t="s">
        <v>132</v>
      </c>
      <c r="C42" s="32" t="s">
        <v>139</v>
      </c>
      <c r="D42" s="33" t="s">
        <v>140</v>
      </c>
      <c r="E42" s="34" t="s">
        <v>39</v>
      </c>
      <c r="F42" s="28">
        <f t="shared" si="0"/>
        <v>29</v>
      </c>
      <c r="G42" s="28">
        <f t="shared" si="1"/>
        <v>5</v>
      </c>
      <c r="H42" s="28">
        <f t="shared" si="2"/>
        <v>4</v>
      </c>
      <c r="I42" s="28">
        <f t="shared" si="3"/>
        <v>0</v>
      </c>
      <c r="J42" s="28">
        <f t="shared" si="4"/>
        <v>0</v>
      </c>
      <c r="K42" s="28">
        <f t="shared" si="5"/>
        <v>0</v>
      </c>
      <c r="L42" s="28">
        <f t="shared" si="6"/>
        <v>0</v>
      </c>
      <c r="M42" s="28">
        <f t="shared" si="7"/>
        <v>20</v>
      </c>
      <c r="N42" s="29">
        <f t="shared" si="8"/>
        <v>5</v>
      </c>
      <c r="O42" s="29">
        <f t="shared" si="9"/>
        <v>5</v>
      </c>
      <c r="P42" s="29">
        <f t="shared" si="10"/>
        <v>5</v>
      </c>
      <c r="Q42" s="30" t="e">
        <f>+P42/#REF!</f>
        <v>#REF!</v>
      </c>
      <c r="R42" s="30" t="e">
        <f t="shared" si="11"/>
        <v>#REF!</v>
      </c>
      <c r="S42" s="28" t="e">
        <f t="shared" si="12"/>
        <v>#REF!</v>
      </c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</row>
    <row r="43" spans="1:34" s="46" customFormat="1" ht="17.100000000000001" customHeight="1">
      <c r="A43" s="19">
        <f t="shared" si="13"/>
        <v>34</v>
      </c>
      <c r="B43" s="31" t="s">
        <v>141</v>
      </c>
      <c r="C43" s="32" t="s">
        <v>142</v>
      </c>
      <c r="D43" s="33" t="s">
        <v>143</v>
      </c>
      <c r="E43" s="34" t="s">
        <v>79</v>
      </c>
      <c r="F43" s="28">
        <f t="shared" si="0"/>
        <v>30</v>
      </c>
      <c r="G43" s="28">
        <f t="shared" si="1"/>
        <v>5</v>
      </c>
      <c r="H43" s="28">
        <f t="shared" si="2"/>
        <v>4</v>
      </c>
      <c r="I43" s="28">
        <f t="shared" si="3"/>
        <v>0</v>
      </c>
      <c r="J43" s="28">
        <f t="shared" si="4"/>
        <v>0</v>
      </c>
      <c r="K43" s="28">
        <f t="shared" si="5"/>
        <v>1</v>
      </c>
      <c r="L43" s="28">
        <f t="shared" si="6"/>
        <v>0</v>
      </c>
      <c r="M43" s="28">
        <f t="shared" si="7"/>
        <v>20</v>
      </c>
      <c r="N43" s="29">
        <f t="shared" si="8"/>
        <v>5</v>
      </c>
      <c r="O43" s="29">
        <f t="shared" si="9"/>
        <v>5</v>
      </c>
      <c r="P43" s="29">
        <f t="shared" si="10"/>
        <v>5</v>
      </c>
      <c r="Q43" s="30" t="e">
        <f>+P43/#REF!</f>
        <v>#REF!</v>
      </c>
      <c r="R43" s="30" t="e">
        <f t="shared" si="11"/>
        <v>#REF!</v>
      </c>
      <c r="S43" s="28" t="e">
        <f t="shared" si="12"/>
        <v>#REF!</v>
      </c>
      <c r="T43" s="23"/>
      <c r="U43" s="52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4" s="23" customFormat="1" ht="17.100000000000001" customHeight="1">
      <c r="A44" s="19">
        <f t="shared" si="13"/>
        <v>35</v>
      </c>
      <c r="B44" s="31" t="s">
        <v>144</v>
      </c>
      <c r="C44" s="32" t="s">
        <v>145</v>
      </c>
      <c r="D44" s="33" t="s">
        <v>146</v>
      </c>
      <c r="E44" s="34" t="s">
        <v>147</v>
      </c>
      <c r="F44" s="28">
        <f t="shared" si="0"/>
        <v>29</v>
      </c>
      <c r="G44" s="28">
        <f t="shared" si="1"/>
        <v>5</v>
      </c>
      <c r="H44" s="28">
        <f t="shared" si="2"/>
        <v>4</v>
      </c>
      <c r="I44" s="28">
        <f t="shared" si="3"/>
        <v>0</v>
      </c>
      <c r="J44" s="28">
        <f t="shared" si="4"/>
        <v>0</v>
      </c>
      <c r="K44" s="28">
        <f t="shared" si="5"/>
        <v>0</v>
      </c>
      <c r="L44" s="28">
        <f t="shared" si="6"/>
        <v>0</v>
      </c>
      <c r="M44" s="28">
        <f t="shared" si="7"/>
        <v>20</v>
      </c>
      <c r="N44" s="29">
        <f t="shared" si="8"/>
        <v>5</v>
      </c>
      <c r="O44" s="29">
        <f t="shared" si="9"/>
        <v>5</v>
      </c>
      <c r="P44" s="29">
        <f t="shared" si="10"/>
        <v>5</v>
      </c>
      <c r="Q44" s="30" t="e">
        <f>+P44/#REF!</f>
        <v>#REF!</v>
      </c>
      <c r="R44" s="30" t="e">
        <f t="shared" si="11"/>
        <v>#REF!</v>
      </c>
      <c r="S44" s="28" t="e">
        <f t="shared" si="12"/>
        <v>#REF!</v>
      </c>
    </row>
    <row r="45" spans="1:34" s="47" customFormat="1" ht="17.100000000000001" customHeight="1">
      <c r="A45" s="19">
        <f t="shared" si="13"/>
        <v>36</v>
      </c>
      <c r="B45" s="31" t="s">
        <v>148</v>
      </c>
      <c r="C45" s="32" t="s">
        <v>149</v>
      </c>
      <c r="D45" s="33" t="s">
        <v>150</v>
      </c>
      <c r="E45" s="34" t="s">
        <v>151</v>
      </c>
      <c r="F45" s="28">
        <f t="shared" si="0"/>
        <v>40</v>
      </c>
      <c r="G45" s="28">
        <f t="shared" si="1"/>
        <v>6</v>
      </c>
      <c r="H45" s="28">
        <f t="shared" si="2"/>
        <v>4</v>
      </c>
      <c r="I45" s="28">
        <f t="shared" si="3"/>
        <v>0</v>
      </c>
      <c r="J45" s="28">
        <f t="shared" si="4"/>
        <v>0</v>
      </c>
      <c r="K45" s="28">
        <f t="shared" si="5"/>
        <v>2</v>
      </c>
      <c r="L45" s="28">
        <f t="shared" si="6"/>
        <v>4</v>
      </c>
      <c r="M45" s="28">
        <f t="shared" si="7"/>
        <v>24</v>
      </c>
      <c r="N45" s="29">
        <f t="shared" si="8"/>
        <v>6</v>
      </c>
      <c r="O45" s="29">
        <f t="shared" si="9"/>
        <v>6</v>
      </c>
      <c r="P45" s="29">
        <f t="shared" si="10"/>
        <v>6</v>
      </c>
      <c r="Q45" s="30" t="e">
        <f>+P45/#REF!</f>
        <v>#REF!</v>
      </c>
      <c r="R45" s="30" t="e">
        <f t="shared" si="11"/>
        <v>#REF!</v>
      </c>
      <c r="S45" s="28" t="e">
        <f t="shared" si="12"/>
        <v>#REF!</v>
      </c>
      <c r="T45" s="23"/>
      <c r="U45" s="23"/>
    </row>
    <row r="46" spans="1:34" s="23" customFormat="1" ht="17.100000000000001" customHeight="1">
      <c r="A46" s="19">
        <f t="shared" si="13"/>
        <v>37</v>
      </c>
      <c r="B46" s="31" t="s">
        <v>148</v>
      </c>
      <c r="C46" s="32" t="s">
        <v>152</v>
      </c>
      <c r="D46" s="33" t="s">
        <v>153</v>
      </c>
      <c r="E46" s="34" t="s">
        <v>154</v>
      </c>
      <c r="F46" s="28">
        <f t="shared" si="0"/>
        <v>40</v>
      </c>
      <c r="G46" s="28">
        <f t="shared" si="1"/>
        <v>6</v>
      </c>
      <c r="H46" s="28">
        <f t="shared" si="2"/>
        <v>4</v>
      </c>
      <c r="I46" s="28">
        <f t="shared" si="3"/>
        <v>0</v>
      </c>
      <c r="J46" s="28">
        <f t="shared" si="4"/>
        <v>0</v>
      </c>
      <c r="K46" s="28">
        <f t="shared" si="5"/>
        <v>2</v>
      </c>
      <c r="L46" s="28">
        <f t="shared" si="6"/>
        <v>4</v>
      </c>
      <c r="M46" s="28">
        <f t="shared" si="7"/>
        <v>24</v>
      </c>
      <c r="N46" s="29">
        <f t="shared" si="8"/>
        <v>6</v>
      </c>
      <c r="O46" s="29">
        <f t="shared" si="9"/>
        <v>6</v>
      </c>
      <c r="P46" s="29">
        <f t="shared" si="10"/>
        <v>6</v>
      </c>
      <c r="Q46" s="30" t="e">
        <f>+P46/#REF!</f>
        <v>#REF!</v>
      </c>
      <c r="R46" s="30" t="e">
        <f t="shared" si="11"/>
        <v>#REF!</v>
      </c>
      <c r="S46" s="28" t="e">
        <f t="shared" si="12"/>
        <v>#REF!</v>
      </c>
      <c r="T46" s="47"/>
      <c r="U46" s="47"/>
    </row>
    <row r="47" spans="1:34" s="23" customFormat="1" ht="17.100000000000001" customHeight="1">
      <c r="A47" s="19">
        <f t="shared" si="13"/>
        <v>38</v>
      </c>
      <c r="B47" s="31" t="s">
        <v>155</v>
      </c>
      <c r="C47" s="32" t="s">
        <v>156</v>
      </c>
      <c r="D47" s="33" t="s">
        <v>157</v>
      </c>
      <c r="E47" s="34" t="s">
        <v>98</v>
      </c>
      <c r="F47" s="28">
        <f t="shared" si="0"/>
        <v>29</v>
      </c>
      <c r="G47" s="28">
        <f t="shared" si="1"/>
        <v>5</v>
      </c>
      <c r="H47" s="28">
        <f t="shared" si="2"/>
        <v>4</v>
      </c>
      <c r="I47" s="28">
        <f t="shared" si="3"/>
        <v>0</v>
      </c>
      <c r="J47" s="28">
        <f t="shared" si="4"/>
        <v>0</v>
      </c>
      <c r="K47" s="28">
        <f t="shared" si="5"/>
        <v>0</v>
      </c>
      <c r="L47" s="28">
        <f t="shared" si="6"/>
        <v>0</v>
      </c>
      <c r="M47" s="28">
        <f t="shared" si="7"/>
        <v>20</v>
      </c>
      <c r="N47" s="29">
        <f t="shared" si="8"/>
        <v>5</v>
      </c>
      <c r="O47" s="29">
        <f t="shared" si="9"/>
        <v>5</v>
      </c>
      <c r="P47" s="29">
        <f t="shared" si="10"/>
        <v>5</v>
      </c>
      <c r="Q47" s="30" t="e">
        <f>+P47/#REF!</f>
        <v>#REF!</v>
      </c>
      <c r="R47" s="30" t="e">
        <f t="shared" si="11"/>
        <v>#REF!</v>
      </c>
      <c r="S47" s="28" t="e">
        <f t="shared" si="12"/>
        <v>#REF!</v>
      </c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</row>
    <row r="48" spans="1:34" s="46" customFormat="1" ht="17.100000000000001" customHeight="1">
      <c r="A48" s="19">
        <f t="shared" si="13"/>
        <v>39</v>
      </c>
      <c r="B48" s="31" t="s">
        <v>158</v>
      </c>
      <c r="C48" s="32" t="s">
        <v>159</v>
      </c>
      <c r="D48" s="33" t="s">
        <v>160</v>
      </c>
      <c r="E48" s="57" t="s">
        <v>82</v>
      </c>
      <c r="F48" s="28">
        <f t="shared" si="0"/>
        <v>42</v>
      </c>
      <c r="G48" s="28">
        <f t="shared" si="1"/>
        <v>0</v>
      </c>
      <c r="H48" s="28">
        <f t="shared" si="2"/>
        <v>4</v>
      </c>
      <c r="I48" s="28">
        <f t="shared" si="3"/>
        <v>6</v>
      </c>
      <c r="J48" s="28">
        <f t="shared" si="4"/>
        <v>0</v>
      </c>
      <c r="K48" s="28">
        <f t="shared" si="5"/>
        <v>4</v>
      </c>
      <c r="L48" s="28">
        <f t="shared" si="6"/>
        <v>4</v>
      </c>
      <c r="M48" s="28">
        <f t="shared" si="7"/>
        <v>24</v>
      </c>
      <c r="N48" s="29">
        <f t="shared" si="8"/>
        <v>6</v>
      </c>
      <c r="O48" s="29">
        <f t="shared" si="9"/>
        <v>6</v>
      </c>
      <c r="P48" s="29">
        <f t="shared" si="10"/>
        <v>6</v>
      </c>
      <c r="Q48" s="30" t="e">
        <f>+P48/#REF!</f>
        <v>#REF!</v>
      </c>
      <c r="R48" s="30" t="e">
        <f t="shared" si="11"/>
        <v>#REF!</v>
      </c>
      <c r="S48" s="28" t="e">
        <f t="shared" si="12"/>
        <v>#REF!</v>
      </c>
      <c r="T48" s="23"/>
      <c r="U48" s="23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</row>
    <row r="49" spans="1:34" s="23" customFormat="1" ht="17.100000000000001" customHeight="1">
      <c r="A49" s="19">
        <f t="shared" si="13"/>
        <v>40</v>
      </c>
      <c r="B49" s="31" t="s">
        <v>161</v>
      </c>
      <c r="C49" s="32" t="s">
        <v>162</v>
      </c>
      <c r="D49" s="33" t="s">
        <v>163</v>
      </c>
      <c r="E49" s="34" t="s">
        <v>19</v>
      </c>
      <c r="F49" s="28">
        <f t="shared" si="0"/>
        <v>40</v>
      </c>
      <c r="G49" s="28">
        <f t="shared" si="1"/>
        <v>6</v>
      </c>
      <c r="H49" s="28">
        <f t="shared" si="2"/>
        <v>4</v>
      </c>
      <c r="I49" s="28">
        <f t="shared" si="3"/>
        <v>0</v>
      </c>
      <c r="J49" s="28">
        <f t="shared" si="4"/>
        <v>0</v>
      </c>
      <c r="K49" s="28">
        <f t="shared" si="5"/>
        <v>2</v>
      </c>
      <c r="L49" s="28">
        <f t="shared" si="6"/>
        <v>4</v>
      </c>
      <c r="M49" s="28">
        <f t="shared" si="7"/>
        <v>24</v>
      </c>
      <c r="N49" s="29">
        <f t="shared" si="8"/>
        <v>6</v>
      </c>
      <c r="O49" s="29">
        <f t="shared" si="9"/>
        <v>6</v>
      </c>
      <c r="P49" s="29">
        <f t="shared" si="10"/>
        <v>6</v>
      </c>
      <c r="Q49" s="30" t="e">
        <f>+P49/#REF!</f>
        <v>#REF!</v>
      </c>
      <c r="R49" s="30" t="e">
        <f t="shared" si="11"/>
        <v>#REF!</v>
      </c>
      <c r="S49" s="28" t="e">
        <f t="shared" si="12"/>
        <v>#REF!</v>
      </c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</row>
    <row r="50" spans="1:34" s="47" customFormat="1" ht="17.100000000000001" customHeight="1">
      <c r="A50" s="19">
        <f t="shared" si="13"/>
        <v>41</v>
      </c>
      <c r="B50" s="31" t="s">
        <v>161</v>
      </c>
      <c r="C50" s="32" t="s">
        <v>164</v>
      </c>
      <c r="D50" s="33" t="s">
        <v>165</v>
      </c>
      <c r="E50" s="34" t="s">
        <v>166</v>
      </c>
      <c r="F50" s="28">
        <f t="shared" si="0"/>
        <v>29</v>
      </c>
      <c r="G50" s="28">
        <f t="shared" si="1"/>
        <v>5</v>
      </c>
      <c r="H50" s="28">
        <f t="shared" si="2"/>
        <v>4</v>
      </c>
      <c r="I50" s="28">
        <f t="shared" si="3"/>
        <v>0</v>
      </c>
      <c r="J50" s="28">
        <f t="shared" si="4"/>
        <v>0</v>
      </c>
      <c r="K50" s="28">
        <f t="shared" si="5"/>
        <v>0</v>
      </c>
      <c r="L50" s="28">
        <f t="shared" si="6"/>
        <v>0</v>
      </c>
      <c r="M50" s="28">
        <f t="shared" si="7"/>
        <v>20</v>
      </c>
      <c r="N50" s="29">
        <f t="shared" si="8"/>
        <v>5</v>
      </c>
      <c r="O50" s="29">
        <f t="shared" si="9"/>
        <v>5</v>
      </c>
      <c r="P50" s="29">
        <f t="shared" si="10"/>
        <v>5</v>
      </c>
      <c r="Q50" s="30" t="e">
        <f>+P50/#REF!</f>
        <v>#REF!</v>
      </c>
      <c r="R50" s="30" t="e">
        <f t="shared" si="11"/>
        <v>#REF!</v>
      </c>
      <c r="S50" s="28" t="e">
        <f t="shared" si="12"/>
        <v>#REF!</v>
      </c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</row>
    <row r="51" spans="1:34" s="23" customFormat="1" ht="17.100000000000001" customHeight="1">
      <c r="A51" s="19">
        <f t="shared" si="13"/>
        <v>42</v>
      </c>
      <c r="B51" s="31" t="s">
        <v>167</v>
      </c>
      <c r="C51" s="32" t="s">
        <v>168</v>
      </c>
      <c r="D51" s="33" t="s">
        <v>169</v>
      </c>
      <c r="E51" s="34" t="s">
        <v>170</v>
      </c>
      <c r="F51" s="28">
        <f t="shared" si="0"/>
        <v>29</v>
      </c>
      <c r="G51" s="28">
        <f t="shared" si="1"/>
        <v>5</v>
      </c>
      <c r="H51" s="28">
        <f t="shared" si="2"/>
        <v>4</v>
      </c>
      <c r="I51" s="28">
        <f t="shared" si="3"/>
        <v>0</v>
      </c>
      <c r="J51" s="28">
        <f t="shared" si="4"/>
        <v>0</v>
      </c>
      <c r="K51" s="28">
        <f t="shared" si="5"/>
        <v>0</v>
      </c>
      <c r="L51" s="28">
        <f t="shared" si="6"/>
        <v>0</v>
      </c>
      <c r="M51" s="28">
        <f t="shared" si="7"/>
        <v>20</v>
      </c>
      <c r="N51" s="29">
        <f t="shared" si="8"/>
        <v>5</v>
      </c>
      <c r="O51" s="29">
        <f t="shared" si="9"/>
        <v>5</v>
      </c>
      <c r="P51" s="29">
        <f t="shared" si="10"/>
        <v>5</v>
      </c>
      <c r="Q51" s="30" t="e">
        <f>+P51/#REF!</f>
        <v>#REF!</v>
      </c>
      <c r="R51" s="30" t="e">
        <f t="shared" si="11"/>
        <v>#REF!</v>
      </c>
      <c r="S51" s="28" t="e">
        <f t="shared" si="12"/>
        <v>#REF!</v>
      </c>
    </row>
    <row r="52" spans="1:34" s="23" customFormat="1" ht="17.100000000000001" customHeight="1">
      <c r="A52" s="19">
        <f t="shared" si="13"/>
        <v>43</v>
      </c>
      <c r="B52" s="31" t="s">
        <v>167</v>
      </c>
      <c r="C52" s="32" t="s">
        <v>171</v>
      </c>
      <c r="D52" s="33" t="s">
        <v>172</v>
      </c>
      <c r="E52" s="34" t="s">
        <v>173</v>
      </c>
      <c r="F52" s="28">
        <f t="shared" si="0"/>
        <v>40</v>
      </c>
      <c r="G52" s="28">
        <f t="shared" si="1"/>
        <v>6</v>
      </c>
      <c r="H52" s="28">
        <f t="shared" si="2"/>
        <v>4</v>
      </c>
      <c r="I52" s="28">
        <f t="shared" si="3"/>
        <v>0</v>
      </c>
      <c r="J52" s="28">
        <f t="shared" si="4"/>
        <v>0</v>
      </c>
      <c r="K52" s="28">
        <f t="shared" si="5"/>
        <v>2</v>
      </c>
      <c r="L52" s="28">
        <f t="shared" si="6"/>
        <v>4</v>
      </c>
      <c r="M52" s="28">
        <f t="shared" si="7"/>
        <v>24</v>
      </c>
      <c r="N52" s="29">
        <f t="shared" si="8"/>
        <v>6</v>
      </c>
      <c r="O52" s="29">
        <f t="shared" si="9"/>
        <v>6</v>
      </c>
      <c r="P52" s="29">
        <f t="shared" si="10"/>
        <v>6</v>
      </c>
      <c r="Q52" s="30" t="e">
        <f>+P52/#REF!</f>
        <v>#REF!</v>
      </c>
      <c r="R52" s="30" t="e">
        <f t="shared" si="11"/>
        <v>#REF!</v>
      </c>
      <c r="S52" s="28" t="e">
        <f t="shared" si="12"/>
        <v>#REF!</v>
      </c>
    </row>
    <row r="53" spans="1:34" s="23" customFormat="1" ht="17.100000000000001" customHeight="1">
      <c r="A53" s="19">
        <f t="shared" si="13"/>
        <v>44</v>
      </c>
      <c r="B53" s="31" t="s">
        <v>174</v>
      </c>
      <c r="C53" s="32" t="s">
        <v>175</v>
      </c>
      <c r="D53" s="33" t="s">
        <v>176</v>
      </c>
      <c r="E53" s="34" t="s">
        <v>177</v>
      </c>
      <c r="F53" s="28">
        <f t="shared" si="0"/>
        <v>29</v>
      </c>
      <c r="G53" s="28">
        <f t="shared" si="1"/>
        <v>5</v>
      </c>
      <c r="H53" s="28">
        <f t="shared" si="2"/>
        <v>4</v>
      </c>
      <c r="I53" s="28">
        <f t="shared" si="3"/>
        <v>0</v>
      </c>
      <c r="J53" s="28">
        <f t="shared" si="4"/>
        <v>0</v>
      </c>
      <c r="K53" s="28">
        <f t="shared" si="5"/>
        <v>0</v>
      </c>
      <c r="L53" s="28">
        <f t="shared" si="6"/>
        <v>0</v>
      </c>
      <c r="M53" s="28">
        <f t="shared" si="7"/>
        <v>20</v>
      </c>
      <c r="N53" s="29">
        <f t="shared" si="8"/>
        <v>5</v>
      </c>
      <c r="O53" s="29">
        <f t="shared" si="9"/>
        <v>5</v>
      </c>
      <c r="P53" s="29">
        <f t="shared" si="10"/>
        <v>5</v>
      </c>
      <c r="Q53" s="30" t="e">
        <f>+P53/#REF!</f>
        <v>#REF!</v>
      </c>
      <c r="R53" s="30" t="e">
        <f t="shared" si="11"/>
        <v>#REF!</v>
      </c>
      <c r="S53" s="28" t="e">
        <f t="shared" si="12"/>
        <v>#REF!</v>
      </c>
    </row>
    <row r="54" spans="1:34" s="23" customFormat="1" ht="17.100000000000001" customHeight="1">
      <c r="A54" s="19">
        <f t="shared" si="13"/>
        <v>45</v>
      </c>
      <c r="B54" s="53" t="s">
        <v>178</v>
      </c>
      <c r="C54" s="54" t="s">
        <v>179</v>
      </c>
      <c r="D54" s="55" t="s">
        <v>180</v>
      </c>
      <c r="E54" s="34" t="s">
        <v>181</v>
      </c>
      <c r="F54" s="28">
        <f t="shared" si="0"/>
        <v>29</v>
      </c>
      <c r="G54" s="28">
        <f t="shared" si="1"/>
        <v>5</v>
      </c>
      <c r="H54" s="28">
        <f t="shared" si="2"/>
        <v>4</v>
      </c>
      <c r="I54" s="28">
        <f t="shared" si="3"/>
        <v>0</v>
      </c>
      <c r="J54" s="28">
        <f t="shared" si="4"/>
        <v>0</v>
      </c>
      <c r="K54" s="28">
        <f t="shared" si="5"/>
        <v>0</v>
      </c>
      <c r="L54" s="28">
        <f t="shared" si="6"/>
        <v>0</v>
      </c>
      <c r="M54" s="28">
        <f t="shared" si="7"/>
        <v>20</v>
      </c>
      <c r="N54" s="29">
        <f t="shared" si="8"/>
        <v>5</v>
      </c>
      <c r="O54" s="29">
        <f t="shared" si="9"/>
        <v>5</v>
      </c>
      <c r="P54" s="29">
        <f t="shared" si="10"/>
        <v>5</v>
      </c>
      <c r="Q54" s="30" t="e">
        <f>+P54/#REF!</f>
        <v>#REF!</v>
      </c>
      <c r="R54" s="30" t="e">
        <f t="shared" si="11"/>
        <v>#REF!</v>
      </c>
      <c r="S54" s="28" t="e">
        <f t="shared" si="12"/>
        <v>#REF!</v>
      </c>
      <c r="U54" s="52"/>
    </row>
    <row r="55" spans="1:34" s="23" customFormat="1" ht="17.100000000000001" customHeight="1">
      <c r="A55" s="19">
        <f t="shared" si="13"/>
        <v>46</v>
      </c>
      <c r="B55" s="48" t="s">
        <v>24</v>
      </c>
      <c r="C55" s="49" t="s">
        <v>182</v>
      </c>
      <c r="D55" s="50" t="s">
        <v>183</v>
      </c>
      <c r="E55" s="34" t="s">
        <v>27</v>
      </c>
      <c r="F55" s="28">
        <f t="shared" si="0"/>
        <v>40</v>
      </c>
      <c r="G55" s="28">
        <f t="shared" si="1"/>
        <v>6</v>
      </c>
      <c r="H55" s="28">
        <f t="shared" si="2"/>
        <v>4</v>
      </c>
      <c r="I55" s="28">
        <f t="shared" si="3"/>
        <v>0</v>
      </c>
      <c r="J55" s="28">
        <f t="shared" si="4"/>
        <v>0</v>
      </c>
      <c r="K55" s="28">
        <f t="shared" si="5"/>
        <v>2</v>
      </c>
      <c r="L55" s="28">
        <f t="shared" si="6"/>
        <v>4</v>
      </c>
      <c r="M55" s="28">
        <f t="shared" si="7"/>
        <v>24</v>
      </c>
      <c r="N55" s="29">
        <f t="shared" si="8"/>
        <v>6</v>
      </c>
      <c r="O55" s="29">
        <f t="shared" si="9"/>
        <v>6</v>
      </c>
      <c r="P55" s="29">
        <f t="shared" si="10"/>
        <v>6</v>
      </c>
      <c r="Q55" s="30" t="e">
        <f>+P55/#REF!</f>
        <v>#REF!</v>
      </c>
      <c r="R55" s="30" t="e">
        <f t="shared" si="11"/>
        <v>#REF!</v>
      </c>
      <c r="S55" s="28" t="e">
        <f t="shared" si="12"/>
        <v>#REF!</v>
      </c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</row>
    <row r="56" spans="1:34" s="23" customFormat="1" ht="17.100000000000001" customHeight="1">
      <c r="A56" s="19">
        <f t="shared" si="13"/>
        <v>47</v>
      </c>
      <c r="B56" s="53" t="s">
        <v>24</v>
      </c>
      <c r="C56" s="54" t="s">
        <v>184</v>
      </c>
      <c r="D56" s="55" t="s">
        <v>185</v>
      </c>
      <c r="E56" s="34" t="s">
        <v>186</v>
      </c>
      <c r="F56" s="28">
        <f t="shared" si="0"/>
        <v>40</v>
      </c>
      <c r="G56" s="28">
        <f t="shared" si="1"/>
        <v>6</v>
      </c>
      <c r="H56" s="28">
        <f t="shared" si="2"/>
        <v>4</v>
      </c>
      <c r="I56" s="28">
        <f t="shared" si="3"/>
        <v>0</v>
      </c>
      <c r="J56" s="28">
        <f t="shared" si="4"/>
        <v>0</v>
      </c>
      <c r="K56" s="28">
        <f t="shared" si="5"/>
        <v>2</v>
      </c>
      <c r="L56" s="28">
        <f t="shared" si="6"/>
        <v>4</v>
      </c>
      <c r="M56" s="28">
        <f t="shared" si="7"/>
        <v>24</v>
      </c>
      <c r="N56" s="29">
        <f t="shared" si="8"/>
        <v>6</v>
      </c>
      <c r="O56" s="29">
        <f t="shared" si="9"/>
        <v>6</v>
      </c>
      <c r="P56" s="29">
        <f t="shared" si="10"/>
        <v>6</v>
      </c>
      <c r="Q56" s="30" t="e">
        <f>+P56/#REF!</f>
        <v>#REF!</v>
      </c>
      <c r="R56" s="30" t="e">
        <f t="shared" si="11"/>
        <v>#REF!</v>
      </c>
      <c r="S56" s="28" t="e">
        <f t="shared" si="12"/>
        <v>#REF!</v>
      </c>
    </row>
    <row r="57" spans="1:34" s="23" customFormat="1" ht="17.100000000000001" customHeight="1">
      <c r="A57" s="19">
        <f t="shared" si="13"/>
        <v>48</v>
      </c>
      <c r="B57" s="61" t="s">
        <v>24</v>
      </c>
      <c r="C57" s="62" t="s">
        <v>187</v>
      </c>
      <c r="D57" s="50" t="s">
        <v>188</v>
      </c>
      <c r="E57" s="34" t="s">
        <v>189</v>
      </c>
      <c r="F57" s="28">
        <f t="shared" si="0"/>
        <v>23</v>
      </c>
      <c r="G57" s="28">
        <f t="shared" si="1"/>
        <v>4</v>
      </c>
      <c r="H57" s="28">
        <f t="shared" si="2"/>
        <v>3</v>
      </c>
      <c r="I57" s="28">
        <f t="shared" si="3"/>
        <v>0</v>
      </c>
      <c r="J57" s="28">
        <f t="shared" si="4"/>
        <v>0</v>
      </c>
      <c r="K57" s="28">
        <f t="shared" si="5"/>
        <v>0</v>
      </c>
      <c r="L57" s="28">
        <f t="shared" si="6"/>
        <v>0</v>
      </c>
      <c r="M57" s="28">
        <f t="shared" si="7"/>
        <v>16</v>
      </c>
      <c r="N57" s="29">
        <f t="shared" si="8"/>
        <v>4</v>
      </c>
      <c r="O57" s="29">
        <f t="shared" si="9"/>
        <v>4</v>
      </c>
      <c r="P57" s="29">
        <f t="shared" si="10"/>
        <v>4</v>
      </c>
      <c r="Q57" s="30" t="e">
        <f>+P57/#REF!</f>
        <v>#REF!</v>
      </c>
      <c r="R57" s="30" t="e">
        <f t="shared" si="11"/>
        <v>#REF!</v>
      </c>
      <c r="S57" s="28" t="e">
        <f t="shared" si="12"/>
        <v>#REF!</v>
      </c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</row>
    <row r="58" spans="1:34" s="23" customFormat="1" ht="17.100000000000001" customHeight="1">
      <c r="A58" s="19">
        <f t="shared" si="13"/>
        <v>49</v>
      </c>
      <c r="B58" s="31" t="s">
        <v>24</v>
      </c>
      <c r="C58" s="32" t="s">
        <v>190</v>
      </c>
      <c r="D58" s="33" t="s">
        <v>191</v>
      </c>
      <c r="E58" s="34" t="s">
        <v>192</v>
      </c>
      <c r="F58" s="28">
        <f t="shared" si="0"/>
        <v>29</v>
      </c>
      <c r="G58" s="28">
        <f t="shared" si="1"/>
        <v>5</v>
      </c>
      <c r="H58" s="28">
        <f t="shared" si="2"/>
        <v>4</v>
      </c>
      <c r="I58" s="28">
        <f t="shared" si="3"/>
        <v>0</v>
      </c>
      <c r="J58" s="28">
        <f t="shared" si="4"/>
        <v>0</v>
      </c>
      <c r="K58" s="28">
        <f t="shared" si="5"/>
        <v>0</v>
      </c>
      <c r="L58" s="28">
        <f t="shared" si="6"/>
        <v>0</v>
      </c>
      <c r="M58" s="28">
        <f t="shared" si="7"/>
        <v>20</v>
      </c>
      <c r="N58" s="29">
        <f t="shared" si="8"/>
        <v>5</v>
      </c>
      <c r="O58" s="29">
        <f t="shared" si="9"/>
        <v>5</v>
      </c>
      <c r="P58" s="29">
        <f t="shared" si="10"/>
        <v>5</v>
      </c>
      <c r="Q58" s="30" t="e">
        <f>+P58/#REF!</f>
        <v>#REF!</v>
      </c>
      <c r="R58" s="30" t="e">
        <f t="shared" si="11"/>
        <v>#REF!</v>
      </c>
      <c r="S58" s="28" t="e">
        <f t="shared" si="12"/>
        <v>#REF!</v>
      </c>
    </row>
    <row r="59" spans="1:34" s="23" customFormat="1" ht="17.100000000000001" customHeight="1">
      <c r="A59" s="19">
        <f t="shared" si="13"/>
        <v>50</v>
      </c>
      <c r="B59" s="31" t="s">
        <v>24</v>
      </c>
      <c r="C59" s="32" t="s">
        <v>193</v>
      </c>
      <c r="D59" s="33" t="s">
        <v>194</v>
      </c>
      <c r="E59" s="34" t="s">
        <v>195</v>
      </c>
      <c r="F59" s="28">
        <f t="shared" si="0"/>
        <v>40</v>
      </c>
      <c r="G59" s="28">
        <f t="shared" si="1"/>
        <v>6</v>
      </c>
      <c r="H59" s="28">
        <f t="shared" si="2"/>
        <v>4</v>
      </c>
      <c r="I59" s="28">
        <f t="shared" si="3"/>
        <v>0</v>
      </c>
      <c r="J59" s="28">
        <f t="shared" si="4"/>
        <v>0</v>
      </c>
      <c r="K59" s="28">
        <f t="shared" si="5"/>
        <v>2</v>
      </c>
      <c r="L59" s="28">
        <f t="shared" si="6"/>
        <v>4</v>
      </c>
      <c r="M59" s="28">
        <f t="shared" si="7"/>
        <v>24</v>
      </c>
      <c r="N59" s="29">
        <f t="shared" si="8"/>
        <v>6</v>
      </c>
      <c r="O59" s="29">
        <f t="shared" si="9"/>
        <v>6</v>
      </c>
      <c r="P59" s="29">
        <f t="shared" si="10"/>
        <v>6</v>
      </c>
      <c r="Q59" s="30" t="e">
        <f>+P59/#REF!</f>
        <v>#REF!</v>
      </c>
      <c r="R59" s="30" t="e">
        <f t="shared" si="11"/>
        <v>#REF!</v>
      </c>
      <c r="S59" s="28" t="e">
        <f t="shared" si="12"/>
        <v>#REF!</v>
      </c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</row>
    <row r="60" spans="1:34" s="52" customFormat="1" ht="17.100000000000001" customHeight="1">
      <c r="A60" s="19">
        <f t="shared" si="13"/>
        <v>51</v>
      </c>
      <c r="B60" s="31" t="s">
        <v>24</v>
      </c>
      <c r="C60" s="32" t="s">
        <v>196</v>
      </c>
      <c r="D60" s="33" t="s">
        <v>197</v>
      </c>
      <c r="E60" s="34" t="s">
        <v>198</v>
      </c>
      <c r="F60" s="28">
        <f t="shared" si="0"/>
        <v>40</v>
      </c>
      <c r="G60" s="28">
        <f t="shared" si="1"/>
        <v>6</v>
      </c>
      <c r="H60" s="28">
        <f t="shared" si="2"/>
        <v>4</v>
      </c>
      <c r="I60" s="28">
        <f t="shared" si="3"/>
        <v>0</v>
      </c>
      <c r="J60" s="28">
        <f t="shared" si="4"/>
        <v>0</v>
      </c>
      <c r="K60" s="28">
        <f t="shared" si="5"/>
        <v>2</v>
      </c>
      <c r="L60" s="28">
        <f t="shared" si="6"/>
        <v>4</v>
      </c>
      <c r="M60" s="28">
        <f t="shared" si="7"/>
        <v>24</v>
      </c>
      <c r="N60" s="29">
        <f t="shared" si="8"/>
        <v>6</v>
      </c>
      <c r="O60" s="29">
        <f t="shared" si="9"/>
        <v>6</v>
      </c>
      <c r="P60" s="29">
        <f t="shared" si="10"/>
        <v>6</v>
      </c>
      <c r="Q60" s="30" t="e">
        <f>+P60/#REF!</f>
        <v>#REF!</v>
      </c>
      <c r="R60" s="30" t="e">
        <f t="shared" si="11"/>
        <v>#REF!</v>
      </c>
      <c r="S60" s="28" t="e">
        <f t="shared" si="12"/>
        <v>#REF!</v>
      </c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</row>
    <row r="61" spans="1:34" s="23" customFormat="1" ht="17.100000000000001" customHeight="1">
      <c r="A61" s="19">
        <f t="shared" si="13"/>
        <v>52</v>
      </c>
      <c r="B61" s="31" t="s">
        <v>24</v>
      </c>
      <c r="C61" s="32" t="s">
        <v>199</v>
      </c>
      <c r="D61" s="33" t="s">
        <v>200</v>
      </c>
      <c r="E61" s="34" t="s">
        <v>201</v>
      </c>
      <c r="F61" s="28">
        <f t="shared" si="0"/>
        <v>29</v>
      </c>
      <c r="G61" s="28">
        <f t="shared" si="1"/>
        <v>5</v>
      </c>
      <c r="H61" s="28">
        <f t="shared" si="2"/>
        <v>4</v>
      </c>
      <c r="I61" s="28">
        <f t="shared" si="3"/>
        <v>0</v>
      </c>
      <c r="J61" s="28">
        <f t="shared" si="4"/>
        <v>0</v>
      </c>
      <c r="K61" s="28">
        <f t="shared" si="5"/>
        <v>0</v>
      </c>
      <c r="L61" s="28">
        <f t="shared" si="6"/>
        <v>0</v>
      </c>
      <c r="M61" s="28">
        <f t="shared" si="7"/>
        <v>20</v>
      </c>
      <c r="N61" s="29">
        <f t="shared" si="8"/>
        <v>5</v>
      </c>
      <c r="O61" s="29">
        <f t="shared" si="9"/>
        <v>5</v>
      </c>
      <c r="P61" s="29">
        <f t="shared" si="10"/>
        <v>5</v>
      </c>
      <c r="Q61" s="30" t="e">
        <f>+P61/#REF!</f>
        <v>#REF!</v>
      </c>
      <c r="R61" s="30" t="e">
        <f t="shared" si="11"/>
        <v>#REF!</v>
      </c>
      <c r="S61" s="28" t="e">
        <f t="shared" si="12"/>
        <v>#REF!</v>
      </c>
    </row>
    <row r="62" spans="1:34" s="46" customFormat="1" ht="17.100000000000001" customHeight="1">
      <c r="A62" s="19">
        <f t="shared" si="13"/>
        <v>53</v>
      </c>
      <c r="B62" s="31" t="s">
        <v>24</v>
      </c>
      <c r="C62" s="32" t="s">
        <v>202</v>
      </c>
      <c r="D62" s="33" t="s">
        <v>203</v>
      </c>
      <c r="E62" s="34" t="s">
        <v>204</v>
      </c>
      <c r="F62" s="28">
        <f t="shared" si="0"/>
        <v>40</v>
      </c>
      <c r="G62" s="28">
        <f t="shared" si="1"/>
        <v>6</v>
      </c>
      <c r="H62" s="28">
        <f t="shared" si="2"/>
        <v>4</v>
      </c>
      <c r="I62" s="28">
        <f t="shared" si="3"/>
        <v>0</v>
      </c>
      <c r="J62" s="28">
        <f t="shared" si="4"/>
        <v>0</v>
      </c>
      <c r="K62" s="28">
        <f t="shared" si="5"/>
        <v>2</v>
      </c>
      <c r="L62" s="28">
        <f t="shared" si="6"/>
        <v>4</v>
      </c>
      <c r="M62" s="28">
        <f t="shared" si="7"/>
        <v>24</v>
      </c>
      <c r="N62" s="29">
        <f t="shared" si="8"/>
        <v>6</v>
      </c>
      <c r="O62" s="29">
        <f t="shared" si="9"/>
        <v>6</v>
      </c>
      <c r="P62" s="29">
        <f t="shared" si="10"/>
        <v>6</v>
      </c>
      <c r="Q62" s="30" t="e">
        <f>+P62/#REF!</f>
        <v>#REF!</v>
      </c>
      <c r="R62" s="30" t="e">
        <f t="shared" si="11"/>
        <v>#REF!</v>
      </c>
      <c r="S62" s="28" t="e">
        <f t="shared" si="12"/>
        <v>#REF!</v>
      </c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</row>
    <row r="63" spans="1:34" s="46" customFormat="1" ht="17.100000000000001" customHeight="1">
      <c r="A63" s="19">
        <f t="shared" si="13"/>
        <v>54</v>
      </c>
      <c r="B63" s="31" t="s">
        <v>24</v>
      </c>
      <c r="C63" s="32" t="s">
        <v>205</v>
      </c>
      <c r="D63" s="33" t="s">
        <v>206</v>
      </c>
      <c r="E63" s="34" t="s">
        <v>207</v>
      </c>
      <c r="F63" s="28">
        <f t="shared" si="0"/>
        <v>29</v>
      </c>
      <c r="G63" s="28">
        <f t="shared" si="1"/>
        <v>5</v>
      </c>
      <c r="H63" s="28">
        <f t="shared" si="2"/>
        <v>4</v>
      </c>
      <c r="I63" s="28">
        <f t="shared" si="3"/>
        <v>0</v>
      </c>
      <c r="J63" s="28">
        <f t="shared" si="4"/>
        <v>0</v>
      </c>
      <c r="K63" s="28">
        <f t="shared" si="5"/>
        <v>0</v>
      </c>
      <c r="L63" s="28">
        <f t="shared" si="6"/>
        <v>0</v>
      </c>
      <c r="M63" s="28">
        <f t="shared" si="7"/>
        <v>20</v>
      </c>
      <c r="N63" s="29">
        <f t="shared" si="8"/>
        <v>5</v>
      </c>
      <c r="O63" s="29">
        <f t="shared" si="9"/>
        <v>5</v>
      </c>
      <c r="P63" s="29">
        <f t="shared" si="10"/>
        <v>5</v>
      </c>
      <c r="Q63" s="30" t="e">
        <f>+P63/#REF!</f>
        <v>#REF!</v>
      </c>
      <c r="R63" s="30" t="e">
        <f t="shared" si="11"/>
        <v>#REF!</v>
      </c>
      <c r="S63" s="28" t="e">
        <f t="shared" si="12"/>
        <v>#REF!</v>
      </c>
      <c r="T63" s="23"/>
      <c r="U63" s="52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</row>
    <row r="64" spans="1:34" s="23" customFormat="1" ht="17.100000000000001" customHeight="1">
      <c r="A64" s="19">
        <f t="shared" si="13"/>
        <v>55</v>
      </c>
      <c r="B64" s="31" t="s">
        <v>24</v>
      </c>
      <c r="C64" s="32" t="s">
        <v>208</v>
      </c>
      <c r="D64" s="33" t="s">
        <v>209</v>
      </c>
      <c r="E64" s="34" t="s">
        <v>186</v>
      </c>
      <c r="F64" s="28">
        <f t="shared" si="0"/>
        <v>40</v>
      </c>
      <c r="G64" s="28">
        <f t="shared" si="1"/>
        <v>6</v>
      </c>
      <c r="H64" s="28">
        <f t="shared" si="2"/>
        <v>4</v>
      </c>
      <c r="I64" s="28">
        <f t="shared" si="3"/>
        <v>0</v>
      </c>
      <c r="J64" s="28">
        <f t="shared" si="4"/>
        <v>0</v>
      </c>
      <c r="K64" s="28">
        <f t="shared" si="5"/>
        <v>2</v>
      </c>
      <c r="L64" s="28">
        <f t="shared" si="6"/>
        <v>4</v>
      </c>
      <c r="M64" s="28">
        <f t="shared" si="7"/>
        <v>24</v>
      </c>
      <c r="N64" s="29">
        <f t="shared" si="8"/>
        <v>6</v>
      </c>
      <c r="O64" s="29">
        <f t="shared" si="9"/>
        <v>6</v>
      </c>
      <c r="P64" s="29">
        <f t="shared" si="10"/>
        <v>6</v>
      </c>
      <c r="Q64" s="30" t="e">
        <f>+P64/#REF!</f>
        <v>#REF!</v>
      </c>
      <c r="R64" s="30" t="e">
        <f t="shared" si="11"/>
        <v>#REF!</v>
      </c>
      <c r="S64" s="28" t="e">
        <f t="shared" si="12"/>
        <v>#REF!</v>
      </c>
    </row>
    <row r="65" spans="1:34" s="23" customFormat="1" ht="17.100000000000001" customHeight="1">
      <c r="A65" s="19">
        <f t="shared" si="13"/>
        <v>56</v>
      </c>
      <c r="B65" s="31" t="s">
        <v>24</v>
      </c>
      <c r="C65" s="32" t="s">
        <v>210</v>
      </c>
      <c r="D65" s="33" t="s">
        <v>211</v>
      </c>
      <c r="E65" s="34" t="s">
        <v>212</v>
      </c>
      <c r="F65" s="28">
        <f t="shared" si="0"/>
        <v>29</v>
      </c>
      <c r="G65" s="28">
        <f t="shared" si="1"/>
        <v>5</v>
      </c>
      <c r="H65" s="28">
        <f t="shared" si="2"/>
        <v>4</v>
      </c>
      <c r="I65" s="28">
        <f t="shared" si="3"/>
        <v>0</v>
      </c>
      <c r="J65" s="28">
        <f t="shared" si="4"/>
        <v>0</v>
      </c>
      <c r="K65" s="28">
        <f t="shared" si="5"/>
        <v>0</v>
      </c>
      <c r="L65" s="28">
        <f t="shared" si="6"/>
        <v>0</v>
      </c>
      <c r="M65" s="28">
        <f t="shared" si="7"/>
        <v>20</v>
      </c>
      <c r="N65" s="29">
        <f t="shared" si="8"/>
        <v>5</v>
      </c>
      <c r="O65" s="29">
        <f t="shared" si="9"/>
        <v>5</v>
      </c>
      <c r="P65" s="29">
        <f t="shared" si="10"/>
        <v>5</v>
      </c>
      <c r="Q65" s="30" t="e">
        <f>+P65/#REF!</f>
        <v>#REF!</v>
      </c>
      <c r="R65" s="30" t="e">
        <f t="shared" si="11"/>
        <v>#REF!</v>
      </c>
      <c r="S65" s="28" t="e">
        <f t="shared" si="12"/>
        <v>#REF!</v>
      </c>
    </row>
    <row r="66" spans="1:34" s="23" customFormat="1" ht="17.100000000000001" customHeight="1">
      <c r="A66" s="19">
        <f t="shared" si="13"/>
        <v>57</v>
      </c>
      <c r="B66" s="31" t="s">
        <v>24</v>
      </c>
      <c r="C66" s="32" t="s">
        <v>213</v>
      </c>
      <c r="D66" s="33" t="s">
        <v>214</v>
      </c>
      <c r="E66" s="34" t="s">
        <v>186</v>
      </c>
      <c r="F66" s="28">
        <f t="shared" si="0"/>
        <v>40</v>
      </c>
      <c r="G66" s="28">
        <f t="shared" si="1"/>
        <v>6</v>
      </c>
      <c r="H66" s="28">
        <f t="shared" si="2"/>
        <v>4</v>
      </c>
      <c r="I66" s="28">
        <f t="shared" si="3"/>
        <v>0</v>
      </c>
      <c r="J66" s="28">
        <f t="shared" si="4"/>
        <v>0</v>
      </c>
      <c r="K66" s="28">
        <f t="shared" si="5"/>
        <v>2</v>
      </c>
      <c r="L66" s="28">
        <f t="shared" si="6"/>
        <v>4</v>
      </c>
      <c r="M66" s="28">
        <f t="shared" si="7"/>
        <v>24</v>
      </c>
      <c r="N66" s="29">
        <f t="shared" si="8"/>
        <v>6</v>
      </c>
      <c r="O66" s="29">
        <f t="shared" si="9"/>
        <v>6</v>
      </c>
      <c r="P66" s="29">
        <f t="shared" si="10"/>
        <v>6</v>
      </c>
      <c r="Q66" s="30" t="e">
        <f>+P66/#REF!</f>
        <v>#REF!</v>
      </c>
      <c r="R66" s="30" t="e">
        <f t="shared" si="11"/>
        <v>#REF!</v>
      </c>
      <c r="S66" s="28" t="e">
        <f t="shared" si="12"/>
        <v>#REF!</v>
      </c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</row>
    <row r="67" spans="1:34" s="46" customFormat="1" ht="17.100000000000001" customHeight="1">
      <c r="A67" s="19">
        <f t="shared" si="13"/>
        <v>58</v>
      </c>
      <c r="B67" s="31" t="s">
        <v>24</v>
      </c>
      <c r="C67" s="32" t="s">
        <v>164</v>
      </c>
      <c r="D67" s="33" t="s">
        <v>215</v>
      </c>
      <c r="E67" s="34" t="s">
        <v>216</v>
      </c>
      <c r="F67" s="28">
        <f t="shared" si="0"/>
        <v>30</v>
      </c>
      <c r="G67" s="28">
        <f t="shared" si="1"/>
        <v>5</v>
      </c>
      <c r="H67" s="28">
        <f t="shared" si="2"/>
        <v>4</v>
      </c>
      <c r="I67" s="28">
        <f t="shared" si="3"/>
        <v>0</v>
      </c>
      <c r="J67" s="28">
        <f t="shared" si="4"/>
        <v>0</v>
      </c>
      <c r="K67" s="28">
        <f t="shared" si="5"/>
        <v>1</v>
      </c>
      <c r="L67" s="28">
        <f t="shared" si="6"/>
        <v>0</v>
      </c>
      <c r="M67" s="28">
        <f t="shared" si="7"/>
        <v>20</v>
      </c>
      <c r="N67" s="29">
        <f t="shared" si="8"/>
        <v>5</v>
      </c>
      <c r="O67" s="29">
        <f t="shared" si="9"/>
        <v>5</v>
      </c>
      <c r="P67" s="29">
        <f t="shared" si="10"/>
        <v>5</v>
      </c>
      <c r="Q67" s="30" t="e">
        <f>+P67/#REF!</f>
        <v>#REF!</v>
      </c>
      <c r="R67" s="30" t="e">
        <f t="shared" si="11"/>
        <v>#REF!</v>
      </c>
      <c r="S67" s="28" t="e">
        <f t="shared" si="12"/>
        <v>#REF!</v>
      </c>
      <c r="T67" s="23"/>
      <c r="U67" s="23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</row>
    <row r="68" spans="1:34" s="23" customFormat="1" ht="17.100000000000001" customHeight="1">
      <c r="A68" s="19">
        <f t="shared" si="13"/>
        <v>59</v>
      </c>
      <c r="B68" s="31" t="s">
        <v>217</v>
      </c>
      <c r="C68" s="32" t="s">
        <v>218</v>
      </c>
      <c r="D68" s="33" t="s">
        <v>219</v>
      </c>
      <c r="E68" s="34" t="s">
        <v>220</v>
      </c>
      <c r="F68" s="28">
        <f t="shared" si="0"/>
        <v>29</v>
      </c>
      <c r="G68" s="28">
        <f t="shared" si="1"/>
        <v>5</v>
      </c>
      <c r="H68" s="28">
        <f t="shared" si="2"/>
        <v>4</v>
      </c>
      <c r="I68" s="28">
        <f t="shared" si="3"/>
        <v>0</v>
      </c>
      <c r="J68" s="28">
        <f t="shared" si="4"/>
        <v>0</v>
      </c>
      <c r="K68" s="28">
        <f t="shared" si="5"/>
        <v>0</v>
      </c>
      <c r="L68" s="28">
        <f t="shared" si="6"/>
        <v>0</v>
      </c>
      <c r="M68" s="28">
        <f t="shared" si="7"/>
        <v>20</v>
      </c>
      <c r="N68" s="29">
        <f t="shared" si="8"/>
        <v>5</v>
      </c>
      <c r="O68" s="29">
        <f t="shared" si="9"/>
        <v>5</v>
      </c>
      <c r="P68" s="29">
        <f t="shared" si="10"/>
        <v>5</v>
      </c>
      <c r="Q68" s="30" t="e">
        <f>+P68/#REF!</f>
        <v>#REF!</v>
      </c>
      <c r="R68" s="30" t="e">
        <f t="shared" si="11"/>
        <v>#REF!</v>
      </c>
      <c r="S68" s="28" t="e">
        <f t="shared" si="12"/>
        <v>#REF!</v>
      </c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</row>
    <row r="69" spans="1:34" s="23" customFormat="1" ht="17.100000000000001" customHeight="1">
      <c r="A69" s="19">
        <f t="shared" si="13"/>
        <v>60</v>
      </c>
      <c r="B69" s="31" t="s">
        <v>221</v>
      </c>
      <c r="C69" s="32" t="s">
        <v>222</v>
      </c>
      <c r="D69" s="33" t="s">
        <v>223</v>
      </c>
      <c r="E69" s="34" t="s">
        <v>27</v>
      </c>
      <c r="F69" s="28">
        <f t="shared" si="0"/>
        <v>40</v>
      </c>
      <c r="G69" s="28">
        <f t="shared" si="1"/>
        <v>6</v>
      </c>
      <c r="H69" s="28">
        <f t="shared" si="2"/>
        <v>4</v>
      </c>
      <c r="I69" s="28">
        <f t="shared" si="3"/>
        <v>0</v>
      </c>
      <c r="J69" s="28">
        <f t="shared" si="4"/>
        <v>0</v>
      </c>
      <c r="K69" s="28">
        <f t="shared" si="5"/>
        <v>2</v>
      </c>
      <c r="L69" s="28">
        <f t="shared" si="6"/>
        <v>4</v>
      </c>
      <c r="M69" s="28">
        <f t="shared" si="7"/>
        <v>24</v>
      </c>
      <c r="N69" s="29">
        <f t="shared" si="8"/>
        <v>6</v>
      </c>
      <c r="O69" s="29">
        <f t="shared" si="9"/>
        <v>6</v>
      </c>
      <c r="P69" s="29">
        <f t="shared" si="10"/>
        <v>6</v>
      </c>
      <c r="Q69" s="30" t="e">
        <f>+P69/#REF!</f>
        <v>#REF!</v>
      </c>
      <c r="R69" s="30" t="e">
        <f t="shared" si="11"/>
        <v>#REF!</v>
      </c>
      <c r="S69" s="28" t="e">
        <f t="shared" si="12"/>
        <v>#REF!</v>
      </c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</row>
    <row r="70" spans="1:34" s="23" customFormat="1" ht="17.100000000000001" customHeight="1">
      <c r="A70" s="19">
        <f t="shared" si="13"/>
        <v>61</v>
      </c>
      <c r="B70" s="31" t="s">
        <v>221</v>
      </c>
      <c r="C70" s="32" t="s">
        <v>224</v>
      </c>
      <c r="D70" s="33" t="s">
        <v>225</v>
      </c>
      <c r="E70" s="34" t="s">
        <v>226</v>
      </c>
      <c r="F70" s="28">
        <f t="shared" si="0"/>
        <v>29</v>
      </c>
      <c r="G70" s="28">
        <f t="shared" si="1"/>
        <v>5</v>
      </c>
      <c r="H70" s="28">
        <f t="shared" si="2"/>
        <v>4</v>
      </c>
      <c r="I70" s="28">
        <f t="shared" si="3"/>
        <v>0</v>
      </c>
      <c r="J70" s="28">
        <f t="shared" si="4"/>
        <v>0</v>
      </c>
      <c r="K70" s="28">
        <f t="shared" si="5"/>
        <v>0</v>
      </c>
      <c r="L70" s="28">
        <f t="shared" si="6"/>
        <v>0</v>
      </c>
      <c r="M70" s="28">
        <f t="shared" si="7"/>
        <v>20</v>
      </c>
      <c r="N70" s="29">
        <f t="shared" si="8"/>
        <v>5</v>
      </c>
      <c r="O70" s="29">
        <f t="shared" si="9"/>
        <v>5</v>
      </c>
      <c r="P70" s="29">
        <f t="shared" si="10"/>
        <v>5</v>
      </c>
      <c r="Q70" s="30" t="e">
        <f>+P70/#REF!</f>
        <v>#REF!</v>
      </c>
      <c r="R70" s="30" t="e">
        <f t="shared" si="11"/>
        <v>#REF!</v>
      </c>
      <c r="S70" s="28" t="e">
        <f t="shared" si="12"/>
        <v>#REF!</v>
      </c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</row>
    <row r="71" spans="1:34" s="47" customFormat="1" ht="17.100000000000001" customHeight="1">
      <c r="A71" s="19">
        <f t="shared" si="13"/>
        <v>62</v>
      </c>
      <c r="B71" s="31" t="s">
        <v>221</v>
      </c>
      <c r="C71" s="32" t="s">
        <v>227</v>
      </c>
      <c r="D71" s="33" t="s">
        <v>228</v>
      </c>
      <c r="E71" s="34" t="s">
        <v>229</v>
      </c>
      <c r="F71" s="28">
        <f t="shared" si="0"/>
        <v>29</v>
      </c>
      <c r="G71" s="28">
        <f t="shared" si="1"/>
        <v>5</v>
      </c>
      <c r="H71" s="28">
        <f t="shared" si="2"/>
        <v>4</v>
      </c>
      <c r="I71" s="28">
        <f t="shared" si="3"/>
        <v>0</v>
      </c>
      <c r="J71" s="28">
        <f t="shared" si="4"/>
        <v>0</v>
      </c>
      <c r="K71" s="28">
        <f t="shared" si="5"/>
        <v>0</v>
      </c>
      <c r="L71" s="28">
        <f t="shared" si="6"/>
        <v>0</v>
      </c>
      <c r="M71" s="28">
        <f t="shared" si="7"/>
        <v>20</v>
      </c>
      <c r="N71" s="29">
        <f t="shared" si="8"/>
        <v>5</v>
      </c>
      <c r="O71" s="29">
        <f t="shared" si="9"/>
        <v>5</v>
      </c>
      <c r="P71" s="29">
        <f t="shared" si="10"/>
        <v>5</v>
      </c>
      <c r="Q71" s="30" t="e">
        <f>+P71/#REF!</f>
        <v>#REF!</v>
      </c>
      <c r="R71" s="30" t="e">
        <f t="shared" si="11"/>
        <v>#REF!</v>
      </c>
      <c r="S71" s="28" t="e">
        <f t="shared" si="12"/>
        <v>#REF!</v>
      </c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</row>
    <row r="72" spans="1:34" s="23" customFormat="1" ht="17.100000000000001" customHeight="1">
      <c r="A72" s="19">
        <f t="shared" si="13"/>
        <v>63</v>
      </c>
      <c r="B72" s="53" t="s">
        <v>230</v>
      </c>
      <c r="C72" s="54" t="s">
        <v>231</v>
      </c>
      <c r="D72" s="55" t="s">
        <v>232</v>
      </c>
      <c r="E72" s="34" t="s">
        <v>39</v>
      </c>
      <c r="F72" s="28">
        <f t="shared" si="0"/>
        <v>29</v>
      </c>
      <c r="G72" s="28">
        <f t="shared" si="1"/>
        <v>5</v>
      </c>
      <c r="H72" s="28">
        <f t="shared" si="2"/>
        <v>4</v>
      </c>
      <c r="I72" s="28">
        <f t="shared" si="3"/>
        <v>0</v>
      </c>
      <c r="J72" s="28">
        <f t="shared" si="4"/>
        <v>0</v>
      </c>
      <c r="K72" s="28">
        <f t="shared" si="5"/>
        <v>0</v>
      </c>
      <c r="L72" s="28">
        <f t="shared" si="6"/>
        <v>0</v>
      </c>
      <c r="M72" s="28">
        <f t="shared" si="7"/>
        <v>20</v>
      </c>
      <c r="N72" s="29">
        <f t="shared" si="8"/>
        <v>5</v>
      </c>
      <c r="O72" s="29">
        <f t="shared" si="9"/>
        <v>5</v>
      </c>
      <c r="P72" s="29">
        <f t="shared" si="10"/>
        <v>5</v>
      </c>
      <c r="Q72" s="30" t="e">
        <f>+P72/#REF!</f>
        <v>#REF!</v>
      </c>
      <c r="R72" s="30" t="e">
        <f t="shared" si="11"/>
        <v>#REF!</v>
      </c>
      <c r="S72" s="28" t="e">
        <f t="shared" si="12"/>
        <v>#REF!</v>
      </c>
      <c r="U72" s="52"/>
    </row>
    <row r="73" spans="1:34" s="46" customFormat="1" ht="17.100000000000001" customHeight="1">
      <c r="A73" s="19">
        <f t="shared" si="13"/>
        <v>64</v>
      </c>
      <c r="B73" s="31" t="s">
        <v>233</v>
      </c>
      <c r="C73" s="32" t="s">
        <v>231</v>
      </c>
      <c r="D73" s="33" t="s">
        <v>234</v>
      </c>
      <c r="E73" s="34" t="s">
        <v>39</v>
      </c>
      <c r="F73" s="28">
        <f t="shared" si="0"/>
        <v>29</v>
      </c>
      <c r="G73" s="28">
        <f t="shared" si="1"/>
        <v>5</v>
      </c>
      <c r="H73" s="28">
        <f t="shared" si="2"/>
        <v>4</v>
      </c>
      <c r="I73" s="28">
        <f t="shared" si="3"/>
        <v>0</v>
      </c>
      <c r="J73" s="28">
        <f t="shared" si="4"/>
        <v>0</v>
      </c>
      <c r="K73" s="28">
        <f t="shared" si="5"/>
        <v>0</v>
      </c>
      <c r="L73" s="28">
        <f t="shared" si="6"/>
        <v>0</v>
      </c>
      <c r="M73" s="28">
        <f t="shared" si="7"/>
        <v>20</v>
      </c>
      <c r="N73" s="29">
        <f t="shared" si="8"/>
        <v>5</v>
      </c>
      <c r="O73" s="29">
        <f t="shared" si="9"/>
        <v>5</v>
      </c>
      <c r="P73" s="29">
        <f t="shared" si="10"/>
        <v>5</v>
      </c>
      <c r="Q73" s="30" t="e">
        <f>+P73/#REF!</f>
        <v>#REF!</v>
      </c>
      <c r="R73" s="30" t="e">
        <f t="shared" si="11"/>
        <v>#REF!</v>
      </c>
      <c r="S73" s="28" t="e">
        <f t="shared" si="12"/>
        <v>#REF!</v>
      </c>
      <c r="T73" s="23"/>
      <c r="U73" s="52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</row>
    <row r="74" spans="1:34" s="46" customFormat="1" ht="17.100000000000001" customHeight="1">
      <c r="A74" s="19">
        <f t="shared" si="13"/>
        <v>65</v>
      </c>
      <c r="B74" s="31" t="s">
        <v>233</v>
      </c>
      <c r="C74" s="32" t="s">
        <v>235</v>
      </c>
      <c r="D74" s="33" t="s">
        <v>236</v>
      </c>
      <c r="E74" s="34" t="s">
        <v>237</v>
      </c>
      <c r="F74" s="28">
        <f t="shared" ref="F74:F165" si="14">LEN(E74)</f>
        <v>29</v>
      </c>
      <c r="G74" s="28">
        <f t="shared" ref="G74:G165" si="15">LEN(E74)-LEN(SUBSTITUTE(E74,":",""))</f>
        <v>5</v>
      </c>
      <c r="H74" s="28">
        <f t="shared" ref="H74:H165" si="16">LEN(E74)-LEN(SUBSTITUTE(E74,"-",""))</f>
        <v>4</v>
      </c>
      <c r="I74" s="28">
        <f t="shared" ref="I74:I165" si="17">LEN(E74)-LEN(SUBSTITUTE(E74,",",""))</f>
        <v>0</v>
      </c>
      <c r="J74" s="28">
        <f t="shared" ref="J74:J165" si="18">LEN(E74)-LEN(SUBSTITUTE(E74,".",""))</f>
        <v>0</v>
      </c>
      <c r="K74" s="28">
        <f t="shared" ref="K74:K165" si="19">LEN(E74)-LEN(SUBSTITUTE(E74," ",""))</f>
        <v>0</v>
      </c>
      <c r="L74" s="28">
        <f t="shared" ref="L74:L165" si="20">LEN(E74)-LEN(SUBSTITUTE(E74,"C/Ct",""))</f>
        <v>0</v>
      </c>
      <c r="M74" s="28">
        <f t="shared" ref="M74:M165" si="21">+F74-G74-H74-I74-J74-K74-L74</f>
        <v>20</v>
      </c>
      <c r="N74" s="29">
        <f t="shared" ref="N74:N165" si="22">+M74/4</f>
        <v>5</v>
      </c>
      <c r="O74" s="29">
        <f t="shared" ref="O74:O165" si="23">IF(N74&lt;=0.5,1,N74)</f>
        <v>5</v>
      </c>
      <c r="P74" s="29">
        <f t="shared" ref="P74:P165" si="24">IF(F74&lt;&gt;0,(IF(O74=1.5,1,O74)),0)</f>
        <v>5</v>
      </c>
      <c r="Q74" s="30" t="e">
        <f>+P74/#REF!</f>
        <v>#REF!</v>
      </c>
      <c r="R74" s="30" t="e">
        <f t="shared" ref="R74:R165" si="25">IF(P74&lt;&gt;0,(IF(Q74&lt;=0.5,1,Q74)),0)</f>
        <v>#REF!</v>
      </c>
      <c r="S74" s="28" t="e">
        <f t="shared" ref="S74:S165" si="26">ROUND(R74,0)</f>
        <v>#REF!</v>
      </c>
      <c r="T74" s="23"/>
      <c r="U74" s="52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</row>
    <row r="75" spans="1:34" s="46" customFormat="1" ht="17.100000000000001" customHeight="1">
      <c r="A75" s="19">
        <f t="shared" ref="A75:A118" si="27">+ROW()-9</f>
        <v>66</v>
      </c>
      <c r="B75" s="31" t="s">
        <v>238</v>
      </c>
      <c r="C75" s="32" t="s">
        <v>239</v>
      </c>
      <c r="D75" s="33" t="s">
        <v>240</v>
      </c>
      <c r="E75" s="34" t="s">
        <v>39</v>
      </c>
      <c r="F75" s="28">
        <f t="shared" si="14"/>
        <v>29</v>
      </c>
      <c r="G75" s="28">
        <f t="shared" si="15"/>
        <v>5</v>
      </c>
      <c r="H75" s="28">
        <f t="shared" si="16"/>
        <v>4</v>
      </c>
      <c r="I75" s="28">
        <f t="shared" si="17"/>
        <v>0</v>
      </c>
      <c r="J75" s="28">
        <f t="shared" si="18"/>
        <v>0</v>
      </c>
      <c r="K75" s="28">
        <f t="shared" si="19"/>
        <v>0</v>
      </c>
      <c r="L75" s="28">
        <f t="shared" si="20"/>
        <v>0</v>
      </c>
      <c r="M75" s="28">
        <f t="shared" si="21"/>
        <v>20</v>
      </c>
      <c r="N75" s="29">
        <f t="shared" si="22"/>
        <v>5</v>
      </c>
      <c r="O75" s="29">
        <f t="shared" si="23"/>
        <v>5</v>
      </c>
      <c r="P75" s="29">
        <f t="shared" si="24"/>
        <v>5</v>
      </c>
      <c r="Q75" s="30" t="e">
        <f>+P75/#REF!</f>
        <v>#REF!</v>
      </c>
      <c r="R75" s="30" t="e">
        <f t="shared" si="25"/>
        <v>#REF!</v>
      </c>
      <c r="S75" s="28" t="e">
        <f t="shared" si="26"/>
        <v>#REF!</v>
      </c>
      <c r="T75" s="23"/>
      <c r="U75" s="23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</row>
    <row r="76" spans="1:34" s="47" customFormat="1" ht="17.100000000000001" customHeight="1">
      <c r="A76" s="19">
        <f t="shared" si="27"/>
        <v>67</v>
      </c>
      <c r="B76" s="31" t="s">
        <v>238</v>
      </c>
      <c r="C76" s="32" t="s">
        <v>241</v>
      </c>
      <c r="D76" s="33" t="s">
        <v>242</v>
      </c>
      <c r="E76" s="34" t="s">
        <v>39</v>
      </c>
      <c r="F76" s="28">
        <f t="shared" si="14"/>
        <v>29</v>
      </c>
      <c r="G76" s="28">
        <f t="shared" si="15"/>
        <v>5</v>
      </c>
      <c r="H76" s="28">
        <f t="shared" si="16"/>
        <v>4</v>
      </c>
      <c r="I76" s="28">
        <f t="shared" si="17"/>
        <v>0</v>
      </c>
      <c r="J76" s="28">
        <f t="shared" si="18"/>
        <v>0</v>
      </c>
      <c r="K76" s="28">
        <f t="shared" si="19"/>
        <v>0</v>
      </c>
      <c r="L76" s="28">
        <f t="shared" si="20"/>
        <v>0</v>
      </c>
      <c r="M76" s="28">
        <f t="shared" si="21"/>
        <v>20</v>
      </c>
      <c r="N76" s="29">
        <f t="shared" si="22"/>
        <v>5</v>
      </c>
      <c r="O76" s="29">
        <f t="shared" si="23"/>
        <v>5</v>
      </c>
      <c r="P76" s="29">
        <f t="shared" si="24"/>
        <v>5</v>
      </c>
      <c r="Q76" s="30" t="e">
        <f>+P76/#REF!</f>
        <v>#REF!</v>
      </c>
      <c r="R76" s="30" t="e">
        <f t="shared" si="25"/>
        <v>#REF!</v>
      </c>
      <c r="S76" s="28" t="e">
        <f t="shared" si="26"/>
        <v>#REF!</v>
      </c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</row>
    <row r="77" spans="1:34" s="23" customFormat="1" ht="17.100000000000001" customHeight="1">
      <c r="A77" s="19">
        <f t="shared" si="27"/>
        <v>68</v>
      </c>
      <c r="B77" s="31" t="s">
        <v>238</v>
      </c>
      <c r="C77" s="32" t="s">
        <v>243</v>
      </c>
      <c r="D77" s="33" t="s">
        <v>244</v>
      </c>
      <c r="E77" s="34" t="s">
        <v>75</v>
      </c>
      <c r="F77" s="28">
        <f t="shared" si="14"/>
        <v>29</v>
      </c>
      <c r="G77" s="28">
        <f t="shared" si="15"/>
        <v>5</v>
      </c>
      <c r="H77" s="28">
        <f t="shared" si="16"/>
        <v>4</v>
      </c>
      <c r="I77" s="28">
        <f t="shared" si="17"/>
        <v>0</v>
      </c>
      <c r="J77" s="28">
        <f t="shared" si="18"/>
        <v>0</v>
      </c>
      <c r="K77" s="28">
        <f t="shared" si="19"/>
        <v>0</v>
      </c>
      <c r="L77" s="28">
        <f t="shared" si="20"/>
        <v>0</v>
      </c>
      <c r="M77" s="28">
        <f t="shared" si="21"/>
        <v>20</v>
      </c>
      <c r="N77" s="29">
        <f t="shared" si="22"/>
        <v>5</v>
      </c>
      <c r="O77" s="29">
        <f t="shared" si="23"/>
        <v>5</v>
      </c>
      <c r="P77" s="29">
        <f t="shared" si="24"/>
        <v>5</v>
      </c>
      <c r="Q77" s="30" t="e">
        <f>+P77/#REF!</f>
        <v>#REF!</v>
      </c>
      <c r="R77" s="30" t="e">
        <f t="shared" si="25"/>
        <v>#REF!</v>
      </c>
      <c r="S77" s="28" t="e">
        <f t="shared" si="26"/>
        <v>#REF!</v>
      </c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</row>
    <row r="78" spans="1:34" s="23" customFormat="1" ht="17.100000000000001" customHeight="1">
      <c r="A78" s="19">
        <f t="shared" si="27"/>
        <v>69</v>
      </c>
      <c r="B78" s="53" t="s">
        <v>245</v>
      </c>
      <c r="C78" s="54" t="s">
        <v>246</v>
      </c>
      <c r="D78" s="55" t="s">
        <v>247</v>
      </c>
      <c r="E78" s="34" t="s">
        <v>39</v>
      </c>
      <c r="F78" s="28">
        <f t="shared" si="14"/>
        <v>29</v>
      </c>
      <c r="G78" s="28">
        <f t="shared" si="15"/>
        <v>5</v>
      </c>
      <c r="H78" s="28">
        <f t="shared" si="16"/>
        <v>4</v>
      </c>
      <c r="I78" s="28">
        <f t="shared" si="17"/>
        <v>0</v>
      </c>
      <c r="J78" s="28">
        <f t="shared" si="18"/>
        <v>0</v>
      </c>
      <c r="K78" s="28">
        <f t="shared" si="19"/>
        <v>0</v>
      </c>
      <c r="L78" s="28">
        <f t="shared" si="20"/>
        <v>0</v>
      </c>
      <c r="M78" s="28">
        <f t="shared" si="21"/>
        <v>20</v>
      </c>
      <c r="N78" s="29">
        <f t="shared" si="22"/>
        <v>5</v>
      </c>
      <c r="O78" s="29">
        <f t="shared" si="23"/>
        <v>5</v>
      </c>
      <c r="P78" s="29">
        <f t="shared" si="24"/>
        <v>5</v>
      </c>
      <c r="Q78" s="30" t="e">
        <f>+P78/#REF!</f>
        <v>#REF!</v>
      </c>
      <c r="R78" s="30" t="e">
        <f t="shared" si="25"/>
        <v>#REF!</v>
      </c>
      <c r="S78" s="28" t="e">
        <f t="shared" si="26"/>
        <v>#REF!</v>
      </c>
      <c r="U78" s="52"/>
    </row>
    <row r="79" spans="1:34" s="23" customFormat="1" ht="17.100000000000001" customHeight="1">
      <c r="A79" s="19">
        <f t="shared" si="27"/>
        <v>70</v>
      </c>
      <c r="B79" s="53" t="s">
        <v>248</v>
      </c>
      <c r="C79" s="54" t="s">
        <v>249</v>
      </c>
      <c r="D79" s="55" t="s">
        <v>250</v>
      </c>
      <c r="E79" s="34" t="s">
        <v>27</v>
      </c>
      <c r="F79" s="28">
        <f t="shared" si="14"/>
        <v>40</v>
      </c>
      <c r="G79" s="28">
        <f t="shared" si="15"/>
        <v>6</v>
      </c>
      <c r="H79" s="28">
        <f t="shared" si="16"/>
        <v>4</v>
      </c>
      <c r="I79" s="28">
        <f t="shared" si="17"/>
        <v>0</v>
      </c>
      <c r="J79" s="28">
        <f t="shared" si="18"/>
        <v>0</v>
      </c>
      <c r="K79" s="28">
        <f t="shared" si="19"/>
        <v>2</v>
      </c>
      <c r="L79" s="28">
        <f t="shared" si="20"/>
        <v>4</v>
      </c>
      <c r="M79" s="28">
        <f t="shared" si="21"/>
        <v>24</v>
      </c>
      <c r="N79" s="29">
        <f t="shared" si="22"/>
        <v>6</v>
      </c>
      <c r="O79" s="29">
        <f t="shared" si="23"/>
        <v>6</v>
      </c>
      <c r="P79" s="29">
        <f t="shared" si="24"/>
        <v>6</v>
      </c>
      <c r="Q79" s="30" t="e">
        <f>+P79/#REF!</f>
        <v>#REF!</v>
      </c>
      <c r="R79" s="30" t="e">
        <f t="shared" si="25"/>
        <v>#REF!</v>
      </c>
      <c r="S79" s="28" t="e">
        <f t="shared" si="26"/>
        <v>#REF!</v>
      </c>
    </row>
    <row r="80" spans="1:34" s="23" customFormat="1" ht="17.100000000000001" customHeight="1">
      <c r="A80" s="19">
        <f t="shared" si="27"/>
        <v>71</v>
      </c>
      <c r="B80" s="53" t="s">
        <v>251</v>
      </c>
      <c r="C80" s="54" t="s">
        <v>252</v>
      </c>
      <c r="D80" s="55" t="s">
        <v>253</v>
      </c>
      <c r="E80" s="34" t="s">
        <v>39</v>
      </c>
      <c r="F80" s="28">
        <f t="shared" si="14"/>
        <v>29</v>
      </c>
      <c r="G80" s="28">
        <f t="shared" si="15"/>
        <v>5</v>
      </c>
      <c r="H80" s="28">
        <f t="shared" si="16"/>
        <v>4</v>
      </c>
      <c r="I80" s="28">
        <f t="shared" si="17"/>
        <v>0</v>
      </c>
      <c r="J80" s="28">
        <f t="shared" si="18"/>
        <v>0</v>
      </c>
      <c r="K80" s="28">
        <f t="shared" si="19"/>
        <v>0</v>
      </c>
      <c r="L80" s="28">
        <f t="shared" si="20"/>
        <v>0</v>
      </c>
      <c r="M80" s="28">
        <f t="shared" si="21"/>
        <v>20</v>
      </c>
      <c r="N80" s="29">
        <f t="shared" si="22"/>
        <v>5</v>
      </c>
      <c r="O80" s="29">
        <f t="shared" si="23"/>
        <v>5</v>
      </c>
      <c r="P80" s="29">
        <f t="shared" si="24"/>
        <v>5</v>
      </c>
      <c r="Q80" s="30" t="e">
        <f>+P80/#REF!</f>
        <v>#REF!</v>
      </c>
      <c r="R80" s="30" t="e">
        <f t="shared" si="25"/>
        <v>#REF!</v>
      </c>
      <c r="S80" s="28" t="e">
        <f t="shared" si="26"/>
        <v>#REF!</v>
      </c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</row>
    <row r="81" spans="1:34" s="23" customFormat="1" ht="17.100000000000001" customHeight="1">
      <c r="A81" s="19">
        <f>+ROW()-9</f>
        <v>72</v>
      </c>
      <c r="B81" s="53" t="s">
        <v>254</v>
      </c>
      <c r="C81" s="54" t="s">
        <v>255</v>
      </c>
      <c r="D81" s="55" t="s">
        <v>256</v>
      </c>
      <c r="E81" s="34" t="s">
        <v>257</v>
      </c>
      <c r="F81" s="28">
        <f>LEN(E81)</f>
        <v>29</v>
      </c>
      <c r="G81" s="28">
        <f>LEN(E81)-LEN(SUBSTITUTE(E81,":",""))</f>
        <v>5</v>
      </c>
      <c r="H81" s="28">
        <f>LEN(E81)-LEN(SUBSTITUTE(E81,"-",""))</f>
        <v>4</v>
      </c>
      <c r="I81" s="28">
        <f>LEN(E81)-LEN(SUBSTITUTE(E81,",",""))</f>
        <v>0</v>
      </c>
      <c r="J81" s="28">
        <f>LEN(E81)-LEN(SUBSTITUTE(E81,".",""))</f>
        <v>0</v>
      </c>
      <c r="K81" s="28">
        <f>LEN(E81)-LEN(SUBSTITUTE(E81," ",""))</f>
        <v>0</v>
      </c>
      <c r="L81" s="28">
        <f>LEN(E81)-LEN(SUBSTITUTE(E81,"C/Ct",""))</f>
        <v>0</v>
      </c>
      <c r="M81" s="28">
        <f>+F81-G81-H81-I81-J81-K81-L81</f>
        <v>20</v>
      </c>
      <c r="N81" s="29">
        <f>+M81/4</f>
        <v>5</v>
      </c>
      <c r="O81" s="29">
        <f>IF(N81&lt;=0.5,1,N81)</f>
        <v>5</v>
      </c>
      <c r="P81" s="29">
        <f>IF(F81&lt;&gt;0,(IF(O81=1.5,1,O81)),0)</f>
        <v>5</v>
      </c>
      <c r="Q81" s="30" t="e">
        <f>+P81/#REF!</f>
        <v>#REF!</v>
      </c>
      <c r="R81" s="30" t="e">
        <f>IF(P81&lt;&gt;0,(IF(Q81&lt;=0.5,1,Q81)),0)</f>
        <v>#REF!</v>
      </c>
      <c r="S81" s="28" t="e">
        <f>ROUND(R81,0)</f>
        <v>#REF!</v>
      </c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</row>
    <row r="82" spans="1:34" s="46" customFormat="1" ht="17.100000000000001" customHeight="1">
      <c r="A82" s="19">
        <f t="shared" si="27"/>
        <v>73</v>
      </c>
      <c r="B82" s="31" t="s">
        <v>258</v>
      </c>
      <c r="C82" s="32" t="s">
        <v>259</v>
      </c>
      <c r="D82" s="33" t="s">
        <v>260</v>
      </c>
      <c r="E82" s="34" t="s">
        <v>54</v>
      </c>
      <c r="F82" s="28">
        <f t="shared" si="14"/>
        <v>29</v>
      </c>
      <c r="G82" s="28">
        <f t="shared" si="15"/>
        <v>5</v>
      </c>
      <c r="H82" s="28">
        <f t="shared" si="16"/>
        <v>4</v>
      </c>
      <c r="I82" s="28">
        <f t="shared" si="17"/>
        <v>0</v>
      </c>
      <c r="J82" s="28">
        <f t="shared" si="18"/>
        <v>0</v>
      </c>
      <c r="K82" s="28">
        <f t="shared" si="19"/>
        <v>0</v>
      </c>
      <c r="L82" s="28">
        <f t="shared" si="20"/>
        <v>0</v>
      </c>
      <c r="M82" s="28">
        <f t="shared" si="21"/>
        <v>20</v>
      </c>
      <c r="N82" s="29">
        <f t="shared" si="22"/>
        <v>5</v>
      </c>
      <c r="O82" s="29">
        <f t="shared" si="23"/>
        <v>5</v>
      </c>
      <c r="P82" s="29">
        <f t="shared" si="24"/>
        <v>5</v>
      </c>
      <c r="Q82" s="30" t="e">
        <f>+P82/#REF!</f>
        <v>#REF!</v>
      </c>
      <c r="R82" s="30" t="e">
        <f t="shared" si="25"/>
        <v>#REF!</v>
      </c>
      <c r="S82" s="28" t="e">
        <f t="shared" si="26"/>
        <v>#REF!</v>
      </c>
      <c r="T82" s="23"/>
      <c r="U82" s="52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</row>
    <row r="83" spans="1:34" s="46" customFormat="1" ht="17.100000000000001" customHeight="1">
      <c r="A83" s="19">
        <f t="shared" si="27"/>
        <v>74</v>
      </c>
      <c r="B83" s="31" t="s">
        <v>261</v>
      </c>
      <c r="C83" s="32" t="s">
        <v>262</v>
      </c>
      <c r="D83" s="33" t="s">
        <v>263</v>
      </c>
      <c r="E83" s="34" t="s">
        <v>19</v>
      </c>
      <c r="F83" s="28">
        <f t="shared" si="14"/>
        <v>40</v>
      </c>
      <c r="G83" s="28">
        <f t="shared" si="15"/>
        <v>6</v>
      </c>
      <c r="H83" s="28">
        <f t="shared" si="16"/>
        <v>4</v>
      </c>
      <c r="I83" s="28">
        <f t="shared" si="17"/>
        <v>0</v>
      </c>
      <c r="J83" s="28">
        <f t="shared" si="18"/>
        <v>0</v>
      </c>
      <c r="K83" s="28">
        <f t="shared" si="19"/>
        <v>2</v>
      </c>
      <c r="L83" s="28">
        <f t="shared" si="20"/>
        <v>4</v>
      </c>
      <c r="M83" s="28">
        <f t="shared" si="21"/>
        <v>24</v>
      </c>
      <c r="N83" s="29">
        <f t="shared" si="22"/>
        <v>6</v>
      </c>
      <c r="O83" s="29">
        <f t="shared" si="23"/>
        <v>6</v>
      </c>
      <c r="P83" s="29">
        <f t="shared" si="24"/>
        <v>6</v>
      </c>
      <c r="Q83" s="30" t="e">
        <f>+P83/#REF!</f>
        <v>#REF!</v>
      </c>
      <c r="R83" s="30" t="e">
        <f t="shared" si="25"/>
        <v>#REF!</v>
      </c>
      <c r="S83" s="28" t="e">
        <f t="shared" si="26"/>
        <v>#REF!</v>
      </c>
      <c r="T83" s="23"/>
      <c r="U83" s="23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</row>
    <row r="84" spans="1:34" s="46" customFormat="1" ht="17.100000000000001" customHeight="1">
      <c r="A84" s="19">
        <f t="shared" si="27"/>
        <v>75</v>
      </c>
      <c r="B84" s="31" t="s">
        <v>261</v>
      </c>
      <c r="C84" s="32" t="s">
        <v>264</v>
      </c>
      <c r="D84" s="33" t="s">
        <v>265</v>
      </c>
      <c r="E84" s="34" t="s">
        <v>229</v>
      </c>
      <c r="F84" s="28">
        <f t="shared" si="14"/>
        <v>29</v>
      </c>
      <c r="G84" s="28">
        <f t="shared" si="15"/>
        <v>5</v>
      </c>
      <c r="H84" s="28">
        <f t="shared" si="16"/>
        <v>4</v>
      </c>
      <c r="I84" s="28">
        <f t="shared" si="17"/>
        <v>0</v>
      </c>
      <c r="J84" s="28">
        <f t="shared" si="18"/>
        <v>0</v>
      </c>
      <c r="K84" s="28">
        <f t="shared" si="19"/>
        <v>0</v>
      </c>
      <c r="L84" s="28">
        <f t="shared" si="20"/>
        <v>0</v>
      </c>
      <c r="M84" s="28">
        <f t="shared" si="21"/>
        <v>20</v>
      </c>
      <c r="N84" s="29">
        <f t="shared" si="22"/>
        <v>5</v>
      </c>
      <c r="O84" s="29">
        <f t="shared" si="23"/>
        <v>5</v>
      </c>
      <c r="P84" s="29">
        <f t="shared" si="24"/>
        <v>5</v>
      </c>
      <c r="Q84" s="30" t="e">
        <f>+P84/#REF!</f>
        <v>#REF!</v>
      </c>
      <c r="R84" s="30" t="e">
        <f t="shared" si="25"/>
        <v>#REF!</v>
      </c>
      <c r="S84" s="28" t="e">
        <f t="shared" si="26"/>
        <v>#REF!</v>
      </c>
      <c r="T84" s="23"/>
      <c r="U84" s="23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</row>
    <row r="85" spans="1:34" s="23" customFormat="1" ht="17.100000000000001" customHeight="1">
      <c r="A85" s="19">
        <f t="shared" si="27"/>
        <v>76</v>
      </c>
      <c r="B85" s="31" t="s">
        <v>266</v>
      </c>
      <c r="C85" s="32" t="s">
        <v>267</v>
      </c>
      <c r="D85" s="33" t="s">
        <v>268</v>
      </c>
      <c r="E85" s="34" t="s">
        <v>27</v>
      </c>
      <c r="F85" s="28">
        <f t="shared" si="14"/>
        <v>40</v>
      </c>
      <c r="G85" s="28">
        <f t="shared" si="15"/>
        <v>6</v>
      </c>
      <c r="H85" s="28">
        <f t="shared" si="16"/>
        <v>4</v>
      </c>
      <c r="I85" s="28">
        <f t="shared" si="17"/>
        <v>0</v>
      </c>
      <c r="J85" s="28">
        <f t="shared" si="18"/>
        <v>0</v>
      </c>
      <c r="K85" s="28">
        <f t="shared" si="19"/>
        <v>2</v>
      </c>
      <c r="L85" s="28">
        <f t="shared" si="20"/>
        <v>4</v>
      </c>
      <c r="M85" s="28">
        <f t="shared" si="21"/>
        <v>24</v>
      </c>
      <c r="N85" s="29">
        <f t="shared" si="22"/>
        <v>6</v>
      </c>
      <c r="O85" s="29">
        <f t="shared" si="23"/>
        <v>6</v>
      </c>
      <c r="P85" s="29">
        <f t="shared" si="24"/>
        <v>6</v>
      </c>
      <c r="Q85" s="30" t="e">
        <f>+P85/#REF!</f>
        <v>#REF!</v>
      </c>
      <c r="R85" s="30" t="e">
        <f t="shared" si="25"/>
        <v>#REF!</v>
      </c>
      <c r="S85" s="28" t="e">
        <f t="shared" si="26"/>
        <v>#REF!</v>
      </c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</row>
    <row r="86" spans="1:34" s="47" customFormat="1" ht="17.100000000000001" customHeight="1">
      <c r="A86" s="19">
        <f t="shared" si="27"/>
        <v>77</v>
      </c>
      <c r="B86" s="31" t="s">
        <v>266</v>
      </c>
      <c r="C86" s="32" t="s">
        <v>269</v>
      </c>
      <c r="D86" s="33" t="s">
        <v>270</v>
      </c>
      <c r="E86" s="34" t="s">
        <v>51</v>
      </c>
      <c r="F86" s="28">
        <f t="shared" si="14"/>
        <v>40</v>
      </c>
      <c r="G86" s="28">
        <f t="shared" si="15"/>
        <v>6</v>
      </c>
      <c r="H86" s="28">
        <f t="shared" si="16"/>
        <v>4</v>
      </c>
      <c r="I86" s="28">
        <f t="shared" si="17"/>
        <v>0</v>
      </c>
      <c r="J86" s="28">
        <f t="shared" si="18"/>
        <v>0</v>
      </c>
      <c r="K86" s="28">
        <f t="shared" si="19"/>
        <v>2</v>
      </c>
      <c r="L86" s="28">
        <f t="shared" si="20"/>
        <v>4</v>
      </c>
      <c r="M86" s="28">
        <f t="shared" si="21"/>
        <v>24</v>
      </c>
      <c r="N86" s="29">
        <f t="shared" si="22"/>
        <v>6</v>
      </c>
      <c r="O86" s="29">
        <f t="shared" si="23"/>
        <v>6</v>
      </c>
      <c r="P86" s="29">
        <f t="shared" si="24"/>
        <v>6</v>
      </c>
      <c r="Q86" s="30" t="e">
        <f>+P86/#REF!</f>
        <v>#REF!</v>
      </c>
      <c r="R86" s="30" t="e">
        <f t="shared" si="25"/>
        <v>#REF!</v>
      </c>
      <c r="S86" s="28" t="e">
        <f t="shared" si="26"/>
        <v>#REF!</v>
      </c>
      <c r="T86" s="23"/>
      <c r="U86" s="52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</row>
    <row r="87" spans="1:34" s="47" customFormat="1" ht="17.100000000000001" customHeight="1">
      <c r="A87" s="19">
        <f t="shared" si="27"/>
        <v>78</v>
      </c>
      <c r="B87" s="31" t="s">
        <v>266</v>
      </c>
      <c r="C87" s="32" t="s">
        <v>224</v>
      </c>
      <c r="D87" s="33" t="s">
        <v>271</v>
      </c>
      <c r="E87" s="34" t="s">
        <v>226</v>
      </c>
      <c r="F87" s="28">
        <f t="shared" si="14"/>
        <v>29</v>
      </c>
      <c r="G87" s="28">
        <f t="shared" si="15"/>
        <v>5</v>
      </c>
      <c r="H87" s="28">
        <f t="shared" si="16"/>
        <v>4</v>
      </c>
      <c r="I87" s="28">
        <f t="shared" si="17"/>
        <v>0</v>
      </c>
      <c r="J87" s="28">
        <f t="shared" si="18"/>
        <v>0</v>
      </c>
      <c r="K87" s="28">
        <f t="shared" si="19"/>
        <v>0</v>
      </c>
      <c r="L87" s="28">
        <f t="shared" si="20"/>
        <v>0</v>
      </c>
      <c r="M87" s="28">
        <f t="shared" si="21"/>
        <v>20</v>
      </c>
      <c r="N87" s="29">
        <f t="shared" si="22"/>
        <v>5</v>
      </c>
      <c r="O87" s="29">
        <f t="shared" si="23"/>
        <v>5</v>
      </c>
      <c r="P87" s="29">
        <f t="shared" si="24"/>
        <v>5</v>
      </c>
      <c r="Q87" s="30" t="e">
        <f>+P87/#REF!</f>
        <v>#REF!</v>
      </c>
      <c r="R87" s="30" t="e">
        <f t="shared" si="25"/>
        <v>#REF!</v>
      </c>
      <c r="S87" s="28" t="e">
        <f t="shared" si="26"/>
        <v>#REF!</v>
      </c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</row>
    <row r="88" spans="1:34" s="23" customFormat="1" ht="17.100000000000001" customHeight="1">
      <c r="A88" s="19">
        <f t="shared" si="27"/>
        <v>79</v>
      </c>
      <c r="B88" s="31" t="s">
        <v>272</v>
      </c>
      <c r="C88" s="32" t="s">
        <v>273</v>
      </c>
      <c r="D88" s="33" t="s">
        <v>274</v>
      </c>
      <c r="E88" s="34" t="s">
        <v>39</v>
      </c>
      <c r="F88" s="28">
        <f t="shared" si="14"/>
        <v>29</v>
      </c>
      <c r="G88" s="28">
        <f t="shared" si="15"/>
        <v>5</v>
      </c>
      <c r="H88" s="28">
        <f t="shared" si="16"/>
        <v>4</v>
      </c>
      <c r="I88" s="28">
        <f t="shared" si="17"/>
        <v>0</v>
      </c>
      <c r="J88" s="28">
        <f t="shared" si="18"/>
        <v>0</v>
      </c>
      <c r="K88" s="28">
        <f t="shared" si="19"/>
        <v>0</v>
      </c>
      <c r="L88" s="28">
        <f t="shared" si="20"/>
        <v>0</v>
      </c>
      <c r="M88" s="28">
        <f t="shared" si="21"/>
        <v>20</v>
      </c>
      <c r="N88" s="29">
        <f t="shared" si="22"/>
        <v>5</v>
      </c>
      <c r="O88" s="29">
        <f t="shared" si="23"/>
        <v>5</v>
      </c>
      <c r="P88" s="29">
        <f t="shared" si="24"/>
        <v>5</v>
      </c>
      <c r="Q88" s="30" t="e">
        <f>+P88/#REF!</f>
        <v>#REF!</v>
      </c>
      <c r="R88" s="30" t="e">
        <f t="shared" si="25"/>
        <v>#REF!</v>
      </c>
      <c r="S88" s="28" t="e">
        <f t="shared" si="26"/>
        <v>#REF!</v>
      </c>
    </row>
    <row r="89" spans="1:34" s="47" customFormat="1" ht="17.100000000000001" customHeight="1">
      <c r="A89" s="19">
        <f t="shared" si="27"/>
        <v>80</v>
      </c>
      <c r="B89" s="53" t="s">
        <v>275</v>
      </c>
      <c r="C89" s="54" t="s">
        <v>276</v>
      </c>
      <c r="D89" s="55" t="s">
        <v>277</v>
      </c>
      <c r="E89" s="34" t="s">
        <v>181</v>
      </c>
      <c r="F89" s="28">
        <f t="shared" si="14"/>
        <v>29</v>
      </c>
      <c r="G89" s="28">
        <f t="shared" si="15"/>
        <v>5</v>
      </c>
      <c r="H89" s="28">
        <f t="shared" si="16"/>
        <v>4</v>
      </c>
      <c r="I89" s="28">
        <f t="shared" si="17"/>
        <v>0</v>
      </c>
      <c r="J89" s="28">
        <f t="shared" si="18"/>
        <v>0</v>
      </c>
      <c r="K89" s="28">
        <f t="shared" si="19"/>
        <v>0</v>
      </c>
      <c r="L89" s="28">
        <f t="shared" si="20"/>
        <v>0</v>
      </c>
      <c r="M89" s="28">
        <f t="shared" si="21"/>
        <v>20</v>
      </c>
      <c r="N89" s="29">
        <f t="shared" si="22"/>
        <v>5</v>
      </c>
      <c r="O89" s="29">
        <f t="shared" si="23"/>
        <v>5</v>
      </c>
      <c r="P89" s="29">
        <f t="shared" si="24"/>
        <v>5</v>
      </c>
      <c r="Q89" s="30" t="e">
        <f>+P89/#REF!</f>
        <v>#REF!</v>
      </c>
      <c r="R89" s="30" t="e">
        <f t="shared" si="25"/>
        <v>#REF!</v>
      </c>
      <c r="S89" s="28" t="e">
        <f t="shared" si="26"/>
        <v>#REF!</v>
      </c>
      <c r="T89" s="23"/>
      <c r="U89" s="23"/>
    </row>
    <row r="90" spans="1:34" s="23" customFormat="1" ht="17.100000000000001" customHeight="1">
      <c r="A90" s="19">
        <f t="shared" si="27"/>
        <v>81</v>
      </c>
      <c r="B90" s="53" t="s">
        <v>278</v>
      </c>
      <c r="C90" s="54" t="s">
        <v>279</v>
      </c>
      <c r="D90" s="55" t="s">
        <v>280</v>
      </c>
      <c r="E90" s="34" t="s">
        <v>237</v>
      </c>
      <c r="F90" s="28">
        <f t="shared" si="14"/>
        <v>29</v>
      </c>
      <c r="G90" s="28">
        <f t="shared" si="15"/>
        <v>5</v>
      </c>
      <c r="H90" s="28">
        <f t="shared" si="16"/>
        <v>4</v>
      </c>
      <c r="I90" s="28">
        <f t="shared" si="17"/>
        <v>0</v>
      </c>
      <c r="J90" s="28">
        <f t="shared" si="18"/>
        <v>0</v>
      </c>
      <c r="K90" s="28">
        <f t="shared" si="19"/>
        <v>0</v>
      </c>
      <c r="L90" s="28">
        <f t="shared" si="20"/>
        <v>0</v>
      </c>
      <c r="M90" s="28">
        <f t="shared" si="21"/>
        <v>20</v>
      </c>
      <c r="N90" s="29">
        <f t="shared" si="22"/>
        <v>5</v>
      </c>
      <c r="O90" s="29">
        <f t="shared" si="23"/>
        <v>5</v>
      </c>
      <c r="P90" s="29">
        <f t="shared" si="24"/>
        <v>5</v>
      </c>
      <c r="Q90" s="30" t="e">
        <f>+P90/#REF!</f>
        <v>#REF!</v>
      </c>
      <c r="R90" s="30" t="e">
        <f t="shared" si="25"/>
        <v>#REF!</v>
      </c>
      <c r="S90" s="28" t="e">
        <f t="shared" si="26"/>
        <v>#REF!</v>
      </c>
    </row>
    <row r="91" spans="1:34" s="47" customFormat="1" ht="17.100000000000001" customHeight="1">
      <c r="A91" s="19">
        <f t="shared" si="27"/>
        <v>82</v>
      </c>
      <c r="B91" s="53" t="s">
        <v>278</v>
      </c>
      <c r="C91" s="54" t="s">
        <v>281</v>
      </c>
      <c r="D91" s="55" t="s">
        <v>282</v>
      </c>
      <c r="E91" s="34" t="s">
        <v>27</v>
      </c>
      <c r="F91" s="28">
        <f t="shared" si="14"/>
        <v>40</v>
      </c>
      <c r="G91" s="28">
        <f t="shared" si="15"/>
        <v>6</v>
      </c>
      <c r="H91" s="28">
        <f t="shared" si="16"/>
        <v>4</v>
      </c>
      <c r="I91" s="28">
        <f t="shared" si="17"/>
        <v>0</v>
      </c>
      <c r="J91" s="28">
        <f t="shared" si="18"/>
        <v>0</v>
      </c>
      <c r="K91" s="28">
        <f t="shared" si="19"/>
        <v>2</v>
      </c>
      <c r="L91" s="28">
        <f t="shared" si="20"/>
        <v>4</v>
      </c>
      <c r="M91" s="28">
        <f t="shared" si="21"/>
        <v>24</v>
      </c>
      <c r="N91" s="29">
        <f t="shared" si="22"/>
        <v>6</v>
      </c>
      <c r="O91" s="29">
        <f t="shared" si="23"/>
        <v>6</v>
      </c>
      <c r="P91" s="29">
        <f t="shared" si="24"/>
        <v>6</v>
      </c>
      <c r="Q91" s="30" t="e">
        <f>+P91/#REF!</f>
        <v>#REF!</v>
      </c>
      <c r="R91" s="30" t="e">
        <f t="shared" si="25"/>
        <v>#REF!</v>
      </c>
      <c r="S91" s="28" t="e">
        <f t="shared" si="26"/>
        <v>#REF!</v>
      </c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</row>
    <row r="92" spans="1:34" s="23" customFormat="1" ht="17.100000000000001" customHeight="1">
      <c r="A92" s="19">
        <f t="shared" si="27"/>
        <v>83</v>
      </c>
      <c r="B92" s="31" t="s">
        <v>278</v>
      </c>
      <c r="C92" s="32" t="s">
        <v>283</v>
      </c>
      <c r="D92" s="33" t="s">
        <v>284</v>
      </c>
      <c r="E92" s="34" t="s">
        <v>27</v>
      </c>
      <c r="F92" s="28">
        <f t="shared" si="14"/>
        <v>40</v>
      </c>
      <c r="G92" s="28">
        <f t="shared" si="15"/>
        <v>6</v>
      </c>
      <c r="H92" s="28">
        <f t="shared" si="16"/>
        <v>4</v>
      </c>
      <c r="I92" s="28">
        <f t="shared" si="17"/>
        <v>0</v>
      </c>
      <c r="J92" s="28">
        <f t="shared" si="18"/>
        <v>0</v>
      </c>
      <c r="K92" s="28">
        <f t="shared" si="19"/>
        <v>2</v>
      </c>
      <c r="L92" s="28">
        <f t="shared" si="20"/>
        <v>4</v>
      </c>
      <c r="M92" s="28">
        <f t="shared" si="21"/>
        <v>24</v>
      </c>
      <c r="N92" s="29">
        <f t="shared" si="22"/>
        <v>6</v>
      </c>
      <c r="O92" s="29">
        <f t="shared" si="23"/>
        <v>6</v>
      </c>
      <c r="P92" s="29">
        <f t="shared" si="24"/>
        <v>6</v>
      </c>
      <c r="Q92" s="30" t="e">
        <f>+P92/#REF!</f>
        <v>#REF!</v>
      </c>
      <c r="R92" s="30" t="e">
        <f t="shared" si="25"/>
        <v>#REF!</v>
      </c>
      <c r="S92" s="28" t="e">
        <f t="shared" si="26"/>
        <v>#REF!</v>
      </c>
    </row>
    <row r="93" spans="1:34" s="52" customFormat="1" ht="17.100000000000001" customHeight="1">
      <c r="A93" s="19">
        <f t="shared" si="27"/>
        <v>84</v>
      </c>
      <c r="B93" s="31" t="s">
        <v>278</v>
      </c>
      <c r="C93" s="32" t="s">
        <v>285</v>
      </c>
      <c r="D93" s="33" t="s">
        <v>286</v>
      </c>
      <c r="E93" s="34" t="s">
        <v>67</v>
      </c>
      <c r="F93" s="28">
        <f t="shared" si="14"/>
        <v>40</v>
      </c>
      <c r="G93" s="28">
        <f t="shared" si="15"/>
        <v>6</v>
      </c>
      <c r="H93" s="28">
        <f t="shared" si="16"/>
        <v>4</v>
      </c>
      <c r="I93" s="28">
        <f t="shared" si="17"/>
        <v>0</v>
      </c>
      <c r="J93" s="28">
        <f t="shared" si="18"/>
        <v>0</v>
      </c>
      <c r="K93" s="28">
        <f t="shared" si="19"/>
        <v>2</v>
      </c>
      <c r="L93" s="28">
        <f t="shared" si="20"/>
        <v>4</v>
      </c>
      <c r="M93" s="28">
        <f t="shared" si="21"/>
        <v>24</v>
      </c>
      <c r="N93" s="29">
        <f t="shared" si="22"/>
        <v>6</v>
      </c>
      <c r="O93" s="29">
        <f t="shared" si="23"/>
        <v>6</v>
      </c>
      <c r="P93" s="29">
        <f t="shared" si="24"/>
        <v>6</v>
      </c>
      <c r="Q93" s="30" t="e">
        <f>+P93/#REF!</f>
        <v>#REF!</v>
      </c>
      <c r="R93" s="30" t="e">
        <f t="shared" si="25"/>
        <v>#REF!</v>
      </c>
      <c r="S93" s="28" t="e">
        <f t="shared" si="26"/>
        <v>#REF!</v>
      </c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</row>
    <row r="94" spans="1:34" s="46" customFormat="1" ht="17.100000000000001" customHeight="1">
      <c r="A94" s="19">
        <f t="shared" si="27"/>
        <v>85</v>
      </c>
      <c r="B94" s="31" t="s">
        <v>278</v>
      </c>
      <c r="C94" s="32" t="s">
        <v>287</v>
      </c>
      <c r="D94" s="33" t="s">
        <v>288</v>
      </c>
      <c r="E94" s="34" t="s">
        <v>110</v>
      </c>
      <c r="F94" s="28">
        <f t="shared" si="14"/>
        <v>42</v>
      </c>
      <c r="G94" s="28">
        <f t="shared" si="15"/>
        <v>0</v>
      </c>
      <c r="H94" s="28">
        <f t="shared" si="16"/>
        <v>4</v>
      </c>
      <c r="I94" s="28">
        <f t="shared" si="17"/>
        <v>6</v>
      </c>
      <c r="J94" s="28">
        <f t="shared" si="18"/>
        <v>0</v>
      </c>
      <c r="K94" s="28">
        <f t="shared" si="19"/>
        <v>4</v>
      </c>
      <c r="L94" s="28">
        <f t="shared" si="20"/>
        <v>4</v>
      </c>
      <c r="M94" s="28">
        <f t="shared" si="21"/>
        <v>24</v>
      </c>
      <c r="N94" s="29">
        <f t="shared" si="22"/>
        <v>6</v>
      </c>
      <c r="O94" s="29">
        <f t="shared" si="23"/>
        <v>6</v>
      </c>
      <c r="P94" s="29">
        <f t="shared" si="24"/>
        <v>6</v>
      </c>
      <c r="Q94" s="30" t="e">
        <f>+P94/#REF!</f>
        <v>#REF!</v>
      </c>
      <c r="R94" s="30" t="e">
        <f t="shared" si="25"/>
        <v>#REF!</v>
      </c>
      <c r="S94" s="28" t="e">
        <f t="shared" si="26"/>
        <v>#REF!</v>
      </c>
      <c r="T94" s="23"/>
      <c r="U94" s="52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</row>
    <row r="95" spans="1:34" s="46" customFormat="1" ht="17.100000000000001" customHeight="1">
      <c r="A95" s="19">
        <f>+ROW()-9</f>
        <v>86</v>
      </c>
      <c r="B95" s="31" t="s">
        <v>289</v>
      </c>
      <c r="C95" s="32" t="s">
        <v>290</v>
      </c>
      <c r="D95" s="55" t="s">
        <v>291</v>
      </c>
      <c r="E95" s="34" t="s">
        <v>226</v>
      </c>
      <c r="F95" s="28">
        <f>LEN(E95)</f>
        <v>29</v>
      </c>
      <c r="G95" s="28">
        <f>LEN(E95)-LEN(SUBSTITUTE(E95,":",""))</f>
        <v>5</v>
      </c>
      <c r="H95" s="28">
        <f>LEN(E95)-LEN(SUBSTITUTE(E95,"-",""))</f>
        <v>4</v>
      </c>
      <c r="I95" s="28">
        <f>LEN(E95)-LEN(SUBSTITUTE(E95,",",""))</f>
        <v>0</v>
      </c>
      <c r="J95" s="28">
        <f>LEN(E95)-LEN(SUBSTITUTE(E95,".",""))</f>
        <v>0</v>
      </c>
      <c r="K95" s="28">
        <f>LEN(E95)-LEN(SUBSTITUTE(E95," ",""))</f>
        <v>0</v>
      </c>
      <c r="L95" s="28">
        <f>LEN(E95)-LEN(SUBSTITUTE(E95,"C/Ct",""))</f>
        <v>0</v>
      </c>
      <c r="M95" s="28">
        <f>+F95-G95-H95-I95-J95-K95-L95</f>
        <v>20</v>
      </c>
      <c r="N95" s="29">
        <f>+M95/4</f>
        <v>5</v>
      </c>
      <c r="O95" s="29">
        <f>IF(N95&lt;=0.5,1,N95)</f>
        <v>5</v>
      </c>
      <c r="P95" s="29">
        <f>IF(F95&lt;&gt;0,(IF(O95=1.5,1,O95)),0)</f>
        <v>5</v>
      </c>
      <c r="Q95" s="30" t="e">
        <f>+P95/#REF!</f>
        <v>#REF!</v>
      </c>
      <c r="R95" s="30" t="e">
        <f>IF(P95&lt;&gt;0,(IF(Q95&lt;=0.5,1,Q95)),0)</f>
        <v>#REF!</v>
      </c>
      <c r="S95" s="28" t="e">
        <f>ROUND(R95,0)</f>
        <v>#REF!</v>
      </c>
      <c r="T95" s="23"/>
      <c r="U95" s="52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</row>
    <row r="96" spans="1:34" s="47" customFormat="1" ht="17.100000000000001" customHeight="1">
      <c r="A96" s="19">
        <f t="shared" si="27"/>
        <v>87</v>
      </c>
      <c r="B96" s="31" t="s">
        <v>289</v>
      </c>
      <c r="C96" s="32" t="s">
        <v>292</v>
      </c>
      <c r="D96" s="33" t="s">
        <v>293</v>
      </c>
      <c r="E96" s="34" t="s">
        <v>294</v>
      </c>
      <c r="F96" s="28">
        <f t="shared" ref="F96:F99" si="28">LEN(E96)</f>
        <v>29</v>
      </c>
      <c r="G96" s="28">
        <f t="shared" ref="G96:G99" si="29">LEN(E96)-LEN(SUBSTITUTE(E96,":",""))</f>
        <v>5</v>
      </c>
      <c r="H96" s="28">
        <f t="shared" ref="H96:H99" si="30">LEN(E96)-LEN(SUBSTITUTE(E96,"-",""))</f>
        <v>4</v>
      </c>
      <c r="I96" s="28">
        <f t="shared" ref="I96:I99" si="31">LEN(E96)-LEN(SUBSTITUTE(E96,",",""))</f>
        <v>0</v>
      </c>
      <c r="J96" s="28">
        <f t="shared" ref="J96:J99" si="32">LEN(E96)-LEN(SUBSTITUTE(E96,".",""))</f>
        <v>0</v>
      </c>
      <c r="K96" s="28">
        <f t="shared" ref="K96:K99" si="33">LEN(E96)-LEN(SUBSTITUTE(E96," ",""))</f>
        <v>0</v>
      </c>
      <c r="L96" s="28">
        <f t="shared" ref="L96:L99" si="34">LEN(E96)-LEN(SUBSTITUTE(E96,"C/Ct",""))</f>
        <v>0</v>
      </c>
      <c r="M96" s="28">
        <f t="shared" ref="M96:M99" si="35">+F96-G96-H96-I96-J96-K96-L96</f>
        <v>20</v>
      </c>
      <c r="N96" s="29">
        <f t="shared" ref="N96:N99" si="36">+M96/4</f>
        <v>5</v>
      </c>
      <c r="O96" s="29">
        <f t="shared" ref="O96:O99" si="37">IF(N96&lt;=0.5,1,N96)</f>
        <v>5</v>
      </c>
      <c r="P96" s="29">
        <f t="shared" ref="P96:P99" si="38">IF(F96&lt;&gt;0,(IF(O96=1.5,1,O96)),0)</f>
        <v>5</v>
      </c>
      <c r="Q96" s="30" t="e">
        <f>+P96/#REF!</f>
        <v>#REF!</v>
      </c>
      <c r="R96" s="30" t="e">
        <f t="shared" ref="R96:R99" si="39">IF(P96&lt;&gt;0,(IF(Q96&lt;=0.5,1,Q96)),0)</f>
        <v>#REF!</v>
      </c>
      <c r="S96" s="28" t="e">
        <f t="shared" ref="S96:S99" si="40">ROUND(R96,0)</f>
        <v>#REF!</v>
      </c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</row>
    <row r="97" spans="1:34" s="23" customFormat="1" ht="17.100000000000001" customHeight="1">
      <c r="A97" s="19">
        <f t="shared" si="27"/>
        <v>88</v>
      </c>
      <c r="B97" s="31" t="s">
        <v>289</v>
      </c>
      <c r="C97" s="32" t="s">
        <v>295</v>
      </c>
      <c r="D97" s="33" t="s">
        <v>296</v>
      </c>
      <c r="E97" s="34" t="s">
        <v>297</v>
      </c>
      <c r="F97" s="28">
        <f t="shared" si="28"/>
        <v>29</v>
      </c>
      <c r="G97" s="28">
        <f t="shared" si="29"/>
        <v>5</v>
      </c>
      <c r="H97" s="28">
        <f t="shared" si="30"/>
        <v>4</v>
      </c>
      <c r="I97" s="28">
        <f t="shared" si="31"/>
        <v>0</v>
      </c>
      <c r="J97" s="28">
        <f t="shared" si="32"/>
        <v>0</v>
      </c>
      <c r="K97" s="28">
        <f t="shared" si="33"/>
        <v>0</v>
      </c>
      <c r="L97" s="28">
        <f t="shared" si="34"/>
        <v>0</v>
      </c>
      <c r="M97" s="28">
        <f t="shared" si="35"/>
        <v>20</v>
      </c>
      <c r="N97" s="29">
        <f t="shared" si="36"/>
        <v>5</v>
      </c>
      <c r="O97" s="29">
        <f t="shared" si="37"/>
        <v>5</v>
      </c>
      <c r="P97" s="29">
        <f t="shared" si="38"/>
        <v>5</v>
      </c>
      <c r="Q97" s="30" t="e">
        <f>+P97/#REF!</f>
        <v>#REF!</v>
      </c>
      <c r="R97" s="30" t="e">
        <f t="shared" si="39"/>
        <v>#REF!</v>
      </c>
      <c r="S97" s="28" t="e">
        <f t="shared" si="40"/>
        <v>#REF!</v>
      </c>
    </row>
    <row r="98" spans="1:34" s="23" customFormat="1" ht="17.100000000000001" customHeight="1">
      <c r="A98" s="19">
        <f t="shared" si="27"/>
        <v>89</v>
      </c>
      <c r="B98" s="53" t="s">
        <v>298</v>
      </c>
      <c r="C98" s="54" t="s">
        <v>299</v>
      </c>
      <c r="D98" s="55" t="s">
        <v>300</v>
      </c>
      <c r="E98" s="34" t="s">
        <v>27</v>
      </c>
      <c r="F98" s="28">
        <f t="shared" si="28"/>
        <v>40</v>
      </c>
      <c r="G98" s="28">
        <f t="shared" si="29"/>
        <v>6</v>
      </c>
      <c r="H98" s="28">
        <f t="shared" si="30"/>
        <v>4</v>
      </c>
      <c r="I98" s="28">
        <f t="shared" si="31"/>
        <v>0</v>
      </c>
      <c r="J98" s="28">
        <f t="shared" si="32"/>
        <v>0</v>
      </c>
      <c r="K98" s="28">
        <f t="shared" si="33"/>
        <v>2</v>
      </c>
      <c r="L98" s="28">
        <f t="shared" si="34"/>
        <v>4</v>
      </c>
      <c r="M98" s="28">
        <f t="shared" si="35"/>
        <v>24</v>
      </c>
      <c r="N98" s="29">
        <f t="shared" si="36"/>
        <v>6</v>
      </c>
      <c r="O98" s="29">
        <f t="shared" si="37"/>
        <v>6</v>
      </c>
      <c r="P98" s="29">
        <f t="shared" si="38"/>
        <v>6</v>
      </c>
      <c r="Q98" s="30" t="e">
        <f>+P98/#REF!</f>
        <v>#REF!</v>
      </c>
      <c r="R98" s="30" t="e">
        <f t="shared" si="39"/>
        <v>#REF!</v>
      </c>
      <c r="S98" s="28" t="e">
        <f t="shared" si="40"/>
        <v>#REF!</v>
      </c>
      <c r="U98" s="52"/>
    </row>
    <row r="99" spans="1:34" s="47" customFormat="1" ht="17.100000000000001" customHeight="1">
      <c r="A99" s="19">
        <f t="shared" si="27"/>
        <v>90</v>
      </c>
      <c r="B99" s="53" t="s">
        <v>298</v>
      </c>
      <c r="C99" s="54" t="s">
        <v>301</v>
      </c>
      <c r="D99" s="55" t="s">
        <v>302</v>
      </c>
      <c r="E99" s="34" t="s">
        <v>19</v>
      </c>
      <c r="F99" s="28">
        <f t="shared" si="28"/>
        <v>40</v>
      </c>
      <c r="G99" s="28">
        <f t="shared" si="29"/>
        <v>6</v>
      </c>
      <c r="H99" s="28">
        <f t="shared" si="30"/>
        <v>4</v>
      </c>
      <c r="I99" s="28">
        <f t="shared" si="31"/>
        <v>0</v>
      </c>
      <c r="J99" s="28">
        <f t="shared" si="32"/>
        <v>0</v>
      </c>
      <c r="K99" s="28">
        <f t="shared" si="33"/>
        <v>2</v>
      </c>
      <c r="L99" s="28">
        <f t="shared" si="34"/>
        <v>4</v>
      </c>
      <c r="M99" s="28">
        <f t="shared" si="35"/>
        <v>24</v>
      </c>
      <c r="N99" s="29">
        <f t="shared" si="36"/>
        <v>6</v>
      </c>
      <c r="O99" s="29">
        <f t="shared" si="37"/>
        <v>6</v>
      </c>
      <c r="P99" s="29">
        <f t="shared" si="38"/>
        <v>6</v>
      </c>
      <c r="Q99" s="30" t="e">
        <f>+P99/#REF!</f>
        <v>#REF!</v>
      </c>
      <c r="R99" s="30" t="e">
        <f t="shared" si="39"/>
        <v>#REF!</v>
      </c>
      <c r="S99" s="28" t="e">
        <f t="shared" si="40"/>
        <v>#REF!</v>
      </c>
      <c r="T99" s="23"/>
      <c r="U99" s="23"/>
    </row>
    <row r="100" spans="1:34" s="47" customFormat="1" ht="17.100000000000001" customHeight="1">
      <c r="A100" s="19">
        <f t="shared" si="27"/>
        <v>91</v>
      </c>
      <c r="B100" s="31" t="s">
        <v>303</v>
      </c>
      <c r="C100" s="32" t="s">
        <v>304</v>
      </c>
      <c r="D100" s="33" t="s">
        <v>18</v>
      </c>
      <c r="E100" s="34" t="s">
        <v>305</v>
      </c>
      <c r="F100" s="28">
        <f t="shared" si="14"/>
        <v>35</v>
      </c>
      <c r="G100" s="28">
        <f t="shared" si="15"/>
        <v>6</v>
      </c>
      <c r="H100" s="28">
        <f t="shared" si="16"/>
        <v>5</v>
      </c>
      <c r="I100" s="28">
        <f t="shared" si="17"/>
        <v>0</v>
      </c>
      <c r="J100" s="28">
        <f t="shared" si="18"/>
        <v>0</v>
      </c>
      <c r="K100" s="28">
        <f t="shared" si="19"/>
        <v>0</v>
      </c>
      <c r="L100" s="28">
        <f t="shared" si="20"/>
        <v>0</v>
      </c>
      <c r="M100" s="28">
        <f t="shared" si="21"/>
        <v>24</v>
      </c>
      <c r="N100" s="29">
        <f t="shared" si="22"/>
        <v>6</v>
      </c>
      <c r="O100" s="29">
        <f t="shared" si="23"/>
        <v>6</v>
      </c>
      <c r="P100" s="29">
        <f t="shared" si="24"/>
        <v>6</v>
      </c>
      <c r="Q100" s="30" t="e">
        <f>+P100/#REF!</f>
        <v>#REF!</v>
      </c>
      <c r="R100" s="30" t="e">
        <f t="shared" si="25"/>
        <v>#REF!</v>
      </c>
      <c r="S100" s="28" t="e">
        <f t="shared" si="26"/>
        <v>#REF!</v>
      </c>
      <c r="T100" s="23"/>
      <c r="U100" s="23"/>
    </row>
    <row r="101" spans="1:34" s="23" customFormat="1" ht="17.100000000000001" customHeight="1">
      <c r="A101" s="19">
        <f t="shared" si="27"/>
        <v>92</v>
      </c>
      <c r="B101" s="31" t="s">
        <v>303</v>
      </c>
      <c r="C101" s="32" t="s">
        <v>306</v>
      </c>
      <c r="D101" s="33" t="s">
        <v>307</v>
      </c>
      <c r="E101" s="34" t="s">
        <v>226</v>
      </c>
      <c r="F101" s="28">
        <f t="shared" si="14"/>
        <v>29</v>
      </c>
      <c r="G101" s="28">
        <f t="shared" si="15"/>
        <v>5</v>
      </c>
      <c r="H101" s="28">
        <f t="shared" si="16"/>
        <v>4</v>
      </c>
      <c r="I101" s="28">
        <f t="shared" si="17"/>
        <v>0</v>
      </c>
      <c r="J101" s="28">
        <f t="shared" si="18"/>
        <v>0</v>
      </c>
      <c r="K101" s="28">
        <f t="shared" si="19"/>
        <v>0</v>
      </c>
      <c r="L101" s="28">
        <f t="shared" si="20"/>
        <v>0</v>
      </c>
      <c r="M101" s="28">
        <f t="shared" si="21"/>
        <v>20</v>
      </c>
      <c r="N101" s="29">
        <f t="shared" si="22"/>
        <v>5</v>
      </c>
      <c r="O101" s="29">
        <f t="shared" si="23"/>
        <v>5</v>
      </c>
      <c r="P101" s="29">
        <f t="shared" si="24"/>
        <v>5</v>
      </c>
      <c r="Q101" s="30" t="e">
        <f>+P101/#REF!</f>
        <v>#REF!</v>
      </c>
      <c r="R101" s="30" t="e">
        <f t="shared" si="25"/>
        <v>#REF!</v>
      </c>
      <c r="S101" s="28" t="e">
        <f t="shared" si="26"/>
        <v>#REF!</v>
      </c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</row>
    <row r="102" spans="1:34" s="23" customFormat="1" ht="17.100000000000001" customHeight="1">
      <c r="A102" s="19">
        <f t="shared" si="27"/>
        <v>93</v>
      </c>
      <c r="B102" s="31" t="s">
        <v>303</v>
      </c>
      <c r="C102" s="32" t="s">
        <v>308</v>
      </c>
      <c r="D102" s="33" t="s">
        <v>309</v>
      </c>
      <c r="E102" s="34" t="s">
        <v>216</v>
      </c>
      <c r="F102" s="28">
        <f t="shared" si="14"/>
        <v>30</v>
      </c>
      <c r="G102" s="28">
        <f t="shared" si="15"/>
        <v>5</v>
      </c>
      <c r="H102" s="28">
        <f t="shared" si="16"/>
        <v>4</v>
      </c>
      <c r="I102" s="28">
        <f t="shared" si="17"/>
        <v>0</v>
      </c>
      <c r="J102" s="28">
        <f t="shared" si="18"/>
        <v>0</v>
      </c>
      <c r="K102" s="28">
        <f t="shared" si="19"/>
        <v>1</v>
      </c>
      <c r="L102" s="28">
        <f t="shared" si="20"/>
        <v>0</v>
      </c>
      <c r="M102" s="28">
        <f t="shared" si="21"/>
        <v>20</v>
      </c>
      <c r="N102" s="29">
        <f t="shared" si="22"/>
        <v>5</v>
      </c>
      <c r="O102" s="29">
        <f t="shared" si="23"/>
        <v>5</v>
      </c>
      <c r="P102" s="29">
        <f t="shared" si="24"/>
        <v>5</v>
      </c>
      <c r="Q102" s="30" t="e">
        <f>+P102/#REF!</f>
        <v>#REF!</v>
      </c>
      <c r="R102" s="30" t="e">
        <f t="shared" si="25"/>
        <v>#REF!</v>
      </c>
      <c r="S102" s="28" t="e">
        <f t="shared" si="26"/>
        <v>#REF!</v>
      </c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</row>
    <row r="103" spans="1:34" s="47" customFormat="1" ht="17.100000000000001" customHeight="1">
      <c r="A103" s="19">
        <f t="shared" si="27"/>
        <v>94</v>
      </c>
      <c r="B103" s="31" t="s">
        <v>303</v>
      </c>
      <c r="C103" s="32" t="s">
        <v>310</v>
      </c>
      <c r="D103" s="33" t="s">
        <v>311</v>
      </c>
      <c r="E103" s="34" t="s">
        <v>39</v>
      </c>
      <c r="F103" s="28">
        <f t="shared" si="14"/>
        <v>29</v>
      </c>
      <c r="G103" s="28">
        <f t="shared" si="15"/>
        <v>5</v>
      </c>
      <c r="H103" s="28">
        <f t="shared" si="16"/>
        <v>4</v>
      </c>
      <c r="I103" s="28">
        <f t="shared" si="17"/>
        <v>0</v>
      </c>
      <c r="J103" s="28">
        <f t="shared" si="18"/>
        <v>0</v>
      </c>
      <c r="K103" s="28">
        <f t="shared" si="19"/>
        <v>0</v>
      </c>
      <c r="L103" s="28">
        <f t="shared" si="20"/>
        <v>0</v>
      </c>
      <c r="M103" s="28">
        <f t="shared" si="21"/>
        <v>20</v>
      </c>
      <c r="N103" s="29">
        <f t="shared" si="22"/>
        <v>5</v>
      </c>
      <c r="O103" s="29">
        <f t="shared" si="23"/>
        <v>5</v>
      </c>
      <c r="P103" s="29">
        <f t="shared" si="24"/>
        <v>5</v>
      </c>
      <c r="Q103" s="30" t="e">
        <f>+P103/#REF!</f>
        <v>#REF!</v>
      </c>
      <c r="R103" s="30" t="e">
        <f t="shared" si="25"/>
        <v>#REF!</v>
      </c>
      <c r="S103" s="28" t="e">
        <f t="shared" si="26"/>
        <v>#REF!</v>
      </c>
      <c r="T103" s="23"/>
      <c r="U103" s="52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</row>
    <row r="104" spans="1:34" s="47" customFormat="1" ht="17.100000000000001" customHeight="1">
      <c r="A104" s="19">
        <f t="shared" si="27"/>
        <v>95</v>
      </c>
      <c r="B104" s="31" t="s">
        <v>312</v>
      </c>
      <c r="C104" s="32" t="s">
        <v>306</v>
      </c>
      <c r="D104" s="33" t="s">
        <v>313</v>
      </c>
      <c r="E104" s="34" t="s">
        <v>226</v>
      </c>
      <c r="F104" s="28">
        <f t="shared" si="14"/>
        <v>29</v>
      </c>
      <c r="G104" s="28">
        <f t="shared" si="15"/>
        <v>5</v>
      </c>
      <c r="H104" s="28">
        <f t="shared" si="16"/>
        <v>4</v>
      </c>
      <c r="I104" s="28">
        <f t="shared" si="17"/>
        <v>0</v>
      </c>
      <c r="J104" s="28">
        <f t="shared" si="18"/>
        <v>0</v>
      </c>
      <c r="K104" s="28">
        <f t="shared" si="19"/>
        <v>0</v>
      </c>
      <c r="L104" s="28">
        <f t="shared" si="20"/>
        <v>0</v>
      </c>
      <c r="M104" s="28">
        <f t="shared" si="21"/>
        <v>20</v>
      </c>
      <c r="N104" s="29">
        <f t="shared" si="22"/>
        <v>5</v>
      </c>
      <c r="O104" s="29">
        <f t="shared" si="23"/>
        <v>5</v>
      </c>
      <c r="P104" s="29">
        <f t="shared" si="24"/>
        <v>5</v>
      </c>
      <c r="Q104" s="30" t="e">
        <f>+P104/#REF!</f>
        <v>#REF!</v>
      </c>
      <c r="R104" s="30" t="e">
        <f t="shared" si="25"/>
        <v>#REF!</v>
      </c>
      <c r="S104" s="28" t="e">
        <f t="shared" si="26"/>
        <v>#REF!</v>
      </c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</row>
    <row r="105" spans="1:34" s="23" customFormat="1" ht="17.100000000000001" customHeight="1">
      <c r="A105" s="19">
        <f t="shared" si="27"/>
        <v>96</v>
      </c>
      <c r="B105" s="31" t="s">
        <v>312</v>
      </c>
      <c r="C105" s="32" t="s">
        <v>314</v>
      </c>
      <c r="D105" s="33" t="s">
        <v>315</v>
      </c>
      <c r="E105" s="34" t="s">
        <v>75</v>
      </c>
      <c r="F105" s="28">
        <f t="shared" si="14"/>
        <v>29</v>
      </c>
      <c r="G105" s="28">
        <f t="shared" si="15"/>
        <v>5</v>
      </c>
      <c r="H105" s="28">
        <f t="shared" si="16"/>
        <v>4</v>
      </c>
      <c r="I105" s="28">
        <f t="shared" si="17"/>
        <v>0</v>
      </c>
      <c r="J105" s="28">
        <f t="shared" si="18"/>
        <v>0</v>
      </c>
      <c r="K105" s="28">
        <f t="shared" si="19"/>
        <v>0</v>
      </c>
      <c r="L105" s="28">
        <f t="shared" si="20"/>
        <v>0</v>
      </c>
      <c r="M105" s="28">
        <f t="shared" si="21"/>
        <v>20</v>
      </c>
      <c r="N105" s="29">
        <f t="shared" si="22"/>
        <v>5</v>
      </c>
      <c r="O105" s="29">
        <f t="shared" si="23"/>
        <v>5</v>
      </c>
      <c r="P105" s="29">
        <f t="shared" si="24"/>
        <v>5</v>
      </c>
      <c r="Q105" s="30" t="e">
        <f>+P105/#REF!</f>
        <v>#REF!</v>
      </c>
      <c r="R105" s="30" t="e">
        <f t="shared" si="25"/>
        <v>#REF!</v>
      </c>
      <c r="S105" s="28" t="e">
        <f t="shared" si="26"/>
        <v>#REF!</v>
      </c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</row>
    <row r="106" spans="1:34" s="23" customFormat="1" ht="17.100000000000001" customHeight="1">
      <c r="A106" s="19">
        <f t="shared" si="27"/>
        <v>97</v>
      </c>
      <c r="B106" s="31" t="s">
        <v>316</v>
      </c>
      <c r="C106" s="32" t="s">
        <v>317</v>
      </c>
      <c r="D106" s="33" t="s">
        <v>318</v>
      </c>
      <c r="E106" s="34" t="s">
        <v>319</v>
      </c>
      <c r="F106" s="28">
        <f t="shared" si="14"/>
        <v>29</v>
      </c>
      <c r="G106" s="28">
        <f t="shared" si="15"/>
        <v>5</v>
      </c>
      <c r="H106" s="28">
        <f t="shared" si="16"/>
        <v>4</v>
      </c>
      <c r="I106" s="28">
        <f t="shared" si="17"/>
        <v>0</v>
      </c>
      <c r="J106" s="28">
        <f t="shared" si="18"/>
        <v>0</v>
      </c>
      <c r="K106" s="28">
        <f t="shared" si="19"/>
        <v>0</v>
      </c>
      <c r="L106" s="28">
        <f t="shared" si="20"/>
        <v>0</v>
      </c>
      <c r="M106" s="28">
        <f t="shared" si="21"/>
        <v>20</v>
      </c>
      <c r="N106" s="29">
        <f t="shared" si="22"/>
        <v>5</v>
      </c>
      <c r="O106" s="29">
        <f t="shared" si="23"/>
        <v>5</v>
      </c>
      <c r="P106" s="29">
        <f t="shared" si="24"/>
        <v>5</v>
      </c>
      <c r="Q106" s="30" t="e">
        <f>+P106/#REF!</f>
        <v>#REF!</v>
      </c>
      <c r="R106" s="30" t="e">
        <f t="shared" si="25"/>
        <v>#REF!</v>
      </c>
      <c r="S106" s="28" t="e">
        <f t="shared" si="26"/>
        <v>#REF!</v>
      </c>
    </row>
    <row r="107" spans="1:34" s="23" customFormat="1" ht="17.100000000000001" customHeight="1">
      <c r="A107" s="19">
        <f t="shared" si="27"/>
        <v>98</v>
      </c>
      <c r="B107" s="31" t="s">
        <v>320</v>
      </c>
      <c r="C107" s="32" t="s">
        <v>306</v>
      </c>
      <c r="D107" s="33" t="s">
        <v>321</v>
      </c>
      <c r="E107" s="34" t="s">
        <v>226</v>
      </c>
      <c r="F107" s="28">
        <f t="shared" si="14"/>
        <v>29</v>
      </c>
      <c r="G107" s="28">
        <f t="shared" si="15"/>
        <v>5</v>
      </c>
      <c r="H107" s="28">
        <f t="shared" si="16"/>
        <v>4</v>
      </c>
      <c r="I107" s="28">
        <f t="shared" si="17"/>
        <v>0</v>
      </c>
      <c r="J107" s="28">
        <f t="shared" si="18"/>
        <v>0</v>
      </c>
      <c r="K107" s="28">
        <f t="shared" si="19"/>
        <v>0</v>
      </c>
      <c r="L107" s="28">
        <f t="shared" si="20"/>
        <v>0</v>
      </c>
      <c r="M107" s="28">
        <f t="shared" si="21"/>
        <v>20</v>
      </c>
      <c r="N107" s="29">
        <f t="shared" si="22"/>
        <v>5</v>
      </c>
      <c r="O107" s="29">
        <f t="shared" si="23"/>
        <v>5</v>
      </c>
      <c r="P107" s="29">
        <f t="shared" si="24"/>
        <v>5</v>
      </c>
      <c r="Q107" s="30" t="e">
        <f>+P107/#REF!</f>
        <v>#REF!</v>
      </c>
      <c r="R107" s="30" t="e">
        <f t="shared" si="25"/>
        <v>#REF!</v>
      </c>
      <c r="S107" s="28" t="e">
        <f t="shared" si="26"/>
        <v>#REF!</v>
      </c>
    </row>
    <row r="108" spans="1:34" s="23" customFormat="1" ht="17.100000000000001" customHeight="1">
      <c r="A108" s="19">
        <f t="shared" si="27"/>
        <v>99</v>
      </c>
      <c r="B108" s="53" t="s">
        <v>322</v>
      </c>
      <c r="C108" s="54" t="s">
        <v>323</v>
      </c>
      <c r="D108" s="55" t="s">
        <v>324</v>
      </c>
      <c r="E108" s="34" t="s">
        <v>198</v>
      </c>
      <c r="F108" s="28">
        <f t="shared" si="14"/>
        <v>40</v>
      </c>
      <c r="G108" s="28">
        <f t="shared" si="15"/>
        <v>6</v>
      </c>
      <c r="H108" s="28">
        <f t="shared" si="16"/>
        <v>4</v>
      </c>
      <c r="I108" s="28">
        <f t="shared" si="17"/>
        <v>0</v>
      </c>
      <c r="J108" s="28">
        <f t="shared" si="18"/>
        <v>0</v>
      </c>
      <c r="K108" s="28">
        <f t="shared" si="19"/>
        <v>2</v>
      </c>
      <c r="L108" s="28">
        <f t="shared" si="20"/>
        <v>4</v>
      </c>
      <c r="M108" s="28">
        <f t="shared" si="21"/>
        <v>24</v>
      </c>
      <c r="N108" s="29">
        <f t="shared" si="22"/>
        <v>6</v>
      </c>
      <c r="O108" s="29">
        <f t="shared" si="23"/>
        <v>6</v>
      </c>
      <c r="P108" s="29">
        <f t="shared" si="24"/>
        <v>6</v>
      </c>
      <c r="Q108" s="30" t="e">
        <f>+P108/#REF!</f>
        <v>#REF!</v>
      </c>
      <c r="R108" s="30" t="e">
        <f t="shared" si="25"/>
        <v>#REF!</v>
      </c>
      <c r="S108" s="28" t="e">
        <f t="shared" si="26"/>
        <v>#REF!</v>
      </c>
      <c r="U108" s="52"/>
    </row>
    <row r="109" spans="1:34" s="23" customFormat="1" ht="17.100000000000001" customHeight="1">
      <c r="A109" s="19">
        <f t="shared" si="27"/>
        <v>100</v>
      </c>
      <c r="B109" s="53" t="s">
        <v>322</v>
      </c>
      <c r="C109" s="54" t="s">
        <v>306</v>
      </c>
      <c r="D109" s="55" t="s">
        <v>325</v>
      </c>
      <c r="E109" s="34" t="s">
        <v>226</v>
      </c>
      <c r="F109" s="28">
        <f t="shared" si="14"/>
        <v>29</v>
      </c>
      <c r="G109" s="28">
        <f t="shared" si="15"/>
        <v>5</v>
      </c>
      <c r="H109" s="28">
        <f t="shared" si="16"/>
        <v>4</v>
      </c>
      <c r="I109" s="28">
        <f t="shared" si="17"/>
        <v>0</v>
      </c>
      <c r="J109" s="28">
        <f t="shared" si="18"/>
        <v>0</v>
      </c>
      <c r="K109" s="28">
        <f t="shared" si="19"/>
        <v>0</v>
      </c>
      <c r="L109" s="28">
        <f t="shared" si="20"/>
        <v>0</v>
      </c>
      <c r="M109" s="28">
        <f t="shared" si="21"/>
        <v>20</v>
      </c>
      <c r="N109" s="29">
        <f t="shared" si="22"/>
        <v>5</v>
      </c>
      <c r="O109" s="29">
        <f t="shared" si="23"/>
        <v>5</v>
      </c>
      <c r="P109" s="29">
        <f t="shared" si="24"/>
        <v>5</v>
      </c>
      <c r="Q109" s="30" t="e">
        <f>+P109/#REF!</f>
        <v>#REF!</v>
      </c>
      <c r="R109" s="30" t="e">
        <f t="shared" si="25"/>
        <v>#REF!</v>
      </c>
      <c r="S109" s="28" t="e">
        <f t="shared" si="26"/>
        <v>#REF!</v>
      </c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</row>
    <row r="110" spans="1:34" s="23" customFormat="1" ht="17.100000000000001" customHeight="1">
      <c r="A110" s="19">
        <f t="shared" si="27"/>
        <v>101</v>
      </c>
      <c r="B110" s="31" t="s">
        <v>326</v>
      </c>
      <c r="C110" s="32" t="s">
        <v>327</v>
      </c>
      <c r="D110" s="33" t="s">
        <v>328</v>
      </c>
      <c r="E110" s="34" t="s">
        <v>329</v>
      </c>
      <c r="F110" s="28">
        <f t="shared" si="14"/>
        <v>29</v>
      </c>
      <c r="G110" s="28">
        <f t="shared" si="15"/>
        <v>5</v>
      </c>
      <c r="H110" s="28">
        <f t="shared" si="16"/>
        <v>4</v>
      </c>
      <c r="I110" s="28">
        <f t="shared" si="17"/>
        <v>0</v>
      </c>
      <c r="J110" s="28">
        <f t="shared" si="18"/>
        <v>0</v>
      </c>
      <c r="K110" s="28">
        <f t="shared" si="19"/>
        <v>0</v>
      </c>
      <c r="L110" s="28">
        <f t="shared" si="20"/>
        <v>0</v>
      </c>
      <c r="M110" s="28">
        <f t="shared" si="21"/>
        <v>20</v>
      </c>
      <c r="N110" s="29">
        <f t="shared" si="22"/>
        <v>5</v>
      </c>
      <c r="O110" s="29">
        <f t="shared" si="23"/>
        <v>5</v>
      </c>
      <c r="P110" s="29">
        <f t="shared" si="24"/>
        <v>5</v>
      </c>
      <c r="Q110" s="30" t="e">
        <f>+P110/#REF!</f>
        <v>#REF!</v>
      </c>
      <c r="R110" s="30" t="e">
        <f t="shared" si="25"/>
        <v>#REF!</v>
      </c>
      <c r="S110" s="28" t="e">
        <f t="shared" si="26"/>
        <v>#REF!</v>
      </c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</row>
    <row r="111" spans="1:34" s="47" customFormat="1" ht="17.100000000000001" customHeight="1">
      <c r="A111" s="19">
        <f t="shared" si="27"/>
        <v>102</v>
      </c>
      <c r="B111" s="31" t="s">
        <v>326</v>
      </c>
      <c r="C111" s="32" t="s">
        <v>255</v>
      </c>
      <c r="D111" s="33" t="s">
        <v>330</v>
      </c>
      <c r="E111" s="34" t="s">
        <v>226</v>
      </c>
      <c r="F111" s="28">
        <f t="shared" si="14"/>
        <v>29</v>
      </c>
      <c r="G111" s="28">
        <f t="shared" si="15"/>
        <v>5</v>
      </c>
      <c r="H111" s="28">
        <f t="shared" si="16"/>
        <v>4</v>
      </c>
      <c r="I111" s="28">
        <f t="shared" si="17"/>
        <v>0</v>
      </c>
      <c r="J111" s="28">
        <f t="shared" si="18"/>
        <v>0</v>
      </c>
      <c r="K111" s="28">
        <f t="shared" si="19"/>
        <v>0</v>
      </c>
      <c r="L111" s="28">
        <f t="shared" si="20"/>
        <v>0</v>
      </c>
      <c r="M111" s="28">
        <f t="shared" si="21"/>
        <v>20</v>
      </c>
      <c r="N111" s="29">
        <f t="shared" si="22"/>
        <v>5</v>
      </c>
      <c r="O111" s="29">
        <f t="shared" si="23"/>
        <v>5</v>
      </c>
      <c r="P111" s="29">
        <f t="shared" si="24"/>
        <v>5</v>
      </c>
      <c r="Q111" s="30" t="e">
        <f>+P111/#REF!</f>
        <v>#REF!</v>
      </c>
      <c r="R111" s="30" t="e">
        <f t="shared" si="25"/>
        <v>#REF!</v>
      </c>
      <c r="S111" s="28" t="e">
        <f t="shared" si="26"/>
        <v>#REF!</v>
      </c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</row>
    <row r="112" spans="1:34" s="47" customFormat="1" ht="17.100000000000001" customHeight="1">
      <c r="A112" s="19">
        <f t="shared" si="27"/>
        <v>103</v>
      </c>
      <c r="B112" s="53" t="s">
        <v>331</v>
      </c>
      <c r="C112" s="54" t="s">
        <v>332</v>
      </c>
      <c r="D112" s="55" t="s">
        <v>333</v>
      </c>
      <c r="E112" s="34" t="s">
        <v>257</v>
      </c>
      <c r="F112" s="28">
        <f t="shared" si="14"/>
        <v>29</v>
      </c>
      <c r="G112" s="28">
        <f t="shared" si="15"/>
        <v>5</v>
      </c>
      <c r="H112" s="28">
        <f t="shared" si="16"/>
        <v>4</v>
      </c>
      <c r="I112" s="28">
        <f t="shared" si="17"/>
        <v>0</v>
      </c>
      <c r="J112" s="28">
        <f t="shared" si="18"/>
        <v>0</v>
      </c>
      <c r="K112" s="28">
        <f t="shared" si="19"/>
        <v>0</v>
      </c>
      <c r="L112" s="28">
        <f t="shared" si="20"/>
        <v>0</v>
      </c>
      <c r="M112" s="28">
        <f t="shared" si="21"/>
        <v>20</v>
      </c>
      <c r="N112" s="29">
        <f t="shared" si="22"/>
        <v>5</v>
      </c>
      <c r="O112" s="29">
        <f t="shared" si="23"/>
        <v>5</v>
      </c>
      <c r="P112" s="29">
        <f t="shared" si="24"/>
        <v>5</v>
      </c>
      <c r="Q112" s="30" t="e">
        <f>+P112/#REF!</f>
        <v>#REF!</v>
      </c>
      <c r="R112" s="30" t="e">
        <f t="shared" si="25"/>
        <v>#REF!</v>
      </c>
      <c r="S112" s="28" t="e">
        <f t="shared" si="26"/>
        <v>#REF!</v>
      </c>
      <c r="T112" s="23"/>
      <c r="U112" s="23"/>
    </row>
    <row r="113" spans="1:34" s="23" customFormat="1" ht="17.100000000000001" customHeight="1">
      <c r="A113" s="19">
        <f t="shared" si="27"/>
        <v>104</v>
      </c>
      <c r="B113" s="53" t="s">
        <v>334</v>
      </c>
      <c r="C113" s="54" t="s">
        <v>335</v>
      </c>
      <c r="D113" s="55" t="s">
        <v>336</v>
      </c>
      <c r="E113" s="51" t="s">
        <v>98</v>
      </c>
      <c r="F113" s="28">
        <f t="shared" si="14"/>
        <v>29</v>
      </c>
      <c r="G113" s="28">
        <f t="shared" si="15"/>
        <v>5</v>
      </c>
      <c r="H113" s="28">
        <f t="shared" si="16"/>
        <v>4</v>
      </c>
      <c r="I113" s="28">
        <f t="shared" si="17"/>
        <v>0</v>
      </c>
      <c r="J113" s="28">
        <f t="shared" si="18"/>
        <v>0</v>
      </c>
      <c r="K113" s="28">
        <f t="shared" si="19"/>
        <v>0</v>
      </c>
      <c r="L113" s="28">
        <f t="shared" si="20"/>
        <v>0</v>
      </c>
      <c r="M113" s="28">
        <f t="shared" si="21"/>
        <v>20</v>
      </c>
      <c r="N113" s="29">
        <f t="shared" si="22"/>
        <v>5</v>
      </c>
      <c r="O113" s="29">
        <f t="shared" si="23"/>
        <v>5</v>
      </c>
      <c r="P113" s="29">
        <f t="shared" si="24"/>
        <v>5</v>
      </c>
      <c r="Q113" s="30" t="e">
        <f>+P113/#REF!</f>
        <v>#REF!</v>
      </c>
      <c r="R113" s="30" t="e">
        <f t="shared" si="25"/>
        <v>#REF!</v>
      </c>
      <c r="S113" s="28" t="e">
        <f t="shared" si="26"/>
        <v>#REF!</v>
      </c>
    </row>
    <row r="114" spans="1:34" s="23" customFormat="1" ht="17.100000000000001" customHeight="1">
      <c r="A114" s="19">
        <f>+ROW()-9</f>
        <v>105</v>
      </c>
      <c r="B114" s="53" t="s">
        <v>337</v>
      </c>
      <c r="C114" s="54" t="s">
        <v>338</v>
      </c>
      <c r="D114" s="55" t="s">
        <v>339</v>
      </c>
      <c r="E114" s="34" t="s">
        <v>257</v>
      </c>
      <c r="F114" s="28">
        <f>LEN(E114)</f>
        <v>29</v>
      </c>
      <c r="G114" s="28">
        <f>LEN(E114)-LEN(SUBSTITUTE(E114,":",""))</f>
        <v>5</v>
      </c>
      <c r="H114" s="28">
        <f>LEN(E114)-LEN(SUBSTITUTE(E114,"-",""))</f>
        <v>4</v>
      </c>
      <c r="I114" s="28">
        <f>LEN(E114)-LEN(SUBSTITUTE(E114,",",""))</f>
        <v>0</v>
      </c>
      <c r="J114" s="28">
        <f>LEN(E114)-LEN(SUBSTITUTE(E114,".",""))</f>
        <v>0</v>
      </c>
      <c r="K114" s="28">
        <f>LEN(E114)-LEN(SUBSTITUTE(E114," ",""))</f>
        <v>0</v>
      </c>
      <c r="L114" s="28">
        <f>LEN(E114)-LEN(SUBSTITUTE(E114,"C/Ct",""))</f>
        <v>0</v>
      </c>
      <c r="M114" s="28">
        <f>+F114-G114-H114-I114-J114-K114-L114</f>
        <v>20</v>
      </c>
      <c r="N114" s="29">
        <f>+M114/4</f>
        <v>5</v>
      </c>
      <c r="O114" s="29">
        <f>IF(N114&lt;=0.5,1,N114)</f>
        <v>5</v>
      </c>
      <c r="P114" s="29">
        <f>IF(F114&lt;&gt;0,(IF(O114=1.5,1,O114)),0)</f>
        <v>5</v>
      </c>
      <c r="Q114" s="30" t="e">
        <f>+P114/#REF!</f>
        <v>#REF!</v>
      </c>
      <c r="R114" s="30" t="e">
        <f>IF(P114&lt;&gt;0,(IF(Q114&lt;=0.5,1,Q114)),0)</f>
        <v>#REF!</v>
      </c>
      <c r="S114" s="28" t="e">
        <f>ROUND(R114,0)</f>
        <v>#REF!</v>
      </c>
    </row>
    <row r="115" spans="1:34" s="52" customFormat="1" ht="17.100000000000001" customHeight="1">
      <c r="A115" s="19">
        <f t="shared" si="27"/>
        <v>106</v>
      </c>
      <c r="B115" s="31" t="s">
        <v>340</v>
      </c>
      <c r="C115" s="32" t="s">
        <v>341</v>
      </c>
      <c r="D115" s="33" t="s">
        <v>342</v>
      </c>
      <c r="E115" s="34" t="s">
        <v>39</v>
      </c>
      <c r="F115" s="28">
        <f t="shared" si="14"/>
        <v>29</v>
      </c>
      <c r="G115" s="28">
        <f t="shared" si="15"/>
        <v>5</v>
      </c>
      <c r="H115" s="28">
        <f t="shared" si="16"/>
        <v>4</v>
      </c>
      <c r="I115" s="28">
        <f t="shared" si="17"/>
        <v>0</v>
      </c>
      <c r="J115" s="28">
        <f t="shared" si="18"/>
        <v>0</v>
      </c>
      <c r="K115" s="28">
        <f t="shared" si="19"/>
        <v>0</v>
      </c>
      <c r="L115" s="28">
        <f t="shared" si="20"/>
        <v>0</v>
      </c>
      <c r="M115" s="28">
        <f t="shared" si="21"/>
        <v>20</v>
      </c>
      <c r="N115" s="29">
        <f t="shared" si="22"/>
        <v>5</v>
      </c>
      <c r="O115" s="29">
        <f t="shared" si="23"/>
        <v>5</v>
      </c>
      <c r="P115" s="29">
        <f t="shared" si="24"/>
        <v>5</v>
      </c>
      <c r="Q115" s="30" t="e">
        <f>+P115/#REF!</f>
        <v>#REF!</v>
      </c>
      <c r="R115" s="30" t="e">
        <f t="shared" si="25"/>
        <v>#REF!</v>
      </c>
      <c r="S115" s="28" t="e">
        <f t="shared" si="26"/>
        <v>#REF!</v>
      </c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</row>
    <row r="116" spans="1:34" s="23" customFormat="1" ht="17.100000000000001" customHeight="1">
      <c r="A116" s="19">
        <f t="shared" si="27"/>
        <v>107</v>
      </c>
      <c r="B116" s="31" t="s">
        <v>340</v>
      </c>
      <c r="C116" s="32" t="s">
        <v>343</v>
      </c>
      <c r="D116" s="33" t="s">
        <v>344</v>
      </c>
      <c r="E116" s="34" t="s">
        <v>345</v>
      </c>
      <c r="F116" s="28">
        <f t="shared" si="14"/>
        <v>35</v>
      </c>
      <c r="G116" s="28">
        <f t="shared" si="15"/>
        <v>6</v>
      </c>
      <c r="H116" s="28">
        <f t="shared" si="16"/>
        <v>5</v>
      </c>
      <c r="I116" s="28">
        <f t="shared" si="17"/>
        <v>0</v>
      </c>
      <c r="J116" s="28">
        <f t="shared" si="18"/>
        <v>0</v>
      </c>
      <c r="K116" s="28">
        <f t="shared" si="19"/>
        <v>0</v>
      </c>
      <c r="L116" s="28">
        <f t="shared" si="20"/>
        <v>0</v>
      </c>
      <c r="M116" s="28">
        <f t="shared" si="21"/>
        <v>24</v>
      </c>
      <c r="N116" s="29">
        <f t="shared" si="22"/>
        <v>6</v>
      </c>
      <c r="O116" s="29">
        <f t="shared" si="23"/>
        <v>6</v>
      </c>
      <c r="P116" s="29">
        <f t="shared" si="24"/>
        <v>6</v>
      </c>
      <c r="Q116" s="30" t="e">
        <f>+P116/#REF!</f>
        <v>#REF!</v>
      </c>
      <c r="R116" s="30" t="e">
        <f t="shared" si="25"/>
        <v>#REF!</v>
      </c>
      <c r="S116" s="28" t="e">
        <f t="shared" si="26"/>
        <v>#REF!</v>
      </c>
    </row>
    <row r="117" spans="1:34" s="23" customFormat="1" ht="17.100000000000001" customHeight="1">
      <c r="A117" s="19">
        <f t="shared" si="27"/>
        <v>108</v>
      </c>
      <c r="B117" s="31" t="s">
        <v>346</v>
      </c>
      <c r="C117" s="32" t="s">
        <v>142</v>
      </c>
      <c r="D117" s="33" t="s">
        <v>347</v>
      </c>
      <c r="E117" s="34" t="s">
        <v>79</v>
      </c>
      <c r="F117" s="28">
        <f t="shared" si="14"/>
        <v>30</v>
      </c>
      <c r="G117" s="28">
        <f t="shared" si="15"/>
        <v>5</v>
      </c>
      <c r="H117" s="28">
        <f t="shared" si="16"/>
        <v>4</v>
      </c>
      <c r="I117" s="28">
        <f t="shared" si="17"/>
        <v>0</v>
      </c>
      <c r="J117" s="28">
        <f t="shared" si="18"/>
        <v>0</v>
      </c>
      <c r="K117" s="28">
        <f t="shared" si="19"/>
        <v>1</v>
      </c>
      <c r="L117" s="28">
        <f t="shared" si="20"/>
        <v>0</v>
      </c>
      <c r="M117" s="28">
        <f t="shared" si="21"/>
        <v>20</v>
      </c>
      <c r="N117" s="29">
        <f t="shared" si="22"/>
        <v>5</v>
      </c>
      <c r="O117" s="29">
        <f t="shared" si="23"/>
        <v>5</v>
      </c>
      <c r="P117" s="29">
        <f t="shared" si="24"/>
        <v>5</v>
      </c>
      <c r="Q117" s="30" t="e">
        <f>+P117/#REF!</f>
        <v>#REF!</v>
      </c>
      <c r="R117" s="30" t="e">
        <f t="shared" si="25"/>
        <v>#REF!</v>
      </c>
      <c r="S117" s="28" t="e">
        <f t="shared" si="26"/>
        <v>#REF!</v>
      </c>
      <c r="T117" s="47"/>
      <c r="U117" s="47"/>
    </row>
    <row r="118" spans="1:34" s="23" customFormat="1" ht="17.100000000000001" customHeight="1">
      <c r="A118" s="19">
        <f t="shared" si="27"/>
        <v>109</v>
      </c>
      <c r="B118" s="35" t="s">
        <v>346</v>
      </c>
      <c r="C118" s="36" t="s">
        <v>224</v>
      </c>
      <c r="D118" s="37" t="s">
        <v>348</v>
      </c>
      <c r="E118" s="38" t="s">
        <v>226</v>
      </c>
      <c r="F118" s="28">
        <f t="shared" si="14"/>
        <v>29</v>
      </c>
      <c r="G118" s="28">
        <f t="shared" si="15"/>
        <v>5</v>
      </c>
      <c r="H118" s="28">
        <f t="shared" si="16"/>
        <v>4</v>
      </c>
      <c r="I118" s="28">
        <f t="shared" si="17"/>
        <v>0</v>
      </c>
      <c r="J118" s="28">
        <f t="shared" si="18"/>
        <v>0</v>
      </c>
      <c r="K118" s="28">
        <f t="shared" si="19"/>
        <v>0</v>
      </c>
      <c r="L118" s="28">
        <f t="shared" si="20"/>
        <v>0</v>
      </c>
      <c r="M118" s="28">
        <f t="shared" si="21"/>
        <v>20</v>
      </c>
      <c r="N118" s="29">
        <f t="shared" si="22"/>
        <v>5</v>
      </c>
      <c r="O118" s="29">
        <f t="shared" si="23"/>
        <v>5</v>
      </c>
      <c r="P118" s="29">
        <f t="shared" si="24"/>
        <v>5</v>
      </c>
      <c r="Q118" s="30" t="e">
        <f>+P118/#REF!</f>
        <v>#REF!</v>
      </c>
      <c r="R118" s="30" t="e">
        <f t="shared" si="25"/>
        <v>#REF!</v>
      </c>
      <c r="S118" s="28" t="e">
        <f t="shared" si="26"/>
        <v>#REF!</v>
      </c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</row>
    <row r="119" spans="1:34">
      <c r="B119" s="63"/>
      <c r="C119" s="63"/>
      <c r="E119" s="65"/>
    </row>
    <row r="120" spans="1:34" s="64" customFormat="1">
      <c r="A120" s="16"/>
      <c r="B120" s="63"/>
      <c r="C120" s="63"/>
      <c r="E120" s="6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34" s="64" customFormat="1">
      <c r="A121" s="16"/>
      <c r="B121" s="63"/>
      <c r="C121" s="63"/>
      <c r="E121" s="6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34" s="64" customFormat="1">
      <c r="A122" s="16"/>
      <c r="B122" s="63"/>
      <c r="C122" s="63"/>
      <c r="E122" s="6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34" s="64" customFormat="1">
      <c r="A123" s="16"/>
      <c r="B123" s="63"/>
      <c r="C123" s="63"/>
      <c r="E123" s="6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34" s="64" customFormat="1">
      <c r="A124" s="16"/>
      <c r="B124" s="63"/>
      <c r="C124" s="63"/>
      <c r="E124" s="6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34">
      <c r="B125" s="63"/>
      <c r="C125" s="63"/>
      <c r="E125" s="65"/>
    </row>
    <row r="126" spans="1:34">
      <c r="B126" s="63"/>
      <c r="C126" s="63"/>
      <c r="E126" s="65"/>
    </row>
    <row r="127" spans="1:34">
      <c r="B127" s="63"/>
      <c r="C127" s="63"/>
      <c r="E127" s="65"/>
    </row>
    <row r="128" spans="1:34">
      <c r="B128" s="63"/>
      <c r="C128" s="63"/>
      <c r="E128" s="65"/>
    </row>
    <row r="129" spans="2:5">
      <c r="B129" s="63"/>
      <c r="C129" s="63"/>
      <c r="E129" s="65"/>
    </row>
    <row r="130" spans="2:5">
      <c r="B130" s="63"/>
      <c r="C130" s="63"/>
      <c r="E130" s="65"/>
    </row>
    <row r="131" spans="2:5">
      <c r="B131" s="63"/>
      <c r="C131" s="63"/>
      <c r="E131" s="65"/>
    </row>
    <row r="132" spans="2:5">
      <c r="E132" s="65"/>
    </row>
    <row r="133" spans="2:5">
      <c r="E133" s="65"/>
    </row>
    <row r="134" spans="2:5">
      <c r="E134" s="65"/>
    </row>
    <row r="135" spans="2:5">
      <c r="E135" s="65"/>
    </row>
    <row r="136" spans="2:5">
      <c r="E136" s="65"/>
    </row>
    <row r="137" spans="2:5">
      <c r="E137" s="65"/>
    </row>
    <row r="138" spans="2:5">
      <c r="E138" s="65"/>
    </row>
    <row r="139" spans="2:5">
      <c r="E139" s="65"/>
    </row>
    <row r="140" spans="2:5">
      <c r="E140" s="65"/>
    </row>
    <row r="141" spans="2:5">
      <c r="E141" s="65"/>
    </row>
    <row r="142" spans="2:5">
      <c r="E142" s="67"/>
    </row>
    <row r="143" spans="2:5">
      <c r="E143" s="65"/>
    </row>
    <row r="144" spans="2:5">
      <c r="E144" s="65"/>
    </row>
    <row r="145" spans="5:5">
      <c r="E145" s="65"/>
    </row>
    <row r="146" spans="5:5">
      <c r="E146" s="65"/>
    </row>
    <row r="147" spans="5:5">
      <c r="E147" s="65"/>
    </row>
    <row r="148" spans="5:5">
      <c r="E148" s="65"/>
    </row>
    <row r="149" spans="5:5">
      <c r="E149" s="65"/>
    </row>
    <row r="150" spans="5:5">
      <c r="E150" s="65"/>
    </row>
    <row r="151" spans="5:5">
      <c r="E151" s="65"/>
    </row>
    <row r="152" spans="5:5">
      <c r="E152" s="65"/>
    </row>
    <row r="153" spans="5:5">
      <c r="E153" s="65"/>
    </row>
    <row r="154" spans="5:5">
      <c r="E154" s="65"/>
    </row>
    <row r="155" spans="5:5">
      <c r="E155" s="65"/>
    </row>
    <row r="156" spans="5:5">
      <c r="E156" s="65"/>
    </row>
    <row r="157" spans="5:5">
      <c r="E157" s="65"/>
    </row>
    <row r="158" spans="5:5">
      <c r="E158" s="65"/>
    </row>
    <row r="159" spans="5:5">
      <c r="E159" s="65"/>
    </row>
    <row r="160" spans="5:5">
      <c r="E160" s="65"/>
    </row>
    <row r="161" spans="5:5">
      <c r="E161" s="65"/>
    </row>
    <row r="162" spans="5:5">
      <c r="E162" s="65"/>
    </row>
    <row r="163" spans="5:5">
      <c r="E163" s="65"/>
    </row>
    <row r="164" spans="5:5">
      <c r="E164" s="65"/>
    </row>
    <row r="165" spans="5:5">
      <c r="E165" s="65"/>
    </row>
    <row r="166" spans="5:5">
      <c r="E166" s="65"/>
    </row>
    <row r="167" spans="5:5">
      <c r="E167" s="65"/>
    </row>
    <row r="168" spans="5:5">
      <c r="E168" s="65"/>
    </row>
    <row r="169" spans="5:5">
      <c r="E169" s="65"/>
    </row>
    <row r="170" spans="5:5">
      <c r="E170" s="65"/>
    </row>
    <row r="171" spans="5:5">
      <c r="E171" s="65"/>
    </row>
    <row r="172" spans="5:5">
      <c r="E172" s="65"/>
    </row>
    <row r="173" spans="5:5">
      <c r="E173" s="65"/>
    </row>
    <row r="174" spans="5:5">
      <c r="E174" s="65"/>
    </row>
    <row r="175" spans="5:5">
      <c r="E175" s="65"/>
    </row>
    <row r="176" spans="5:5">
      <c r="E176" s="65"/>
    </row>
    <row r="177" spans="5:5">
      <c r="E177" s="65"/>
    </row>
    <row r="178" spans="5:5">
      <c r="E178" s="65"/>
    </row>
    <row r="179" spans="5:5">
      <c r="E179" s="65"/>
    </row>
    <row r="180" spans="5:5">
      <c r="E180" s="65"/>
    </row>
    <row r="181" spans="5:5">
      <c r="E181" s="65"/>
    </row>
    <row r="182" spans="5:5">
      <c r="E182" s="65"/>
    </row>
    <row r="183" spans="5:5">
      <c r="E183" s="65"/>
    </row>
    <row r="184" spans="5:5">
      <c r="E184" s="65"/>
    </row>
    <row r="185" spans="5:5">
      <c r="E185" s="65"/>
    </row>
    <row r="186" spans="5:5">
      <c r="E186" s="65"/>
    </row>
    <row r="187" spans="5:5">
      <c r="E187" s="65"/>
    </row>
    <row r="188" spans="5:5">
      <c r="E188" s="65"/>
    </row>
    <row r="189" spans="5:5">
      <c r="E189" s="65"/>
    </row>
    <row r="190" spans="5:5">
      <c r="E190" s="65"/>
    </row>
    <row r="191" spans="5:5">
      <c r="E191" s="65"/>
    </row>
    <row r="192" spans="5:5">
      <c r="E192" s="65"/>
    </row>
    <row r="193" spans="5:5">
      <c r="E193" s="65"/>
    </row>
    <row r="194" spans="5:5">
      <c r="E194" s="65"/>
    </row>
    <row r="195" spans="5:5">
      <c r="E195" s="65"/>
    </row>
    <row r="196" spans="5:5">
      <c r="E196" s="65"/>
    </row>
    <row r="197" spans="5:5">
      <c r="E197" s="65"/>
    </row>
    <row r="198" spans="5:5">
      <c r="E198" s="65"/>
    </row>
    <row r="199" spans="5:5">
      <c r="E199" s="65"/>
    </row>
    <row r="200" spans="5:5">
      <c r="E200" s="65"/>
    </row>
    <row r="201" spans="5:5">
      <c r="E201" s="65"/>
    </row>
    <row r="202" spans="5:5">
      <c r="E202" s="65"/>
    </row>
    <row r="203" spans="5:5">
      <c r="E203" s="65"/>
    </row>
    <row r="204" spans="5:5">
      <c r="E204" s="65"/>
    </row>
    <row r="205" spans="5:5">
      <c r="E205" s="65"/>
    </row>
    <row r="206" spans="5:5">
      <c r="E206" s="65"/>
    </row>
    <row r="207" spans="5:5">
      <c r="E207" s="65"/>
    </row>
    <row r="208" spans="5:5">
      <c r="E208" s="65"/>
    </row>
    <row r="209" spans="5:5">
      <c r="E209" s="65"/>
    </row>
    <row r="210" spans="5:5">
      <c r="E210" s="65"/>
    </row>
    <row r="211" spans="5:5">
      <c r="E211" s="65"/>
    </row>
    <row r="212" spans="5:5">
      <c r="E212" s="65"/>
    </row>
    <row r="213" spans="5:5">
      <c r="E213" s="65"/>
    </row>
    <row r="214" spans="5:5">
      <c r="E214" s="65"/>
    </row>
    <row r="215" spans="5:5">
      <c r="E215" s="65"/>
    </row>
    <row r="216" spans="5:5">
      <c r="E216" s="65"/>
    </row>
    <row r="217" spans="5:5">
      <c r="E217" s="65"/>
    </row>
    <row r="218" spans="5:5">
      <c r="E218" s="65"/>
    </row>
    <row r="219" spans="5:5">
      <c r="E219" s="65"/>
    </row>
    <row r="220" spans="5:5">
      <c r="E220" s="65"/>
    </row>
    <row r="221" spans="5:5">
      <c r="E221" s="65"/>
    </row>
    <row r="222" spans="5:5">
      <c r="E222" s="65"/>
    </row>
    <row r="223" spans="5:5">
      <c r="E223" s="65"/>
    </row>
    <row r="224" spans="5:5">
      <c r="E224" s="65"/>
    </row>
    <row r="225" spans="5:5">
      <c r="E225" s="65"/>
    </row>
    <row r="226" spans="5:5">
      <c r="E226" s="65"/>
    </row>
    <row r="227" spans="5:5">
      <c r="E227" s="65"/>
    </row>
    <row r="228" spans="5:5">
      <c r="E228" s="65"/>
    </row>
    <row r="229" spans="5:5">
      <c r="E229" s="65"/>
    </row>
    <row r="230" spans="5:5">
      <c r="E230" s="65"/>
    </row>
    <row r="231" spans="5:5">
      <c r="E231" s="65"/>
    </row>
    <row r="232" spans="5:5">
      <c r="E232" s="65"/>
    </row>
    <row r="233" spans="5:5">
      <c r="E233" s="65"/>
    </row>
    <row r="234" spans="5:5">
      <c r="E234" s="65"/>
    </row>
    <row r="235" spans="5:5">
      <c r="E235" s="65"/>
    </row>
    <row r="236" spans="5:5">
      <c r="E236" s="65"/>
    </row>
    <row r="237" spans="5:5">
      <c r="E237" s="65"/>
    </row>
    <row r="238" spans="5:5">
      <c r="E238" s="65"/>
    </row>
    <row r="239" spans="5:5">
      <c r="E239" s="65"/>
    </row>
    <row r="240" spans="5:5">
      <c r="E240" s="65"/>
    </row>
    <row r="241" spans="5:5">
      <c r="E241" s="65"/>
    </row>
    <row r="242" spans="5:5">
      <c r="E242" s="65"/>
    </row>
    <row r="243" spans="5:5">
      <c r="E243" s="65"/>
    </row>
    <row r="244" spans="5:5">
      <c r="E244" s="65"/>
    </row>
    <row r="245" spans="5:5">
      <c r="E245" s="65"/>
    </row>
    <row r="246" spans="5:5">
      <c r="E246" s="65"/>
    </row>
    <row r="247" spans="5:5">
      <c r="E247" s="65"/>
    </row>
    <row r="248" spans="5:5">
      <c r="E248" s="65"/>
    </row>
    <row r="249" spans="5:5">
      <c r="E249" s="65"/>
    </row>
    <row r="250" spans="5:5">
      <c r="E250" s="65"/>
    </row>
    <row r="251" spans="5:5">
      <c r="E251" s="65"/>
    </row>
    <row r="252" spans="5:5">
      <c r="E252" s="65"/>
    </row>
    <row r="253" spans="5:5">
      <c r="E253" s="65"/>
    </row>
    <row r="254" spans="5:5">
      <c r="E254" s="65"/>
    </row>
    <row r="255" spans="5:5">
      <c r="E255" s="65"/>
    </row>
    <row r="256" spans="5:5">
      <c r="E256" s="65"/>
    </row>
    <row r="257" spans="5:5">
      <c r="E257" s="65"/>
    </row>
    <row r="258" spans="5:5">
      <c r="E258" s="65"/>
    </row>
    <row r="259" spans="5:5">
      <c r="E259" s="65"/>
    </row>
    <row r="260" spans="5:5">
      <c r="E260" s="65"/>
    </row>
    <row r="261" spans="5:5">
      <c r="E261" s="65"/>
    </row>
    <row r="262" spans="5:5">
      <c r="E262" s="65"/>
    </row>
    <row r="263" spans="5:5">
      <c r="E263" s="65"/>
    </row>
    <row r="264" spans="5:5">
      <c r="E264" s="65"/>
    </row>
    <row r="265" spans="5:5">
      <c r="E265" s="65"/>
    </row>
    <row r="266" spans="5:5">
      <c r="E266" s="65"/>
    </row>
    <row r="267" spans="5:5">
      <c r="E267" s="65"/>
    </row>
    <row r="268" spans="5:5">
      <c r="E268" s="65"/>
    </row>
    <row r="269" spans="5:5">
      <c r="E269" s="65"/>
    </row>
    <row r="270" spans="5:5">
      <c r="E270" s="65"/>
    </row>
  </sheetData>
  <sheetProtection insertRows="0" deleteRows="0"/>
  <autoFilter ref="A3:AH118"/>
  <mergeCells count="4">
    <mergeCell ref="B1:E1"/>
    <mergeCell ref="B2:E2"/>
    <mergeCell ref="B4:E4"/>
    <mergeCell ref="B9:E9"/>
  </mergeCells>
  <conditionalFormatting sqref="B117:B118 B101 B66 B46:B47 B7:B9">
    <cfRule type="expression" priority="1" stopIfTrue="1">
      <formula>#REF!="ü"</formula>
    </cfRule>
    <cfRule type="expression" dxfId="3" priority="2" stopIfTrue="1">
      <formula>#REF!&lt;1.5</formula>
    </cfRule>
    <cfRule type="expression" dxfId="2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17"/>
  <sheetViews>
    <sheetView showGridLines="0" tabSelected="1" zoomScale="90" zoomScaleNormal="90" workbookViewId="0">
      <pane xSplit="1" ySplit="2" topLeftCell="B246" activePane="bottomRight" state="frozen"/>
      <selection activeCell="E254" sqref="E254"/>
      <selection pane="topRight" activeCell="E254" sqref="E254"/>
      <selection pane="bottomLeft" activeCell="E254" sqref="E254"/>
      <selection pane="bottomRight" activeCell="E254" sqref="E254"/>
    </sheetView>
  </sheetViews>
  <sheetFormatPr defaultRowHeight="13.5"/>
  <cols>
    <col min="1" max="1" width="4.7109375" style="16" customWidth="1"/>
    <col min="2" max="2" width="15.7109375" style="66" customWidth="1"/>
    <col min="3" max="3" width="38.7109375" style="66" customWidth="1"/>
    <col min="4" max="4" width="12.7109375" style="64" customWidth="1"/>
    <col min="5" max="5" width="86.5703125" style="64" customWidth="1"/>
    <col min="6" max="16384" width="9.140625" style="5"/>
  </cols>
  <sheetData>
    <row r="1" spans="1:17" ht="30" customHeight="1">
      <c r="A1" s="1"/>
      <c r="B1" s="2" t="s">
        <v>349</v>
      </c>
      <c r="C1" s="3"/>
      <c r="D1" s="3"/>
      <c r="E1" s="4"/>
    </row>
    <row r="2" spans="1:17" ht="20.100000000000001" customHeight="1">
      <c r="A2" s="7"/>
      <c r="B2" s="8" t="s">
        <v>1</v>
      </c>
      <c r="C2" s="9"/>
      <c r="D2" s="9"/>
      <c r="E2" s="10"/>
    </row>
    <row r="3" spans="1:17" s="18" customFormat="1" ht="5.0999999999999996" customHeight="1">
      <c r="A3" s="16"/>
      <c r="B3" s="17"/>
      <c r="C3" s="17"/>
      <c r="D3" s="17"/>
      <c r="E3" s="17"/>
    </row>
    <row r="4" spans="1:17" s="23" customFormat="1" ht="17.100000000000001" customHeight="1">
      <c r="A4" s="19">
        <f t="shared" ref="A4:A177" si="0">+ROW()-3</f>
        <v>1</v>
      </c>
      <c r="B4" s="53" t="s">
        <v>350</v>
      </c>
      <c r="C4" s="54" t="s">
        <v>351</v>
      </c>
      <c r="D4" s="55" t="s">
        <v>352</v>
      </c>
      <c r="E4" s="34" t="s">
        <v>353</v>
      </c>
    </row>
    <row r="5" spans="1:17" s="23" customFormat="1" ht="17.100000000000001" customHeight="1">
      <c r="A5" s="19">
        <f t="shared" si="0"/>
        <v>2</v>
      </c>
      <c r="B5" s="31" t="s">
        <v>29</v>
      </c>
      <c r="C5" s="32" t="s">
        <v>30</v>
      </c>
      <c r="D5" s="33" t="s">
        <v>31</v>
      </c>
      <c r="E5" s="34" t="s">
        <v>305</v>
      </c>
    </row>
    <row r="6" spans="1:17" s="47" customFormat="1" ht="17.100000000000001" customHeight="1">
      <c r="A6" s="19">
        <f t="shared" si="0"/>
        <v>3</v>
      </c>
      <c r="B6" s="31" t="s">
        <v>33</v>
      </c>
      <c r="C6" s="32" t="s">
        <v>34</v>
      </c>
      <c r="D6" s="33" t="s">
        <v>35</v>
      </c>
      <c r="E6" s="34" t="s">
        <v>79</v>
      </c>
    </row>
    <row r="7" spans="1:17" s="23" customFormat="1" ht="17.100000000000001" customHeight="1">
      <c r="A7" s="19">
        <f t="shared" si="0"/>
        <v>4</v>
      </c>
      <c r="B7" s="31" t="s">
        <v>33</v>
      </c>
      <c r="C7" s="32" t="s">
        <v>354</v>
      </c>
      <c r="D7" s="33" t="s">
        <v>355</v>
      </c>
      <c r="E7" s="34" t="s">
        <v>356</v>
      </c>
    </row>
    <row r="8" spans="1:17" s="46" customFormat="1" ht="17.100000000000001" customHeight="1">
      <c r="A8" s="19">
        <f t="shared" si="0"/>
        <v>5</v>
      </c>
      <c r="B8" s="31" t="s">
        <v>36</v>
      </c>
      <c r="C8" s="32" t="s">
        <v>37</v>
      </c>
      <c r="D8" s="33" t="s">
        <v>38</v>
      </c>
      <c r="E8" s="34" t="s">
        <v>357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17" s="47" customFormat="1" ht="17.100000000000001" customHeight="1">
      <c r="A9" s="19">
        <f t="shared" si="0"/>
        <v>6</v>
      </c>
      <c r="B9" s="31" t="s">
        <v>358</v>
      </c>
      <c r="C9" s="32" t="s">
        <v>359</v>
      </c>
      <c r="D9" s="33" t="s">
        <v>360</v>
      </c>
      <c r="E9" s="34" t="s">
        <v>361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47" customFormat="1" ht="17.100000000000001" customHeight="1">
      <c r="A10" s="19">
        <f t="shared" si="0"/>
        <v>7</v>
      </c>
      <c r="B10" s="31" t="s">
        <v>362</v>
      </c>
      <c r="C10" s="32" t="s">
        <v>363</v>
      </c>
      <c r="D10" s="33" t="s">
        <v>364</v>
      </c>
      <c r="E10" s="34" t="s">
        <v>98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</row>
    <row r="11" spans="1:17" s="23" customFormat="1" ht="17.100000000000001" customHeight="1">
      <c r="A11" s="19">
        <f>+ROW()-3</f>
        <v>8</v>
      </c>
      <c r="B11" s="31" t="s">
        <v>40</v>
      </c>
      <c r="C11" s="32" t="s">
        <v>41</v>
      </c>
      <c r="D11" s="33" t="s">
        <v>42</v>
      </c>
      <c r="E11" s="34" t="s">
        <v>345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17" s="47" customFormat="1" ht="17.100000000000001" customHeight="1">
      <c r="A12" s="19">
        <f t="shared" si="0"/>
        <v>9</v>
      </c>
      <c r="B12" s="31" t="s">
        <v>44</v>
      </c>
      <c r="C12" s="32" t="s">
        <v>45</v>
      </c>
      <c r="D12" s="33" t="s">
        <v>46</v>
      </c>
      <c r="E12" s="34" t="s">
        <v>305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s="47" customFormat="1" ht="17.100000000000001" customHeight="1">
      <c r="A13" s="19">
        <f t="shared" si="0"/>
        <v>10</v>
      </c>
      <c r="B13" s="31" t="s">
        <v>48</v>
      </c>
      <c r="C13" s="32" t="s">
        <v>49</v>
      </c>
      <c r="D13" s="33" t="s">
        <v>50</v>
      </c>
      <c r="E13" s="34" t="s">
        <v>365</v>
      </c>
    </row>
    <row r="14" spans="1:17" s="23" customFormat="1" ht="17.100000000000001" customHeight="1">
      <c r="A14" s="19">
        <f t="shared" si="0"/>
        <v>11</v>
      </c>
      <c r="B14" s="31" t="s">
        <v>48</v>
      </c>
      <c r="C14" s="32" t="s">
        <v>52</v>
      </c>
      <c r="D14" s="33" t="s">
        <v>53</v>
      </c>
      <c r="E14" s="34" t="s">
        <v>79</v>
      </c>
    </row>
    <row r="15" spans="1:17" s="47" customFormat="1" ht="17.100000000000001" customHeight="1">
      <c r="A15" s="19">
        <f t="shared" si="0"/>
        <v>12</v>
      </c>
      <c r="B15" s="31" t="s">
        <v>48</v>
      </c>
      <c r="C15" s="32" t="s">
        <v>55</v>
      </c>
      <c r="D15" s="33" t="s">
        <v>56</v>
      </c>
      <c r="E15" s="34" t="s">
        <v>79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s="23" customFormat="1" ht="17.100000000000001" customHeight="1">
      <c r="A16" s="19">
        <f t="shared" si="0"/>
        <v>13</v>
      </c>
      <c r="B16" s="68" t="s">
        <v>366</v>
      </c>
      <c r="C16" s="69" t="s">
        <v>367</v>
      </c>
      <c r="D16" s="70" t="s">
        <v>368</v>
      </c>
      <c r="E16" s="71" t="s">
        <v>237</v>
      </c>
    </row>
    <row r="17" spans="1:17" s="23" customFormat="1" ht="17.100000000000001" customHeight="1">
      <c r="A17" s="19">
        <f t="shared" si="0"/>
        <v>14</v>
      </c>
      <c r="B17" s="53" t="s">
        <v>366</v>
      </c>
      <c r="C17" s="32" t="s">
        <v>369</v>
      </c>
      <c r="D17" s="55" t="s">
        <v>370</v>
      </c>
      <c r="E17" s="34" t="s">
        <v>229</v>
      </c>
    </row>
    <row r="18" spans="1:17" s="52" customFormat="1" ht="17.100000000000001" customHeight="1">
      <c r="A18" s="19">
        <f t="shared" si="0"/>
        <v>15</v>
      </c>
      <c r="B18" s="31" t="s">
        <v>57</v>
      </c>
      <c r="C18" s="32" t="s">
        <v>371</v>
      </c>
      <c r="D18" s="33" t="s">
        <v>372</v>
      </c>
      <c r="E18" s="51" t="s">
        <v>373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s="52" customFormat="1" ht="17.100000000000001" customHeight="1">
      <c r="A19" s="19">
        <f t="shared" si="0"/>
        <v>16</v>
      </c>
      <c r="B19" s="48" t="s">
        <v>57</v>
      </c>
      <c r="C19" s="49" t="s">
        <v>58</v>
      </c>
      <c r="D19" s="50" t="s">
        <v>59</v>
      </c>
      <c r="E19" s="51" t="s">
        <v>19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s="23" customFormat="1" ht="17.100000000000001" customHeight="1">
      <c r="A20" s="19">
        <f t="shared" si="0"/>
        <v>17</v>
      </c>
      <c r="B20" s="31" t="s">
        <v>61</v>
      </c>
      <c r="C20" s="32" t="s">
        <v>374</v>
      </c>
      <c r="D20" s="33" t="s">
        <v>375</v>
      </c>
      <c r="E20" s="34" t="s">
        <v>39</v>
      </c>
    </row>
    <row r="21" spans="1:17" s="23" customFormat="1" ht="17.100000000000001" customHeight="1">
      <c r="A21" s="19">
        <f t="shared" si="0"/>
        <v>18</v>
      </c>
      <c r="B21" s="53" t="s">
        <v>61</v>
      </c>
      <c r="C21" s="54" t="s">
        <v>62</v>
      </c>
      <c r="D21" s="55" t="s">
        <v>63</v>
      </c>
      <c r="E21" s="34" t="s">
        <v>376</v>
      </c>
    </row>
    <row r="22" spans="1:17" s="23" customFormat="1" ht="17.100000000000001" customHeight="1">
      <c r="A22" s="19">
        <f t="shared" si="0"/>
        <v>19</v>
      </c>
      <c r="B22" s="53" t="s">
        <v>61</v>
      </c>
      <c r="C22" s="54" t="s">
        <v>377</v>
      </c>
      <c r="D22" s="55" t="s">
        <v>378</v>
      </c>
      <c r="E22" s="34" t="s">
        <v>379</v>
      </c>
    </row>
    <row r="23" spans="1:17" s="47" customFormat="1" ht="17.100000000000001" customHeight="1">
      <c r="A23" s="19">
        <f t="shared" si="0"/>
        <v>20</v>
      </c>
      <c r="B23" s="53" t="s">
        <v>64</v>
      </c>
      <c r="C23" s="54" t="s">
        <v>380</v>
      </c>
      <c r="D23" s="55" t="s">
        <v>381</v>
      </c>
      <c r="E23" s="34" t="s">
        <v>382</v>
      </c>
    </row>
    <row r="24" spans="1:17" s="23" customFormat="1" ht="17.100000000000001" customHeight="1">
      <c r="A24" s="19">
        <f t="shared" si="0"/>
        <v>21</v>
      </c>
      <c r="B24" s="53" t="s">
        <v>64</v>
      </c>
      <c r="C24" s="54" t="s">
        <v>65</v>
      </c>
      <c r="D24" s="55" t="s">
        <v>66</v>
      </c>
      <c r="E24" s="34" t="s">
        <v>383</v>
      </c>
    </row>
    <row r="25" spans="1:17" s="23" customFormat="1" ht="17.100000000000001" customHeight="1">
      <c r="A25" s="19">
        <f t="shared" si="0"/>
        <v>22</v>
      </c>
      <c r="B25" s="53" t="s">
        <v>68</v>
      </c>
      <c r="C25" s="54" t="s">
        <v>69</v>
      </c>
      <c r="D25" s="55" t="s">
        <v>70</v>
      </c>
      <c r="E25" s="51" t="s">
        <v>384</v>
      </c>
    </row>
    <row r="26" spans="1:17" s="23" customFormat="1" ht="17.100000000000001" customHeight="1">
      <c r="A26" s="19">
        <f t="shared" si="0"/>
        <v>23</v>
      </c>
      <c r="B26" s="61" t="s">
        <v>385</v>
      </c>
      <c r="C26" s="62" t="s">
        <v>386</v>
      </c>
      <c r="D26" s="50" t="s">
        <v>387</v>
      </c>
      <c r="E26" s="34" t="s">
        <v>345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7" s="23" customFormat="1" ht="17.100000000000001" customHeight="1">
      <c r="A27" s="19">
        <f t="shared" si="0"/>
        <v>24</v>
      </c>
      <c r="B27" s="53" t="s">
        <v>388</v>
      </c>
      <c r="C27" s="54" t="s">
        <v>388</v>
      </c>
      <c r="D27" s="55" t="s">
        <v>389</v>
      </c>
      <c r="E27" s="34" t="s">
        <v>390</v>
      </c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7" s="47" customFormat="1" ht="17.100000000000001" customHeight="1">
      <c r="A28" s="19">
        <f t="shared" si="0"/>
        <v>25</v>
      </c>
      <c r="B28" s="53" t="s">
        <v>391</v>
      </c>
      <c r="C28" s="54" t="s">
        <v>392</v>
      </c>
      <c r="D28" s="55" t="s">
        <v>393</v>
      </c>
      <c r="E28" s="34" t="s">
        <v>353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s="23" customFormat="1" ht="17.100000000000001" customHeight="1">
      <c r="A29" s="19">
        <f t="shared" si="0"/>
        <v>26</v>
      </c>
      <c r="B29" s="31" t="s">
        <v>72</v>
      </c>
      <c r="C29" s="32" t="s">
        <v>73</v>
      </c>
      <c r="D29" s="33" t="s">
        <v>74</v>
      </c>
      <c r="E29" s="34" t="s">
        <v>67</v>
      </c>
    </row>
    <row r="30" spans="1:17" s="52" customFormat="1" ht="17.100000000000001" customHeight="1">
      <c r="A30" s="19">
        <f t="shared" si="0"/>
        <v>27</v>
      </c>
      <c r="B30" s="31" t="s">
        <v>394</v>
      </c>
      <c r="C30" s="32" t="s">
        <v>395</v>
      </c>
      <c r="D30" s="33" t="s">
        <v>396</v>
      </c>
      <c r="E30" s="34" t="s">
        <v>397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s="23" customFormat="1" ht="17.100000000000001" customHeight="1">
      <c r="A31" s="19">
        <f t="shared" si="0"/>
        <v>28</v>
      </c>
      <c r="B31" s="31" t="s">
        <v>398</v>
      </c>
      <c r="C31" s="32" t="s">
        <v>399</v>
      </c>
      <c r="D31" s="33" t="s">
        <v>400</v>
      </c>
      <c r="E31" s="34" t="s">
        <v>216</v>
      </c>
    </row>
    <row r="32" spans="1:17" s="46" customFormat="1" ht="17.100000000000001" customHeight="1">
      <c r="A32" s="19">
        <f t="shared" si="0"/>
        <v>29</v>
      </c>
      <c r="B32" s="31" t="s">
        <v>16</v>
      </c>
      <c r="C32" s="32" t="s">
        <v>17</v>
      </c>
      <c r="D32" s="33" t="s">
        <v>18</v>
      </c>
      <c r="E32" s="34" t="s">
        <v>216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s="46" customFormat="1" ht="17.100000000000001" customHeight="1">
      <c r="A33" s="19">
        <f t="shared" si="0"/>
        <v>30</v>
      </c>
      <c r="B33" s="31" t="s">
        <v>76</v>
      </c>
      <c r="C33" s="32" t="s">
        <v>77</v>
      </c>
      <c r="D33" s="33" t="s">
        <v>78</v>
      </c>
      <c r="E33" s="34" t="s">
        <v>357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s="23" customFormat="1" ht="17.100000000000001" customHeight="1">
      <c r="A34" s="19">
        <f t="shared" si="0"/>
        <v>31</v>
      </c>
      <c r="B34" s="31" t="s">
        <v>83</v>
      </c>
      <c r="C34" s="32" t="s">
        <v>84</v>
      </c>
      <c r="D34" s="33" t="s">
        <v>85</v>
      </c>
      <c r="E34" s="34" t="s">
        <v>383</v>
      </c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17" s="46" customFormat="1" ht="17.100000000000001" customHeight="1">
      <c r="A35" s="19">
        <f t="shared" si="0"/>
        <v>32</v>
      </c>
      <c r="B35" s="31" t="s">
        <v>86</v>
      </c>
      <c r="C35" s="32" t="s">
        <v>87</v>
      </c>
      <c r="D35" s="33" t="s">
        <v>88</v>
      </c>
      <c r="E35" s="34" t="s">
        <v>27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 s="23" customFormat="1" ht="17.100000000000001" customHeight="1">
      <c r="A36" s="19">
        <f t="shared" si="0"/>
        <v>33</v>
      </c>
      <c r="B36" s="31" t="s">
        <v>89</v>
      </c>
      <c r="C36" s="32" t="s">
        <v>90</v>
      </c>
      <c r="D36" s="33" t="s">
        <v>91</v>
      </c>
      <c r="E36" s="34" t="s">
        <v>401</v>
      </c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s="47" customFormat="1" ht="17.100000000000001" customHeight="1">
      <c r="A37" s="19">
        <f t="shared" si="0"/>
        <v>34</v>
      </c>
      <c r="B37" s="31" t="s">
        <v>402</v>
      </c>
      <c r="C37" s="32" t="s">
        <v>403</v>
      </c>
      <c r="D37" s="33" t="s">
        <v>404</v>
      </c>
      <c r="E37" s="34" t="s">
        <v>237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47" customFormat="1" ht="17.100000000000001" customHeight="1">
      <c r="A38" s="19">
        <f t="shared" si="0"/>
        <v>35</v>
      </c>
      <c r="B38" s="31" t="s">
        <v>93</v>
      </c>
      <c r="C38" s="32" t="s">
        <v>94</v>
      </c>
      <c r="D38" s="33" t="s">
        <v>95</v>
      </c>
      <c r="E38" s="51" t="s">
        <v>405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23" customFormat="1" ht="17.100000000000001" customHeight="1">
      <c r="A39" s="19">
        <f t="shared" si="0"/>
        <v>36</v>
      </c>
      <c r="B39" s="31" t="s">
        <v>93</v>
      </c>
      <c r="C39" s="32" t="s">
        <v>96</v>
      </c>
      <c r="D39" s="33" t="s">
        <v>97</v>
      </c>
      <c r="E39" s="34" t="s">
        <v>166</v>
      </c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1:17" s="47" customFormat="1" ht="17.100000000000001" customHeight="1">
      <c r="A40" s="19">
        <f t="shared" si="0"/>
        <v>37</v>
      </c>
      <c r="B40" s="31" t="s">
        <v>99</v>
      </c>
      <c r="C40" s="32" t="s">
        <v>100</v>
      </c>
      <c r="D40" s="33" t="s">
        <v>101</v>
      </c>
      <c r="E40" s="34" t="s">
        <v>406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s="23" customFormat="1" ht="17.100000000000001" customHeight="1">
      <c r="A41" s="19">
        <f t="shared" si="0"/>
        <v>38</v>
      </c>
      <c r="B41" s="31" t="s">
        <v>20</v>
      </c>
      <c r="C41" s="32" t="s">
        <v>21</v>
      </c>
      <c r="D41" s="33" t="s">
        <v>22</v>
      </c>
      <c r="E41" s="34" t="s">
        <v>407</v>
      </c>
    </row>
    <row r="42" spans="1:17" s="47" customFormat="1" ht="17.100000000000001" customHeight="1">
      <c r="A42" s="19">
        <f t="shared" si="0"/>
        <v>39</v>
      </c>
      <c r="B42" s="31" t="s">
        <v>102</v>
      </c>
      <c r="C42" s="32" t="s">
        <v>103</v>
      </c>
      <c r="D42" s="33" t="s">
        <v>104</v>
      </c>
      <c r="E42" s="34" t="s">
        <v>67</v>
      </c>
    </row>
    <row r="43" spans="1:17" s="47" customFormat="1" ht="17.100000000000001" customHeight="1">
      <c r="A43" s="19">
        <f t="shared" si="0"/>
        <v>40</v>
      </c>
      <c r="B43" s="31" t="s">
        <v>102</v>
      </c>
      <c r="C43" s="32" t="s">
        <v>408</v>
      </c>
      <c r="D43" s="33" t="s">
        <v>409</v>
      </c>
      <c r="E43" s="34" t="s">
        <v>410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s="23" customFormat="1" ht="17.100000000000001" customHeight="1">
      <c r="A44" s="19">
        <f t="shared" si="0"/>
        <v>41</v>
      </c>
      <c r="B44" s="53" t="s">
        <v>411</v>
      </c>
      <c r="C44" s="32" t="s">
        <v>412</v>
      </c>
      <c r="D44" s="55" t="s">
        <v>413</v>
      </c>
      <c r="E44" s="34" t="s">
        <v>39</v>
      </c>
    </row>
    <row r="45" spans="1:17" s="23" customFormat="1" ht="17.100000000000001" customHeight="1">
      <c r="A45" s="19">
        <f t="shared" si="0"/>
        <v>42</v>
      </c>
      <c r="B45" s="53" t="s">
        <v>411</v>
      </c>
      <c r="C45" s="54" t="s">
        <v>414</v>
      </c>
      <c r="D45" s="55" t="s">
        <v>415</v>
      </c>
      <c r="E45" s="34" t="s">
        <v>39</v>
      </c>
    </row>
    <row r="46" spans="1:17" s="47" customFormat="1" ht="17.100000000000001" customHeight="1">
      <c r="A46" s="19">
        <f t="shared" si="0"/>
        <v>43</v>
      </c>
      <c r="B46" s="53" t="s">
        <v>105</v>
      </c>
      <c r="C46" s="54" t="s">
        <v>106</v>
      </c>
      <c r="D46" s="55" t="s">
        <v>107</v>
      </c>
      <c r="E46" s="34" t="s">
        <v>216</v>
      </c>
    </row>
    <row r="47" spans="1:17" s="23" customFormat="1" ht="17.100000000000001" customHeight="1">
      <c r="A47" s="19">
        <f t="shared" si="0"/>
        <v>44</v>
      </c>
      <c r="B47" s="31" t="s">
        <v>105</v>
      </c>
      <c r="C47" s="32" t="s">
        <v>416</v>
      </c>
      <c r="D47" s="33" t="s">
        <v>417</v>
      </c>
      <c r="E47" s="34" t="s">
        <v>98</v>
      </c>
    </row>
    <row r="48" spans="1:17" s="23" customFormat="1" ht="17.100000000000001" customHeight="1">
      <c r="A48" s="19">
        <f t="shared" si="0"/>
        <v>45</v>
      </c>
      <c r="B48" s="72" t="s">
        <v>105</v>
      </c>
      <c r="C48" s="73" t="s">
        <v>418</v>
      </c>
      <c r="D48" s="74" t="s">
        <v>419</v>
      </c>
      <c r="E48" s="71" t="s">
        <v>166</v>
      </c>
    </row>
    <row r="49" spans="1:17" s="23" customFormat="1" ht="17.100000000000001" customHeight="1">
      <c r="A49" s="19">
        <f t="shared" si="0"/>
        <v>46</v>
      </c>
      <c r="B49" s="31" t="s">
        <v>105</v>
      </c>
      <c r="C49" s="32" t="s">
        <v>108</v>
      </c>
      <c r="D49" s="33" t="s">
        <v>109</v>
      </c>
      <c r="E49" s="34" t="s">
        <v>820</v>
      </c>
    </row>
    <row r="50" spans="1:17" s="47" customFormat="1" ht="17.100000000000001" customHeight="1">
      <c r="A50" s="19">
        <f t="shared" si="0"/>
        <v>47</v>
      </c>
      <c r="B50" s="53" t="s">
        <v>420</v>
      </c>
      <c r="C50" s="54" t="s">
        <v>421</v>
      </c>
      <c r="D50" s="55" t="s">
        <v>422</v>
      </c>
      <c r="E50" s="34" t="s">
        <v>423</v>
      </c>
    </row>
    <row r="51" spans="1:17" s="23" customFormat="1" ht="17.100000000000001" customHeight="1">
      <c r="A51" s="19">
        <f t="shared" si="0"/>
        <v>48</v>
      </c>
      <c r="B51" s="53" t="s">
        <v>111</v>
      </c>
      <c r="C51" s="54" t="s">
        <v>112</v>
      </c>
      <c r="D51" s="55" t="s">
        <v>113</v>
      </c>
      <c r="E51" s="34" t="s">
        <v>79</v>
      </c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1:17" s="23" customFormat="1" ht="17.100000000000001" customHeight="1">
      <c r="A52" s="19">
        <f t="shared" si="0"/>
        <v>49</v>
      </c>
      <c r="B52" s="53" t="s">
        <v>111</v>
      </c>
      <c r="C52" s="54" t="s">
        <v>115</v>
      </c>
      <c r="D52" s="55" t="s">
        <v>116</v>
      </c>
      <c r="E52" s="34" t="s">
        <v>424</v>
      </c>
    </row>
    <row r="53" spans="1:17" s="23" customFormat="1" ht="17.100000000000001" customHeight="1">
      <c r="A53" s="19">
        <f t="shared" si="0"/>
        <v>50</v>
      </c>
      <c r="B53" s="53" t="s">
        <v>117</v>
      </c>
      <c r="C53" s="54" t="s">
        <v>118</v>
      </c>
      <c r="D53" s="55" t="s">
        <v>119</v>
      </c>
      <c r="E53" s="51" t="s">
        <v>425</v>
      </c>
    </row>
    <row r="54" spans="1:17" s="23" customFormat="1" ht="17.100000000000001" customHeight="1">
      <c r="A54" s="19">
        <f t="shared" si="0"/>
        <v>51</v>
      </c>
      <c r="B54" s="53" t="s">
        <v>117</v>
      </c>
      <c r="C54" s="54" t="s">
        <v>426</v>
      </c>
      <c r="D54" s="55" t="s">
        <v>427</v>
      </c>
      <c r="E54" s="51" t="s">
        <v>345</v>
      </c>
    </row>
    <row r="55" spans="1:17" s="23" customFormat="1" ht="17.100000000000001" customHeight="1">
      <c r="A55" s="19">
        <f t="shared" si="0"/>
        <v>52</v>
      </c>
      <c r="B55" s="61" t="s">
        <v>428</v>
      </c>
      <c r="C55" s="62" t="s">
        <v>429</v>
      </c>
      <c r="D55" s="50" t="s">
        <v>430</v>
      </c>
      <c r="E55" s="34" t="s">
        <v>431</v>
      </c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1:17" s="23" customFormat="1" ht="17.100000000000001" customHeight="1">
      <c r="A56" s="19">
        <f t="shared" si="0"/>
        <v>53</v>
      </c>
      <c r="B56" s="53" t="s">
        <v>120</v>
      </c>
      <c r="C56" s="54" t="s">
        <v>121</v>
      </c>
      <c r="D56" s="55" t="s">
        <v>122</v>
      </c>
      <c r="E56" s="34" t="s">
        <v>216</v>
      </c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1:17" s="47" customFormat="1" ht="17.100000000000001" customHeight="1">
      <c r="A57" s="19">
        <f t="shared" si="0"/>
        <v>54</v>
      </c>
      <c r="B57" s="53" t="s">
        <v>120</v>
      </c>
      <c r="C57" s="54" t="s">
        <v>432</v>
      </c>
      <c r="D57" s="55" t="s">
        <v>433</v>
      </c>
      <c r="E57" s="34" t="s">
        <v>434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s="23" customFormat="1" ht="17.100000000000001" customHeight="1">
      <c r="A58" s="19">
        <f t="shared" si="0"/>
        <v>55</v>
      </c>
      <c r="B58" s="31" t="s">
        <v>124</v>
      </c>
      <c r="C58" s="32" t="s">
        <v>125</v>
      </c>
      <c r="D58" s="33" t="s">
        <v>126</v>
      </c>
      <c r="E58" s="34" t="s">
        <v>435</v>
      </c>
    </row>
    <row r="59" spans="1:17" s="52" customFormat="1" ht="17.100000000000001" customHeight="1">
      <c r="A59" s="19">
        <f t="shared" si="0"/>
        <v>56</v>
      </c>
      <c r="B59" s="31" t="s">
        <v>436</v>
      </c>
      <c r="C59" s="32" t="s">
        <v>437</v>
      </c>
      <c r="D59" s="33" t="s">
        <v>438</v>
      </c>
      <c r="E59" s="34" t="s">
        <v>237</v>
      </c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s="23" customFormat="1" ht="17.100000000000001" customHeight="1">
      <c r="A60" s="19">
        <f t="shared" si="0"/>
        <v>57</v>
      </c>
      <c r="B60" s="31" t="s">
        <v>132</v>
      </c>
      <c r="C60" s="32" t="s">
        <v>133</v>
      </c>
      <c r="D60" s="33" t="s">
        <v>134</v>
      </c>
      <c r="E60" s="34" t="s">
        <v>439</v>
      </c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1:17" s="46" customFormat="1" ht="17.100000000000001" customHeight="1">
      <c r="A61" s="19">
        <f t="shared" si="0"/>
        <v>58</v>
      </c>
      <c r="B61" s="31" t="s">
        <v>132</v>
      </c>
      <c r="C61" s="32" t="s">
        <v>440</v>
      </c>
      <c r="D61" s="33" t="s">
        <v>441</v>
      </c>
      <c r="E61" s="34" t="s">
        <v>442</v>
      </c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1:17" s="46" customFormat="1" ht="17.100000000000001" customHeight="1">
      <c r="A62" s="19">
        <f t="shared" si="0"/>
        <v>59</v>
      </c>
      <c r="B62" s="31" t="s">
        <v>132</v>
      </c>
      <c r="C62" s="32" t="s">
        <v>136</v>
      </c>
      <c r="D62" s="33" t="s">
        <v>137</v>
      </c>
      <c r="E62" s="34" t="s">
        <v>51</v>
      </c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1:17" s="47" customFormat="1" ht="17.100000000000001" customHeight="1">
      <c r="A63" s="19">
        <f t="shared" si="0"/>
        <v>60</v>
      </c>
      <c r="B63" s="31" t="s">
        <v>132</v>
      </c>
      <c r="C63" s="32" t="s">
        <v>139</v>
      </c>
      <c r="D63" s="33" t="s">
        <v>140</v>
      </c>
      <c r="E63" s="34" t="s">
        <v>442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s="47" customFormat="1" ht="17.100000000000001" customHeight="1">
      <c r="A64" s="19">
        <f t="shared" si="0"/>
        <v>61</v>
      </c>
      <c r="B64" s="31" t="s">
        <v>443</v>
      </c>
      <c r="C64" s="32" t="s">
        <v>444</v>
      </c>
      <c r="D64" s="33" t="s">
        <v>445</v>
      </c>
      <c r="E64" s="34" t="s">
        <v>446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</row>
    <row r="65" spans="1:17" s="47" customFormat="1" ht="17.100000000000001" customHeight="1">
      <c r="A65" s="19">
        <f t="shared" si="0"/>
        <v>62</v>
      </c>
      <c r="B65" s="31" t="s">
        <v>447</v>
      </c>
      <c r="C65" s="32" t="s">
        <v>448</v>
      </c>
      <c r="D65" s="33" t="s">
        <v>449</v>
      </c>
      <c r="E65" s="34" t="s">
        <v>450</v>
      </c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1:17" s="47" customFormat="1" ht="17.100000000000001" customHeight="1">
      <c r="A66" s="19">
        <f t="shared" si="0"/>
        <v>63</v>
      </c>
      <c r="B66" s="31" t="s">
        <v>141</v>
      </c>
      <c r="C66" s="32" t="s">
        <v>142</v>
      </c>
      <c r="D66" s="33" t="s">
        <v>143</v>
      </c>
      <c r="E66" s="34" t="s">
        <v>237</v>
      </c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17" s="23" customFormat="1" ht="17.100000000000001" customHeight="1">
      <c r="A67" s="19">
        <f t="shared" si="0"/>
        <v>64</v>
      </c>
      <c r="B67" s="31" t="s">
        <v>451</v>
      </c>
      <c r="C67" s="32" t="s">
        <v>452</v>
      </c>
      <c r="D67" s="33" t="s">
        <v>453</v>
      </c>
      <c r="E67" s="34" t="s">
        <v>454</v>
      </c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1:17" s="23" customFormat="1" ht="17.100000000000001" customHeight="1">
      <c r="A68" s="19">
        <f>+ROW()-3</f>
        <v>65</v>
      </c>
      <c r="B68" s="31" t="s">
        <v>455</v>
      </c>
      <c r="C68" s="32" t="s">
        <v>456</v>
      </c>
      <c r="D68" s="33" t="s">
        <v>457</v>
      </c>
      <c r="E68" s="34" t="s">
        <v>237</v>
      </c>
    </row>
    <row r="69" spans="1:17" s="23" customFormat="1" ht="17.100000000000001" customHeight="1">
      <c r="A69" s="56">
        <f>+ROW()-3</f>
        <v>66</v>
      </c>
      <c r="B69" s="31" t="s">
        <v>144</v>
      </c>
      <c r="C69" s="32" t="s">
        <v>145</v>
      </c>
      <c r="D69" s="33" t="s">
        <v>146</v>
      </c>
      <c r="E69" s="57" t="s">
        <v>401</v>
      </c>
    </row>
    <row r="70" spans="1:17" s="23" customFormat="1" ht="17.100000000000001" customHeight="1">
      <c r="A70" s="19">
        <f t="shared" si="0"/>
        <v>67</v>
      </c>
      <c r="B70" s="31" t="s">
        <v>148</v>
      </c>
      <c r="C70" s="32" t="s">
        <v>149</v>
      </c>
      <c r="D70" s="33" t="s">
        <v>150</v>
      </c>
      <c r="E70" s="34" t="s">
        <v>67</v>
      </c>
    </row>
    <row r="71" spans="1:17" s="23" customFormat="1" ht="17.100000000000001" customHeight="1">
      <c r="A71" s="19">
        <f t="shared" si="0"/>
        <v>68</v>
      </c>
      <c r="B71" s="31" t="s">
        <v>148</v>
      </c>
      <c r="C71" s="32" t="s">
        <v>152</v>
      </c>
      <c r="D71" s="33" t="s">
        <v>153</v>
      </c>
      <c r="E71" s="34" t="s">
        <v>458</v>
      </c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1:17" s="47" customFormat="1" ht="17.100000000000001" customHeight="1">
      <c r="A72" s="19">
        <f t="shared" si="0"/>
        <v>69</v>
      </c>
      <c r="B72" s="31" t="s">
        <v>155</v>
      </c>
      <c r="C72" s="32" t="s">
        <v>156</v>
      </c>
      <c r="D72" s="33" t="s">
        <v>157</v>
      </c>
      <c r="E72" s="34" t="s">
        <v>166</v>
      </c>
    </row>
    <row r="73" spans="1:17" s="23" customFormat="1" ht="17.100000000000001" customHeight="1">
      <c r="A73" s="19">
        <f t="shared" si="0"/>
        <v>70</v>
      </c>
      <c r="B73" s="31" t="s">
        <v>158</v>
      </c>
      <c r="C73" s="32" t="s">
        <v>159</v>
      </c>
      <c r="D73" s="33" t="s">
        <v>160</v>
      </c>
      <c r="E73" s="34" t="s">
        <v>821</v>
      </c>
    </row>
    <row r="74" spans="1:17" s="47" customFormat="1" ht="17.100000000000001" customHeight="1">
      <c r="A74" s="19">
        <f t="shared" si="0"/>
        <v>71</v>
      </c>
      <c r="B74" s="31" t="s">
        <v>161</v>
      </c>
      <c r="C74" s="32" t="s">
        <v>459</v>
      </c>
      <c r="D74" s="33" t="s">
        <v>460</v>
      </c>
      <c r="E74" s="34" t="s">
        <v>461</v>
      </c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7" s="23" customFormat="1" ht="17.100000000000001" customHeight="1">
      <c r="A75" s="19">
        <f t="shared" si="0"/>
        <v>72</v>
      </c>
      <c r="B75" s="53" t="s">
        <v>161</v>
      </c>
      <c r="C75" s="32" t="s">
        <v>162</v>
      </c>
      <c r="D75" s="55" t="s">
        <v>163</v>
      </c>
      <c r="E75" s="34" t="s">
        <v>462</v>
      </c>
    </row>
    <row r="76" spans="1:17" s="47" customFormat="1" ht="17.100000000000001" customHeight="1">
      <c r="A76" s="19">
        <f t="shared" si="0"/>
        <v>73</v>
      </c>
      <c r="B76" s="53" t="s">
        <v>161</v>
      </c>
      <c r="C76" s="54" t="s">
        <v>164</v>
      </c>
      <c r="D76" s="55" t="s">
        <v>165</v>
      </c>
      <c r="E76" s="51" t="s">
        <v>237</v>
      </c>
    </row>
    <row r="77" spans="1:17" s="23" customFormat="1" ht="17.100000000000001" customHeight="1">
      <c r="A77" s="19">
        <f t="shared" si="0"/>
        <v>74</v>
      </c>
      <c r="B77" s="31" t="s">
        <v>167</v>
      </c>
      <c r="C77" s="32" t="s">
        <v>463</v>
      </c>
      <c r="D77" s="33" t="s">
        <v>464</v>
      </c>
      <c r="E77" s="34" t="s">
        <v>442</v>
      </c>
    </row>
    <row r="78" spans="1:17" s="23" customFormat="1" ht="17.100000000000001" customHeight="1">
      <c r="A78" s="19">
        <f t="shared" si="0"/>
        <v>75</v>
      </c>
      <c r="B78" s="53" t="s">
        <v>167</v>
      </c>
      <c r="C78" s="54" t="s">
        <v>168</v>
      </c>
      <c r="D78" s="55" t="s">
        <v>169</v>
      </c>
      <c r="E78" s="34" t="s">
        <v>465</v>
      </c>
    </row>
    <row r="79" spans="1:17" s="47" customFormat="1" ht="17.100000000000001" customHeight="1">
      <c r="A79" s="19">
        <f t="shared" si="0"/>
        <v>76</v>
      </c>
      <c r="B79" s="53" t="s">
        <v>167</v>
      </c>
      <c r="C79" s="54" t="s">
        <v>171</v>
      </c>
      <c r="D79" s="55" t="s">
        <v>172</v>
      </c>
      <c r="E79" s="34" t="s">
        <v>466</v>
      </c>
    </row>
    <row r="80" spans="1:17" s="23" customFormat="1" ht="17.100000000000001" customHeight="1">
      <c r="A80" s="19">
        <f t="shared" si="0"/>
        <v>77</v>
      </c>
      <c r="B80" s="53" t="s">
        <v>174</v>
      </c>
      <c r="C80" s="54" t="s">
        <v>175</v>
      </c>
      <c r="D80" s="55" t="s">
        <v>176</v>
      </c>
      <c r="E80" s="51" t="s">
        <v>467</v>
      </c>
    </row>
    <row r="81" spans="1:17" s="23" customFormat="1" ht="17.100000000000001" customHeight="1">
      <c r="A81" s="19">
        <f t="shared" si="0"/>
        <v>78</v>
      </c>
      <c r="B81" s="53" t="s">
        <v>174</v>
      </c>
      <c r="C81" s="54" t="s">
        <v>468</v>
      </c>
      <c r="D81" s="55" t="s">
        <v>469</v>
      </c>
      <c r="E81" s="51" t="s">
        <v>470</v>
      </c>
    </row>
    <row r="82" spans="1:17" s="23" customFormat="1" ht="17.100000000000001" customHeight="1">
      <c r="A82" s="19">
        <f t="shared" si="0"/>
        <v>79</v>
      </c>
      <c r="B82" s="53" t="s">
        <v>471</v>
      </c>
      <c r="C82" s="54" t="s">
        <v>472</v>
      </c>
      <c r="D82" s="55" t="s">
        <v>473</v>
      </c>
      <c r="E82" s="34" t="s">
        <v>474</v>
      </c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s="23" customFormat="1" ht="17.100000000000001" customHeight="1">
      <c r="A83" s="19">
        <f t="shared" si="0"/>
        <v>80</v>
      </c>
      <c r="B83" s="53" t="s">
        <v>471</v>
      </c>
      <c r="C83" s="54" t="s">
        <v>475</v>
      </c>
      <c r="D83" s="55" t="s">
        <v>476</v>
      </c>
      <c r="E83" s="34" t="s">
        <v>477</v>
      </c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</row>
    <row r="84" spans="1:17" s="23" customFormat="1" ht="17.100000000000001" customHeight="1">
      <c r="A84" s="19">
        <f t="shared" si="0"/>
        <v>81</v>
      </c>
      <c r="B84" s="31" t="s">
        <v>478</v>
      </c>
      <c r="C84" s="32" t="s">
        <v>380</v>
      </c>
      <c r="D84" s="33" t="s">
        <v>479</v>
      </c>
      <c r="E84" s="34" t="s">
        <v>345</v>
      </c>
    </row>
    <row r="85" spans="1:17" s="52" customFormat="1" ht="17.100000000000001" customHeight="1">
      <c r="A85" s="19">
        <f t="shared" si="0"/>
        <v>82</v>
      </c>
      <c r="B85" s="31" t="s">
        <v>480</v>
      </c>
      <c r="C85" s="32" t="s">
        <v>481</v>
      </c>
      <c r="D85" s="33" t="s">
        <v>482</v>
      </c>
      <c r="E85" s="51" t="s">
        <v>353</v>
      </c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1:17" s="46" customFormat="1" ht="17.100000000000001" customHeight="1">
      <c r="A86" s="19">
        <f t="shared" si="0"/>
        <v>83</v>
      </c>
      <c r="B86" s="31" t="s">
        <v>178</v>
      </c>
      <c r="C86" s="32" t="s">
        <v>179</v>
      </c>
      <c r="D86" s="33" t="s">
        <v>180</v>
      </c>
      <c r="E86" s="34" t="s">
        <v>483</v>
      </c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1:17" s="46" customFormat="1" ht="17.100000000000001" customHeight="1">
      <c r="A87" s="19">
        <f t="shared" si="0"/>
        <v>84</v>
      </c>
      <c r="B87" s="48" t="s">
        <v>24</v>
      </c>
      <c r="C87" s="49" t="s">
        <v>182</v>
      </c>
      <c r="D87" s="50" t="s">
        <v>183</v>
      </c>
      <c r="E87" s="34" t="s">
        <v>19</v>
      </c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1:17" s="46" customFormat="1" ht="17.100000000000001" customHeight="1">
      <c r="A88" s="19">
        <f t="shared" si="0"/>
        <v>85</v>
      </c>
      <c r="B88" s="31" t="s">
        <v>24</v>
      </c>
      <c r="C88" s="32" t="s">
        <v>184</v>
      </c>
      <c r="D88" s="33" t="s">
        <v>185</v>
      </c>
      <c r="E88" s="34" t="s">
        <v>67</v>
      </c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</row>
    <row r="89" spans="1:17" s="46" customFormat="1" ht="17.100000000000001" customHeight="1">
      <c r="A89" s="19">
        <f t="shared" si="0"/>
        <v>86</v>
      </c>
      <c r="B89" s="31" t="s">
        <v>24</v>
      </c>
      <c r="C89" s="32" t="s">
        <v>484</v>
      </c>
      <c r="D89" s="33" t="s">
        <v>485</v>
      </c>
      <c r="E89" s="34" t="s">
        <v>181</v>
      </c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1:17" s="47" customFormat="1" ht="17.100000000000001" customHeight="1">
      <c r="A90" s="19">
        <f t="shared" si="0"/>
        <v>87</v>
      </c>
      <c r="B90" s="31" t="s">
        <v>24</v>
      </c>
      <c r="C90" s="32" t="s">
        <v>187</v>
      </c>
      <c r="D90" s="33" t="s">
        <v>188</v>
      </c>
      <c r="E90" s="34" t="s">
        <v>470</v>
      </c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1:17" s="47" customFormat="1" ht="17.100000000000001" customHeight="1">
      <c r="A91" s="19">
        <f t="shared" si="0"/>
        <v>88</v>
      </c>
      <c r="B91" s="31" t="s">
        <v>24</v>
      </c>
      <c r="C91" s="32" t="s">
        <v>25</v>
      </c>
      <c r="D91" s="33" t="s">
        <v>26</v>
      </c>
      <c r="E91" s="34" t="s">
        <v>486</v>
      </c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</row>
    <row r="92" spans="1:17" s="47" customFormat="1" ht="17.100000000000001" customHeight="1">
      <c r="A92" s="19">
        <f t="shared" si="0"/>
        <v>89</v>
      </c>
      <c r="B92" s="31" t="s">
        <v>24</v>
      </c>
      <c r="C92" s="32" t="s">
        <v>190</v>
      </c>
      <c r="D92" s="33" t="s">
        <v>191</v>
      </c>
      <c r="E92" s="34" t="s">
        <v>487</v>
      </c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1:17" s="47" customFormat="1" ht="17.100000000000001" customHeight="1">
      <c r="A93" s="19">
        <f t="shared" si="0"/>
        <v>90</v>
      </c>
      <c r="B93" s="31" t="s">
        <v>24</v>
      </c>
      <c r="C93" s="32" t="s">
        <v>193</v>
      </c>
      <c r="D93" s="33" t="s">
        <v>194</v>
      </c>
      <c r="E93" s="34" t="s">
        <v>488</v>
      </c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1:17" s="23" customFormat="1" ht="17.100000000000001" customHeight="1">
      <c r="A94" s="19">
        <f t="shared" si="0"/>
        <v>91</v>
      </c>
      <c r="B94" s="31" t="s">
        <v>24</v>
      </c>
      <c r="C94" s="32" t="s">
        <v>196</v>
      </c>
      <c r="D94" s="33" t="s">
        <v>197</v>
      </c>
      <c r="E94" s="34" t="s">
        <v>489</v>
      </c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</row>
    <row r="95" spans="1:17" s="47" customFormat="1" ht="17.100000000000001" customHeight="1">
      <c r="A95" s="19">
        <f t="shared" si="0"/>
        <v>92</v>
      </c>
      <c r="B95" s="31" t="s">
        <v>24</v>
      </c>
      <c r="C95" s="32" t="s">
        <v>199</v>
      </c>
      <c r="D95" s="33" t="s">
        <v>200</v>
      </c>
      <c r="E95" s="34" t="s">
        <v>490</v>
      </c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1:17" s="23" customFormat="1" ht="17.100000000000001" customHeight="1">
      <c r="A96" s="19">
        <f t="shared" si="0"/>
        <v>93</v>
      </c>
      <c r="B96" s="31" t="s">
        <v>24</v>
      </c>
      <c r="C96" s="32" t="s">
        <v>202</v>
      </c>
      <c r="D96" s="33" t="s">
        <v>203</v>
      </c>
      <c r="E96" s="34" t="s">
        <v>491</v>
      </c>
    </row>
    <row r="97" spans="1:17" s="23" customFormat="1" ht="17.100000000000001" customHeight="1">
      <c r="A97" s="19">
        <f t="shared" si="0"/>
        <v>94</v>
      </c>
      <c r="B97" s="31" t="s">
        <v>24</v>
      </c>
      <c r="C97" s="32" t="s">
        <v>205</v>
      </c>
      <c r="D97" s="33" t="s">
        <v>206</v>
      </c>
      <c r="E97" s="34" t="s">
        <v>492</v>
      </c>
    </row>
    <row r="98" spans="1:17" s="23" customFormat="1" ht="17.100000000000001" customHeight="1">
      <c r="A98" s="19">
        <f t="shared" si="0"/>
        <v>95</v>
      </c>
      <c r="B98" s="31" t="s">
        <v>24</v>
      </c>
      <c r="C98" s="32" t="s">
        <v>493</v>
      </c>
      <c r="D98" s="33" t="s">
        <v>494</v>
      </c>
      <c r="E98" s="34" t="s">
        <v>495</v>
      </c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1:17" s="47" customFormat="1" ht="17.100000000000001" customHeight="1">
      <c r="A99" s="19">
        <f t="shared" si="0"/>
        <v>96</v>
      </c>
      <c r="B99" s="31" t="s">
        <v>24</v>
      </c>
      <c r="C99" s="32" t="s">
        <v>496</v>
      </c>
      <c r="D99" s="33" t="s">
        <v>497</v>
      </c>
      <c r="E99" s="34" t="s">
        <v>498</v>
      </c>
    </row>
    <row r="100" spans="1:17" s="23" customFormat="1" ht="17.100000000000001" customHeight="1">
      <c r="A100" s="19">
        <f t="shared" si="0"/>
        <v>97</v>
      </c>
      <c r="B100" s="31" t="s">
        <v>24</v>
      </c>
      <c r="C100" s="32" t="s">
        <v>208</v>
      </c>
      <c r="D100" s="33" t="s">
        <v>209</v>
      </c>
      <c r="E100" s="34" t="s">
        <v>67</v>
      </c>
    </row>
    <row r="101" spans="1:17" s="23" customFormat="1" ht="17.100000000000001" customHeight="1">
      <c r="A101" s="19">
        <f t="shared" si="0"/>
        <v>98</v>
      </c>
      <c r="B101" s="31" t="s">
        <v>24</v>
      </c>
      <c r="C101" s="32" t="s">
        <v>499</v>
      </c>
      <c r="D101" s="33" t="s">
        <v>500</v>
      </c>
      <c r="E101" s="34" t="s">
        <v>166</v>
      </c>
    </row>
    <row r="102" spans="1:17" s="23" customFormat="1" ht="17.100000000000001" customHeight="1">
      <c r="A102" s="19">
        <f t="shared" si="0"/>
        <v>99</v>
      </c>
      <c r="B102" s="53" t="s">
        <v>24</v>
      </c>
      <c r="C102" s="32" t="s">
        <v>501</v>
      </c>
      <c r="D102" s="55" t="s">
        <v>502</v>
      </c>
      <c r="E102" s="34" t="s">
        <v>98</v>
      </c>
    </row>
    <row r="103" spans="1:17" s="23" customFormat="1" ht="17.100000000000001" customHeight="1">
      <c r="A103" s="19">
        <f t="shared" si="0"/>
        <v>100</v>
      </c>
      <c r="B103" s="53" t="s">
        <v>24</v>
      </c>
      <c r="C103" s="54" t="s">
        <v>213</v>
      </c>
      <c r="D103" s="55" t="s">
        <v>214</v>
      </c>
      <c r="E103" s="34" t="s">
        <v>67</v>
      </c>
    </row>
    <row r="104" spans="1:17" s="52" customFormat="1" ht="17.100000000000001" customHeight="1">
      <c r="A104" s="19">
        <f t="shared" si="0"/>
        <v>101</v>
      </c>
      <c r="B104" s="48" t="s">
        <v>24</v>
      </c>
      <c r="C104" s="49" t="s">
        <v>164</v>
      </c>
      <c r="D104" s="50" t="s">
        <v>215</v>
      </c>
      <c r="E104" s="51" t="s">
        <v>166</v>
      </c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1:17" s="23" customFormat="1" ht="17.100000000000001" customHeight="1">
      <c r="A105" s="19">
        <f t="shared" si="0"/>
        <v>102</v>
      </c>
      <c r="B105" s="31" t="s">
        <v>24</v>
      </c>
      <c r="C105" s="32" t="s">
        <v>503</v>
      </c>
      <c r="D105" s="33" t="s">
        <v>504</v>
      </c>
      <c r="E105" s="34" t="s">
        <v>237</v>
      </c>
    </row>
    <row r="106" spans="1:17" s="23" customFormat="1" ht="17.100000000000001" customHeight="1">
      <c r="A106" s="19">
        <f t="shared" si="0"/>
        <v>103</v>
      </c>
      <c r="B106" s="53" t="s">
        <v>217</v>
      </c>
      <c r="C106" s="54" t="s">
        <v>218</v>
      </c>
      <c r="D106" s="55" t="s">
        <v>219</v>
      </c>
      <c r="E106" s="34" t="s">
        <v>505</v>
      </c>
    </row>
    <row r="107" spans="1:17" s="23" customFormat="1" ht="17.100000000000001" customHeight="1">
      <c r="A107" s="19">
        <f t="shared" si="0"/>
        <v>104</v>
      </c>
      <c r="B107" s="53" t="s">
        <v>217</v>
      </c>
      <c r="C107" s="54" t="s">
        <v>276</v>
      </c>
      <c r="D107" s="55" t="s">
        <v>506</v>
      </c>
      <c r="E107" s="34" t="s">
        <v>237</v>
      </c>
    </row>
    <row r="108" spans="1:17" s="23" customFormat="1" ht="17.100000000000001" customHeight="1">
      <c r="A108" s="19">
        <f t="shared" si="0"/>
        <v>105</v>
      </c>
      <c r="B108" s="53" t="s">
        <v>221</v>
      </c>
      <c r="C108" s="54" t="s">
        <v>142</v>
      </c>
      <c r="D108" s="55" t="s">
        <v>507</v>
      </c>
      <c r="E108" s="34" t="s">
        <v>508</v>
      </c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1:17" s="23" customFormat="1" ht="17.100000000000001" customHeight="1">
      <c r="A109" s="19">
        <f t="shared" si="0"/>
        <v>106</v>
      </c>
      <c r="B109" s="53" t="s">
        <v>221</v>
      </c>
      <c r="C109" s="54" t="s">
        <v>222</v>
      </c>
      <c r="D109" s="55" t="s">
        <v>223</v>
      </c>
      <c r="E109" s="34" t="s">
        <v>54</v>
      </c>
    </row>
    <row r="110" spans="1:17" s="23" customFormat="1" ht="17.100000000000001" customHeight="1">
      <c r="A110" s="19">
        <f t="shared" si="0"/>
        <v>107</v>
      </c>
      <c r="B110" s="53" t="s">
        <v>221</v>
      </c>
      <c r="C110" s="54" t="s">
        <v>509</v>
      </c>
      <c r="D110" s="55" t="s">
        <v>510</v>
      </c>
      <c r="E110" s="34" t="s">
        <v>511</v>
      </c>
    </row>
    <row r="111" spans="1:17" s="23" customFormat="1" ht="17.100000000000001" customHeight="1">
      <c r="A111" s="19">
        <f t="shared" si="0"/>
        <v>108</v>
      </c>
      <c r="B111" s="53" t="s">
        <v>221</v>
      </c>
      <c r="C111" s="54" t="s">
        <v>512</v>
      </c>
      <c r="D111" s="55" t="s">
        <v>513</v>
      </c>
      <c r="E111" s="51" t="s">
        <v>353</v>
      </c>
    </row>
    <row r="112" spans="1:17" s="23" customFormat="1" ht="17.100000000000001" customHeight="1">
      <c r="A112" s="19">
        <f t="shared" si="0"/>
        <v>109</v>
      </c>
      <c r="B112" s="61" t="s">
        <v>221</v>
      </c>
      <c r="C112" s="62" t="s">
        <v>514</v>
      </c>
      <c r="D112" s="50" t="s">
        <v>515</v>
      </c>
      <c r="E112" s="34" t="s">
        <v>297</v>
      </c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</row>
    <row r="113" spans="1:17" s="23" customFormat="1" ht="17.100000000000001" customHeight="1">
      <c r="A113" s="19">
        <f t="shared" si="0"/>
        <v>110</v>
      </c>
      <c r="B113" s="53" t="s">
        <v>221</v>
      </c>
      <c r="C113" s="54" t="s">
        <v>224</v>
      </c>
      <c r="D113" s="55" t="s">
        <v>225</v>
      </c>
      <c r="E113" s="34" t="s">
        <v>345</v>
      </c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</row>
    <row r="114" spans="1:17" s="47" customFormat="1" ht="17.100000000000001" customHeight="1">
      <c r="A114" s="19">
        <f t="shared" si="0"/>
        <v>111</v>
      </c>
      <c r="B114" s="53" t="s">
        <v>221</v>
      </c>
      <c r="C114" s="54" t="s">
        <v>516</v>
      </c>
      <c r="D114" s="55" t="s">
        <v>517</v>
      </c>
      <c r="E114" s="34" t="s">
        <v>518</v>
      </c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1:17" s="23" customFormat="1" ht="17.100000000000001" customHeight="1">
      <c r="A115" s="19">
        <f t="shared" si="0"/>
        <v>112</v>
      </c>
      <c r="B115" s="31" t="s">
        <v>221</v>
      </c>
      <c r="C115" s="32" t="s">
        <v>227</v>
      </c>
      <c r="D115" s="33" t="s">
        <v>228</v>
      </c>
      <c r="E115" s="34" t="s">
        <v>519</v>
      </c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</row>
    <row r="116" spans="1:17" s="23" customFormat="1" ht="17.100000000000001" customHeight="1">
      <c r="A116" s="19">
        <f t="shared" si="0"/>
        <v>113</v>
      </c>
      <c r="B116" s="31" t="s">
        <v>520</v>
      </c>
      <c r="C116" s="32" t="s">
        <v>521</v>
      </c>
      <c r="D116" s="33" t="s">
        <v>522</v>
      </c>
      <c r="E116" s="34" t="s">
        <v>181</v>
      </c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</row>
    <row r="117" spans="1:17" s="23" customFormat="1" ht="17.100000000000001" customHeight="1">
      <c r="A117" s="19">
        <f t="shared" si="0"/>
        <v>114</v>
      </c>
      <c r="B117" s="53" t="s">
        <v>523</v>
      </c>
      <c r="C117" s="54" t="s">
        <v>524</v>
      </c>
      <c r="D117" s="55" t="s">
        <v>525</v>
      </c>
      <c r="E117" s="34" t="s">
        <v>526</v>
      </c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1:17" s="46" customFormat="1" ht="17.100000000000001" customHeight="1">
      <c r="A118" s="19">
        <f t="shared" si="0"/>
        <v>115</v>
      </c>
      <c r="B118" s="31" t="s">
        <v>527</v>
      </c>
      <c r="C118" s="32" t="s">
        <v>528</v>
      </c>
      <c r="D118" s="33" t="s">
        <v>529</v>
      </c>
      <c r="E118" s="34" t="s">
        <v>530</v>
      </c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1:17" s="46" customFormat="1" ht="17.100000000000001" customHeight="1">
      <c r="A119" s="19">
        <f t="shared" si="0"/>
        <v>116</v>
      </c>
      <c r="B119" s="31" t="s">
        <v>531</v>
      </c>
      <c r="C119" s="32" t="s">
        <v>532</v>
      </c>
      <c r="D119" s="33" t="s">
        <v>533</v>
      </c>
      <c r="E119" s="34" t="s">
        <v>534</v>
      </c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</row>
    <row r="120" spans="1:17" s="47" customFormat="1" ht="17.100000000000001" customHeight="1">
      <c r="A120" s="19">
        <f t="shared" si="0"/>
        <v>117</v>
      </c>
      <c r="B120" s="31" t="s">
        <v>230</v>
      </c>
      <c r="C120" s="32" t="s">
        <v>535</v>
      </c>
      <c r="D120" s="33" t="s">
        <v>232</v>
      </c>
      <c r="E120" s="34" t="s">
        <v>536</v>
      </c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1:17" s="47" customFormat="1" ht="17.100000000000001" customHeight="1">
      <c r="A121" s="19">
        <f t="shared" si="0"/>
        <v>118</v>
      </c>
      <c r="B121" s="31" t="s">
        <v>230</v>
      </c>
      <c r="C121" s="32" t="s">
        <v>537</v>
      </c>
      <c r="D121" s="33" t="s">
        <v>538</v>
      </c>
      <c r="E121" s="34" t="s">
        <v>539</v>
      </c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1:17" s="23" customFormat="1" ht="17.100000000000001" customHeight="1">
      <c r="A122" s="19">
        <f t="shared" si="0"/>
        <v>119</v>
      </c>
      <c r="B122" s="31" t="s">
        <v>540</v>
      </c>
      <c r="C122" s="32" t="s">
        <v>541</v>
      </c>
      <c r="D122" s="33" t="s">
        <v>542</v>
      </c>
      <c r="E122" s="34" t="s">
        <v>237</v>
      </c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</row>
    <row r="123" spans="1:17" s="23" customFormat="1" ht="17.100000000000001" customHeight="1">
      <c r="A123" s="19">
        <f t="shared" si="0"/>
        <v>120</v>
      </c>
      <c r="B123" s="68" t="s">
        <v>543</v>
      </c>
      <c r="C123" s="69" t="s">
        <v>544</v>
      </c>
      <c r="D123" s="70" t="s">
        <v>545</v>
      </c>
      <c r="E123" s="71" t="s">
        <v>546</v>
      </c>
    </row>
    <row r="124" spans="1:17" s="23" customFormat="1" ht="17.100000000000001" customHeight="1">
      <c r="A124" s="19">
        <f t="shared" si="0"/>
        <v>121</v>
      </c>
      <c r="B124" s="31" t="s">
        <v>547</v>
      </c>
      <c r="C124" s="32" t="s">
        <v>548</v>
      </c>
      <c r="D124" s="33" t="s">
        <v>549</v>
      </c>
      <c r="E124" s="34" t="s">
        <v>353</v>
      </c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</row>
    <row r="125" spans="1:17" s="23" customFormat="1" ht="17.100000000000001" customHeight="1">
      <c r="A125" s="19">
        <f t="shared" si="0"/>
        <v>122</v>
      </c>
      <c r="B125" s="31" t="s">
        <v>550</v>
      </c>
      <c r="C125" s="32" t="s">
        <v>551</v>
      </c>
      <c r="D125" s="33" t="s">
        <v>552</v>
      </c>
      <c r="E125" s="51" t="s">
        <v>237</v>
      </c>
    </row>
    <row r="126" spans="1:17" s="23" customFormat="1" ht="17.100000000000001" customHeight="1">
      <c r="A126" s="19">
        <f t="shared" si="0"/>
        <v>123</v>
      </c>
      <c r="B126" s="53" t="s">
        <v>553</v>
      </c>
      <c r="C126" s="32" t="s">
        <v>554</v>
      </c>
      <c r="D126" s="55" t="s">
        <v>555</v>
      </c>
      <c r="E126" s="34" t="s">
        <v>556</v>
      </c>
    </row>
    <row r="127" spans="1:17" s="52" customFormat="1" ht="17.100000000000001" customHeight="1">
      <c r="A127" s="19">
        <f t="shared" si="0"/>
        <v>124</v>
      </c>
      <c r="B127" s="48" t="s">
        <v>233</v>
      </c>
      <c r="C127" s="49" t="s">
        <v>231</v>
      </c>
      <c r="D127" s="50" t="s">
        <v>234</v>
      </c>
      <c r="E127" s="51" t="s">
        <v>495</v>
      </c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1:17" s="47" customFormat="1" ht="17.100000000000001" customHeight="1">
      <c r="A128" s="19">
        <f t="shared" si="0"/>
        <v>125</v>
      </c>
      <c r="B128" s="53" t="s">
        <v>233</v>
      </c>
      <c r="C128" s="54" t="s">
        <v>235</v>
      </c>
      <c r="D128" s="55" t="s">
        <v>236</v>
      </c>
      <c r="E128" s="34" t="s">
        <v>98</v>
      </c>
    </row>
    <row r="129" spans="1:17" s="23" customFormat="1" ht="17.100000000000001" customHeight="1">
      <c r="A129" s="19">
        <f t="shared" si="0"/>
        <v>126</v>
      </c>
      <c r="B129" s="68" t="s">
        <v>557</v>
      </c>
      <c r="C129" s="69" t="s">
        <v>558</v>
      </c>
      <c r="D129" s="70" t="s">
        <v>559</v>
      </c>
      <c r="E129" s="71" t="s">
        <v>237</v>
      </c>
    </row>
    <row r="130" spans="1:17" s="23" customFormat="1" ht="17.100000000000001" customHeight="1">
      <c r="A130" s="19">
        <f t="shared" si="0"/>
        <v>127</v>
      </c>
      <c r="B130" s="53" t="s">
        <v>557</v>
      </c>
      <c r="C130" s="54" t="s">
        <v>560</v>
      </c>
      <c r="D130" s="55" t="s">
        <v>561</v>
      </c>
      <c r="E130" s="34" t="s">
        <v>562</v>
      </c>
    </row>
    <row r="131" spans="1:17" s="47" customFormat="1" ht="17.100000000000001" customHeight="1">
      <c r="A131" s="19">
        <f t="shared" si="0"/>
        <v>128</v>
      </c>
      <c r="B131" s="61" t="s">
        <v>563</v>
      </c>
      <c r="C131" s="62" t="s">
        <v>139</v>
      </c>
      <c r="D131" s="75" t="s">
        <v>564</v>
      </c>
      <c r="E131" s="34" t="s">
        <v>565</v>
      </c>
    </row>
    <row r="132" spans="1:17" s="23" customFormat="1" ht="17.100000000000001" customHeight="1">
      <c r="A132" s="19">
        <f t="shared" si="0"/>
        <v>129</v>
      </c>
      <c r="B132" s="53" t="s">
        <v>238</v>
      </c>
      <c r="C132" s="54" t="s">
        <v>566</v>
      </c>
      <c r="D132" s="55" t="s">
        <v>567</v>
      </c>
      <c r="E132" s="34" t="s">
        <v>568</v>
      </c>
    </row>
    <row r="133" spans="1:17" s="23" customFormat="1" ht="17.100000000000001" customHeight="1">
      <c r="A133" s="19">
        <f t="shared" si="0"/>
        <v>130</v>
      </c>
      <c r="B133" s="53" t="s">
        <v>238</v>
      </c>
      <c r="C133" s="54" t="s">
        <v>239</v>
      </c>
      <c r="D133" s="55" t="s">
        <v>240</v>
      </c>
      <c r="E133" s="51" t="s">
        <v>569</v>
      </c>
    </row>
    <row r="134" spans="1:17" s="47" customFormat="1" ht="17.100000000000001" customHeight="1">
      <c r="A134" s="19">
        <f t="shared" si="0"/>
        <v>131</v>
      </c>
      <c r="B134" s="53" t="s">
        <v>238</v>
      </c>
      <c r="C134" s="54" t="s">
        <v>570</v>
      </c>
      <c r="D134" s="55" t="s">
        <v>571</v>
      </c>
      <c r="E134" s="34" t="s">
        <v>39</v>
      </c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1:17" s="23" customFormat="1" ht="17.100000000000001" customHeight="1">
      <c r="A135" s="19">
        <f t="shared" si="0"/>
        <v>132</v>
      </c>
      <c r="B135" s="31" t="s">
        <v>238</v>
      </c>
      <c r="C135" s="32" t="s">
        <v>241</v>
      </c>
      <c r="D135" s="33" t="s">
        <v>242</v>
      </c>
      <c r="E135" s="51" t="s">
        <v>166</v>
      </c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spans="1:17" s="52" customFormat="1" ht="17.100000000000001" customHeight="1">
      <c r="A136" s="19">
        <f t="shared" si="0"/>
        <v>133</v>
      </c>
      <c r="B136" s="31" t="s">
        <v>238</v>
      </c>
      <c r="C136" s="32" t="s">
        <v>243</v>
      </c>
      <c r="D136" s="33" t="s">
        <v>244</v>
      </c>
      <c r="E136" s="34" t="s">
        <v>511</v>
      </c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1:17" s="46" customFormat="1" ht="17.100000000000001" customHeight="1">
      <c r="A137" s="19">
        <f t="shared" si="0"/>
        <v>134</v>
      </c>
      <c r="B137" s="31" t="s">
        <v>238</v>
      </c>
      <c r="C137" s="32" t="s">
        <v>572</v>
      </c>
      <c r="D137" s="33" t="s">
        <v>573</v>
      </c>
      <c r="E137" s="34" t="s">
        <v>98</v>
      </c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1:17" s="23" customFormat="1" ht="17.100000000000001" customHeight="1">
      <c r="A138" s="19">
        <f t="shared" si="0"/>
        <v>135</v>
      </c>
      <c r="B138" s="31" t="s">
        <v>238</v>
      </c>
      <c r="C138" s="32" t="s">
        <v>574</v>
      </c>
      <c r="D138" s="33" t="s">
        <v>575</v>
      </c>
      <c r="E138" s="34" t="s">
        <v>511</v>
      </c>
    </row>
    <row r="139" spans="1:17" s="23" customFormat="1" ht="17.100000000000001" customHeight="1">
      <c r="A139" s="19">
        <f t="shared" si="0"/>
        <v>136</v>
      </c>
      <c r="B139" s="31" t="s">
        <v>576</v>
      </c>
      <c r="C139" s="32" t="s">
        <v>570</v>
      </c>
      <c r="D139" s="33" t="s">
        <v>577</v>
      </c>
      <c r="E139" s="34" t="s">
        <v>578</v>
      </c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1:17" s="46" customFormat="1" ht="17.100000000000001" customHeight="1">
      <c r="A140" s="19">
        <f t="shared" si="0"/>
        <v>137</v>
      </c>
      <c r="B140" s="31" t="s">
        <v>576</v>
      </c>
      <c r="C140" s="32" t="s">
        <v>579</v>
      </c>
      <c r="D140" s="33" t="s">
        <v>580</v>
      </c>
      <c r="E140" s="34" t="s">
        <v>297</v>
      </c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1:17" s="46" customFormat="1" ht="17.100000000000001" customHeight="1">
      <c r="A141" s="19">
        <f t="shared" si="0"/>
        <v>138</v>
      </c>
      <c r="B141" s="31" t="s">
        <v>581</v>
      </c>
      <c r="C141" s="32" t="s">
        <v>582</v>
      </c>
      <c r="D141" s="33" t="s">
        <v>583</v>
      </c>
      <c r="E141" s="34" t="s">
        <v>584</v>
      </c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1:17" s="47" customFormat="1" ht="17.100000000000001" customHeight="1">
      <c r="A142" s="19">
        <f t="shared" si="0"/>
        <v>139</v>
      </c>
      <c r="B142" s="31" t="s">
        <v>245</v>
      </c>
      <c r="C142" s="32" t="s">
        <v>246</v>
      </c>
      <c r="D142" s="33" t="s">
        <v>247</v>
      </c>
      <c r="E142" s="34" t="s">
        <v>585</v>
      </c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1:17" s="23" customFormat="1" ht="17.100000000000001" customHeight="1">
      <c r="A143" s="19">
        <f t="shared" si="0"/>
        <v>140</v>
      </c>
      <c r="B143" s="31" t="s">
        <v>586</v>
      </c>
      <c r="C143" s="32" t="s">
        <v>587</v>
      </c>
      <c r="D143" s="33" t="s">
        <v>588</v>
      </c>
      <c r="E143" s="34" t="s">
        <v>353</v>
      </c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1:17" s="47" customFormat="1" ht="17.100000000000001" customHeight="1">
      <c r="A144" s="19">
        <f t="shared" si="0"/>
        <v>141</v>
      </c>
      <c r="B144" s="31" t="s">
        <v>586</v>
      </c>
      <c r="C144" s="32" t="s">
        <v>589</v>
      </c>
      <c r="D144" s="33" t="s">
        <v>590</v>
      </c>
      <c r="E144" s="34" t="s">
        <v>474</v>
      </c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1:17" s="23" customFormat="1" ht="17.100000000000001" customHeight="1">
      <c r="A145" s="19">
        <f t="shared" si="0"/>
        <v>142</v>
      </c>
      <c r="B145" s="31" t="s">
        <v>248</v>
      </c>
      <c r="C145" s="32" t="s">
        <v>591</v>
      </c>
      <c r="D145" s="33" t="s">
        <v>592</v>
      </c>
      <c r="E145" s="34" t="s">
        <v>356</v>
      </c>
    </row>
    <row r="146" spans="1:17" s="23" customFormat="1" ht="17.100000000000001" customHeight="1">
      <c r="A146" s="19">
        <f t="shared" si="0"/>
        <v>143</v>
      </c>
      <c r="B146" s="31" t="s">
        <v>248</v>
      </c>
      <c r="C146" s="32" t="s">
        <v>249</v>
      </c>
      <c r="D146" s="33" t="s">
        <v>250</v>
      </c>
      <c r="E146" s="34" t="s">
        <v>593</v>
      </c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1:17" s="47" customFormat="1" ht="17.100000000000001" customHeight="1">
      <c r="A147" s="19">
        <f t="shared" si="0"/>
        <v>144</v>
      </c>
      <c r="B147" s="31" t="s">
        <v>248</v>
      </c>
      <c r="C147" s="32" t="s">
        <v>594</v>
      </c>
      <c r="D147" s="33" t="s">
        <v>595</v>
      </c>
      <c r="E147" s="51" t="s">
        <v>166</v>
      </c>
    </row>
    <row r="148" spans="1:17" s="47" customFormat="1" ht="17.100000000000001" customHeight="1">
      <c r="A148" s="19">
        <f t="shared" si="0"/>
        <v>145</v>
      </c>
      <c r="B148" s="31" t="s">
        <v>251</v>
      </c>
      <c r="C148" s="32" t="s">
        <v>252</v>
      </c>
      <c r="D148" s="33" t="s">
        <v>253</v>
      </c>
      <c r="E148" s="34" t="s">
        <v>596</v>
      </c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1:17" s="23" customFormat="1" ht="17.100000000000001" customHeight="1">
      <c r="A149" s="19">
        <f t="shared" si="0"/>
        <v>146</v>
      </c>
      <c r="B149" s="53" t="s">
        <v>251</v>
      </c>
      <c r="C149" s="32" t="s">
        <v>597</v>
      </c>
      <c r="D149" s="55" t="s">
        <v>598</v>
      </c>
      <c r="E149" s="34" t="s">
        <v>599</v>
      </c>
    </row>
    <row r="150" spans="1:17" s="23" customFormat="1" ht="17.100000000000001" customHeight="1">
      <c r="A150" s="19">
        <f t="shared" si="0"/>
        <v>147</v>
      </c>
      <c r="B150" s="53" t="s">
        <v>251</v>
      </c>
      <c r="C150" s="54" t="s">
        <v>600</v>
      </c>
      <c r="D150" s="55" t="s">
        <v>601</v>
      </c>
      <c r="E150" s="34" t="s">
        <v>237</v>
      </c>
    </row>
    <row r="151" spans="1:17" s="23" customFormat="1" ht="17.100000000000001" customHeight="1">
      <c r="A151" s="19">
        <f t="shared" si="0"/>
        <v>148</v>
      </c>
      <c r="B151" s="31" t="s">
        <v>254</v>
      </c>
      <c r="C151" s="32" t="s">
        <v>255</v>
      </c>
      <c r="D151" s="33" t="s">
        <v>256</v>
      </c>
      <c r="E151" s="51" t="s">
        <v>584</v>
      </c>
    </row>
    <row r="152" spans="1:17" s="23" customFormat="1" ht="17.100000000000001" customHeight="1">
      <c r="A152" s="19">
        <f t="shared" si="0"/>
        <v>149</v>
      </c>
      <c r="B152" s="53" t="s">
        <v>258</v>
      </c>
      <c r="C152" s="54" t="s">
        <v>231</v>
      </c>
      <c r="D152" s="55" t="s">
        <v>602</v>
      </c>
      <c r="E152" s="34" t="s">
        <v>39</v>
      </c>
    </row>
    <row r="153" spans="1:17" s="23" customFormat="1" ht="17.100000000000001" customHeight="1">
      <c r="A153" s="19">
        <f t="shared" si="0"/>
        <v>150</v>
      </c>
      <c r="B153" s="53" t="s">
        <v>258</v>
      </c>
      <c r="C153" s="54" t="s">
        <v>259</v>
      </c>
      <c r="D153" s="55" t="s">
        <v>260</v>
      </c>
      <c r="E153" s="34" t="s">
        <v>495</v>
      </c>
    </row>
    <row r="154" spans="1:17" s="23" customFormat="1" ht="17.100000000000001" customHeight="1">
      <c r="A154" s="19">
        <f t="shared" si="0"/>
        <v>151</v>
      </c>
      <c r="B154" s="53" t="s">
        <v>603</v>
      </c>
      <c r="C154" s="54" t="s">
        <v>604</v>
      </c>
      <c r="D154" s="55" t="s">
        <v>605</v>
      </c>
      <c r="E154" s="51" t="s">
        <v>229</v>
      </c>
    </row>
    <row r="155" spans="1:17" s="23" customFormat="1" ht="17.100000000000001" customHeight="1">
      <c r="A155" s="19">
        <f t="shared" si="0"/>
        <v>152</v>
      </c>
      <c r="B155" s="53" t="s">
        <v>261</v>
      </c>
      <c r="C155" s="54" t="s">
        <v>262</v>
      </c>
      <c r="D155" s="55" t="s">
        <v>263</v>
      </c>
      <c r="E155" s="34" t="s">
        <v>79</v>
      </c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</row>
    <row r="156" spans="1:17" s="47" customFormat="1" ht="17.100000000000001" customHeight="1">
      <c r="A156" s="19">
        <f t="shared" si="0"/>
        <v>153</v>
      </c>
      <c r="B156" s="53" t="s">
        <v>261</v>
      </c>
      <c r="C156" s="54" t="s">
        <v>264</v>
      </c>
      <c r="D156" s="55" t="s">
        <v>265</v>
      </c>
      <c r="E156" s="34" t="s">
        <v>237</v>
      </c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1:17" s="47" customFormat="1" ht="17.100000000000001" customHeight="1">
      <c r="A157" s="19">
        <f t="shared" si="0"/>
        <v>154</v>
      </c>
      <c r="B157" s="31" t="s">
        <v>261</v>
      </c>
      <c r="C157" s="32" t="s">
        <v>606</v>
      </c>
      <c r="D157" s="33" t="s">
        <v>607</v>
      </c>
      <c r="E157" s="34" t="s">
        <v>608</v>
      </c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1:17" s="23" customFormat="1" ht="17.100000000000001" customHeight="1">
      <c r="A158" s="19">
        <f t="shared" si="0"/>
        <v>155</v>
      </c>
      <c r="B158" s="31" t="s">
        <v>266</v>
      </c>
      <c r="C158" s="32" t="s">
        <v>267</v>
      </c>
      <c r="D158" s="33" t="s">
        <v>268</v>
      </c>
      <c r="E158" s="34" t="s">
        <v>609</v>
      </c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</row>
    <row r="159" spans="1:17" s="52" customFormat="1" ht="17.100000000000001" customHeight="1">
      <c r="A159" s="19">
        <f t="shared" si="0"/>
        <v>156</v>
      </c>
      <c r="B159" s="31" t="s">
        <v>266</v>
      </c>
      <c r="C159" s="32" t="s">
        <v>269</v>
      </c>
      <c r="D159" s="33" t="s">
        <v>270</v>
      </c>
      <c r="E159" s="34" t="s">
        <v>610</v>
      </c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1:17" s="46" customFormat="1" ht="17.100000000000001" customHeight="1">
      <c r="A160" s="19">
        <f t="shared" si="0"/>
        <v>157</v>
      </c>
      <c r="B160" s="31" t="s">
        <v>266</v>
      </c>
      <c r="C160" s="32" t="s">
        <v>224</v>
      </c>
      <c r="D160" s="33" t="s">
        <v>271</v>
      </c>
      <c r="E160" s="34" t="s">
        <v>442</v>
      </c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1:17" s="46" customFormat="1" ht="17.100000000000001" customHeight="1">
      <c r="A161" s="19">
        <f t="shared" si="0"/>
        <v>158</v>
      </c>
      <c r="B161" s="31" t="s">
        <v>611</v>
      </c>
      <c r="C161" s="32" t="s">
        <v>612</v>
      </c>
      <c r="D161" s="33" t="s">
        <v>613</v>
      </c>
      <c r="E161" s="34" t="s">
        <v>98</v>
      </c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</row>
    <row r="162" spans="1:17" s="23" customFormat="1" ht="17.100000000000001" customHeight="1">
      <c r="A162" s="19">
        <f t="shared" si="0"/>
        <v>159</v>
      </c>
      <c r="B162" s="31" t="s">
        <v>272</v>
      </c>
      <c r="C162" s="32" t="s">
        <v>614</v>
      </c>
      <c r="D162" s="33" t="s">
        <v>615</v>
      </c>
      <c r="E162" s="51" t="s">
        <v>166</v>
      </c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</row>
    <row r="163" spans="1:17" s="47" customFormat="1" ht="17.100000000000001" customHeight="1">
      <c r="A163" s="19">
        <f t="shared" si="0"/>
        <v>160</v>
      </c>
      <c r="B163" s="31" t="s">
        <v>272</v>
      </c>
      <c r="C163" s="32" t="s">
        <v>273</v>
      </c>
      <c r="D163" s="33" t="s">
        <v>274</v>
      </c>
      <c r="E163" s="34" t="s">
        <v>616</v>
      </c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1:17" s="47" customFormat="1" ht="17.100000000000001" customHeight="1">
      <c r="A164" s="19">
        <f t="shared" si="0"/>
        <v>161</v>
      </c>
      <c r="B164" s="31" t="s">
        <v>617</v>
      </c>
      <c r="C164" s="32" t="s">
        <v>618</v>
      </c>
      <c r="D164" s="33" t="s">
        <v>619</v>
      </c>
      <c r="E164" s="34" t="s">
        <v>620</v>
      </c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1:17" s="47" customFormat="1" ht="17.100000000000001" customHeight="1">
      <c r="A165" s="19">
        <f t="shared" si="0"/>
        <v>162</v>
      </c>
      <c r="B165" s="31" t="s">
        <v>621</v>
      </c>
      <c r="C165" s="32" t="s">
        <v>622</v>
      </c>
      <c r="D165" s="33" t="s">
        <v>623</v>
      </c>
      <c r="E165" s="34" t="s">
        <v>624</v>
      </c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1:17" s="23" customFormat="1" ht="17.100000000000001" customHeight="1">
      <c r="A166" s="19">
        <f t="shared" si="0"/>
        <v>163</v>
      </c>
      <c r="B166" s="31" t="s">
        <v>621</v>
      </c>
      <c r="C166" s="32" t="s">
        <v>625</v>
      </c>
      <c r="D166" s="33" t="s">
        <v>626</v>
      </c>
      <c r="E166" s="34" t="s">
        <v>353</v>
      </c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</row>
    <row r="167" spans="1:17" s="23" customFormat="1" ht="17.100000000000001" customHeight="1">
      <c r="A167" s="19">
        <f t="shared" si="0"/>
        <v>164</v>
      </c>
      <c r="B167" s="68" t="s">
        <v>627</v>
      </c>
      <c r="C167" s="69" t="s">
        <v>628</v>
      </c>
      <c r="D167" s="70" t="s">
        <v>629</v>
      </c>
      <c r="E167" s="71" t="s">
        <v>630</v>
      </c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</row>
    <row r="168" spans="1:17" s="47" customFormat="1" ht="17.100000000000001" customHeight="1">
      <c r="A168" s="19">
        <f t="shared" si="0"/>
        <v>165</v>
      </c>
      <c r="B168" s="31" t="s">
        <v>631</v>
      </c>
      <c r="C168" s="32" t="s">
        <v>632</v>
      </c>
      <c r="D168" s="33" t="s">
        <v>633</v>
      </c>
      <c r="E168" s="34" t="s">
        <v>98</v>
      </c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1:17" s="23" customFormat="1" ht="17.100000000000001" customHeight="1">
      <c r="A169" s="19">
        <f t="shared" si="0"/>
        <v>166</v>
      </c>
      <c r="B169" s="31" t="s">
        <v>634</v>
      </c>
      <c r="C169" s="32" t="s">
        <v>142</v>
      </c>
      <c r="D169" s="33" t="s">
        <v>635</v>
      </c>
      <c r="E169" s="34" t="s">
        <v>39</v>
      </c>
    </row>
    <row r="170" spans="1:17" s="23" customFormat="1" ht="17.100000000000001" customHeight="1">
      <c r="A170" s="19">
        <f t="shared" si="0"/>
        <v>167</v>
      </c>
      <c r="B170" s="53" t="s">
        <v>275</v>
      </c>
      <c r="C170" s="54" t="s">
        <v>276</v>
      </c>
      <c r="D170" s="55" t="s">
        <v>277</v>
      </c>
      <c r="E170" s="34" t="s">
        <v>237</v>
      </c>
    </row>
    <row r="171" spans="1:17" s="47" customFormat="1" ht="17.100000000000001" customHeight="1">
      <c r="A171" s="19">
        <f t="shared" si="0"/>
        <v>168</v>
      </c>
      <c r="B171" s="53" t="s">
        <v>278</v>
      </c>
      <c r="C171" s="54" t="s">
        <v>279</v>
      </c>
      <c r="D171" s="55" t="s">
        <v>280</v>
      </c>
      <c r="E171" s="34" t="s">
        <v>39</v>
      </c>
    </row>
    <row r="172" spans="1:17" s="23" customFormat="1" ht="17.100000000000001" customHeight="1">
      <c r="A172" s="19">
        <f t="shared" si="0"/>
        <v>169</v>
      </c>
      <c r="B172" s="31" t="s">
        <v>278</v>
      </c>
      <c r="C172" s="32" t="s">
        <v>636</v>
      </c>
      <c r="D172" s="33" t="s">
        <v>637</v>
      </c>
      <c r="E172" s="34" t="s">
        <v>345</v>
      </c>
    </row>
    <row r="173" spans="1:17" s="47" customFormat="1" ht="17.100000000000001" customHeight="1">
      <c r="A173" s="19">
        <f t="shared" si="0"/>
        <v>170</v>
      </c>
      <c r="B173" s="53" t="s">
        <v>278</v>
      </c>
      <c r="C173" s="54" t="s">
        <v>638</v>
      </c>
      <c r="D173" s="55" t="s">
        <v>639</v>
      </c>
      <c r="E173" s="34" t="s">
        <v>216</v>
      </c>
    </row>
    <row r="174" spans="1:17" s="23" customFormat="1" ht="17.100000000000001" customHeight="1">
      <c r="A174" s="19">
        <f t="shared" si="0"/>
        <v>171</v>
      </c>
      <c r="B174" s="53" t="s">
        <v>278</v>
      </c>
      <c r="C174" s="54" t="s">
        <v>281</v>
      </c>
      <c r="D174" s="55" t="s">
        <v>282</v>
      </c>
      <c r="E174" s="34" t="s">
        <v>640</v>
      </c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</row>
    <row r="175" spans="1:17" s="23" customFormat="1" ht="17.100000000000001" customHeight="1">
      <c r="A175" s="19">
        <f t="shared" si="0"/>
        <v>172</v>
      </c>
      <c r="B175" s="53" t="s">
        <v>278</v>
      </c>
      <c r="C175" s="54" t="s">
        <v>283</v>
      </c>
      <c r="D175" s="55" t="s">
        <v>284</v>
      </c>
      <c r="E175" s="34" t="s">
        <v>98</v>
      </c>
    </row>
    <row r="176" spans="1:17" s="23" customFormat="1" ht="17.100000000000001" customHeight="1">
      <c r="A176" s="19">
        <f t="shared" si="0"/>
        <v>173</v>
      </c>
      <c r="B176" s="53" t="s">
        <v>278</v>
      </c>
      <c r="C176" s="54" t="s">
        <v>641</v>
      </c>
      <c r="D176" s="55" t="s">
        <v>642</v>
      </c>
      <c r="E176" s="34" t="s">
        <v>216</v>
      </c>
    </row>
    <row r="177" spans="1:17" s="23" customFormat="1" ht="17.100000000000001" customHeight="1">
      <c r="A177" s="19">
        <f t="shared" si="0"/>
        <v>174</v>
      </c>
      <c r="B177" s="53" t="s">
        <v>278</v>
      </c>
      <c r="C177" s="54" t="s">
        <v>285</v>
      </c>
      <c r="D177" s="55" t="s">
        <v>286</v>
      </c>
      <c r="E177" s="51" t="s">
        <v>39</v>
      </c>
    </row>
    <row r="178" spans="1:17" s="47" customFormat="1" ht="17.100000000000001" customHeight="1">
      <c r="A178" s="19">
        <f t="shared" ref="A178:A265" si="1">+ROW()-3</f>
        <v>175</v>
      </c>
      <c r="B178" s="53" t="s">
        <v>278</v>
      </c>
      <c r="C178" s="54" t="s">
        <v>287</v>
      </c>
      <c r="D178" s="55" t="s">
        <v>288</v>
      </c>
      <c r="E178" s="34" t="s">
        <v>822</v>
      </c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1:17" s="23" customFormat="1" ht="17.100000000000001" customHeight="1">
      <c r="A179" s="19">
        <f t="shared" si="1"/>
        <v>176</v>
      </c>
      <c r="B179" s="31" t="s">
        <v>278</v>
      </c>
      <c r="C179" s="32" t="s">
        <v>643</v>
      </c>
      <c r="D179" s="33" t="s">
        <v>644</v>
      </c>
      <c r="E179" s="34" t="s">
        <v>353</v>
      </c>
    </row>
    <row r="180" spans="1:17" s="52" customFormat="1" ht="17.100000000000001" customHeight="1">
      <c r="A180" s="19">
        <f t="shared" si="1"/>
        <v>177</v>
      </c>
      <c r="B180" s="31" t="s">
        <v>278</v>
      </c>
      <c r="C180" s="32" t="s">
        <v>645</v>
      </c>
      <c r="D180" s="33" t="s">
        <v>646</v>
      </c>
      <c r="E180" s="34" t="s">
        <v>470</v>
      </c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1:17" s="23" customFormat="1" ht="17.100000000000001" customHeight="1">
      <c r="A181" s="19">
        <f t="shared" si="1"/>
        <v>178</v>
      </c>
      <c r="B181" s="31" t="s">
        <v>278</v>
      </c>
      <c r="C181" s="32" t="s">
        <v>647</v>
      </c>
      <c r="D181" s="33" t="s">
        <v>648</v>
      </c>
      <c r="E181" s="34" t="s">
        <v>649</v>
      </c>
    </row>
    <row r="182" spans="1:17" s="46" customFormat="1" ht="17.100000000000001" customHeight="1">
      <c r="A182" s="19">
        <f t="shared" si="1"/>
        <v>179</v>
      </c>
      <c r="B182" s="31" t="s">
        <v>278</v>
      </c>
      <c r="C182" s="32" t="s">
        <v>650</v>
      </c>
      <c r="D182" s="33" t="s">
        <v>651</v>
      </c>
      <c r="E182" s="34" t="s">
        <v>652</v>
      </c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1:17" s="23" customFormat="1" ht="17.100000000000001" customHeight="1">
      <c r="A183" s="19">
        <f t="shared" si="1"/>
        <v>180</v>
      </c>
      <c r="B183" s="31" t="s">
        <v>278</v>
      </c>
      <c r="C183" s="32" t="s">
        <v>653</v>
      </c>
      <c r="D183" s="33" t="s">
        <v>654</v>
      </c>
      <c r="E183" s="51" t="s">
        <v>166</v>
      </c>
    </row>
    <row r="184" spans="1:17" s="46" customFormat="1" ht="17.100000000000001" customHeight="1">
      <c r="A184" s="19">
        <f t="shared" si="1"/>
        <v>181</v>
      </c>
      <c r="B184" s="31" t="s">
        <v>278</v>
      </c>
      <c r="C184" s="32" t="s">
        <v>655</v>
      </c>
      <c r="D184" s="33" t="s">
        <v>656</v>
      </c>
      <c r="E184" s="34" t="s">
        <v>657</v>
      </c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</row>
    <row r="185" spans="1:17" s="47" customFormat="1" ht="17.100000000000001" customHeight="1">
      <c r="A185" s="19">
        <f t="shared" si="1"/>
        <v>182</v>
      </c>
      <c r="B185" s="31" t="s">
        <v>278</v>
      </c>
      <c r="C185" s="32" t="s">
        <v>658</v>
      </c>
      <c r="D185" s="33" t="s">
        <v>659</v>
      </c>
      <c r="E185" s="34" t="s">
        <v>660</v>
      </c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1:17" s="23" customFormat="1" ht="17.100000000000001" customHeight="1">
      <c r="A186" s="19">
        <f t="shared" si="1"/>
        <v>183</v>
      </c>
      <c r="B186" s="31" t="s">
        <v>289</v>
      </c>
      <c r="C186" s="32" t="s">
        <v>661</v>
      </c>
      <c r="D186" s="33" t="s">
        <v>291</v>
      </c>
      <c r="E186" s="34" t="s">
        <v>498</v>
      </c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</row>
    <row r="187" spans="1:17" s="47" customFormat="1" ht="17.100000000000001" customHeight="1">
      <c r="A187" s="19">
        <f t="shared" si="1"/>
        <v>184</v>
      </c>
      <c r="B187" s="31" t="s">
        <v>289</v>
      </c>
      <c r="C187" s="32" t="s">
        <v>662</v>
      </c>
      <c r="D187" s="33" t="s">
        <v>663</v>
      </c>
      <c r="E187" s="34" t="s">
        <v>498</v>
      </c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1:17" s="47" customFormat="1" ht="17.100000000000001" customHeight="1">
      <c r="A188" s="19">
        <f t="shared" si="1"/>
        <v>185</v>
      </c>
      <c r="B188" s="31" t="s">
        <v>289</v>
      </c>
      <c r="C188" s="32" t="s">
        <v>664</v>
      </c>
      <c r="D188" s="33" t="s">
        <v>665</v>
      </c>
      <c r="E188" s="34" t="s">
        <v>353</v>
      </c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1:17" s="23" customFormat="1" ht="17.100000000000001" customHeight="1">
      <c r="A189" s="19">
        <f t="shared" si="1"/>
        <v>186</v>
      </c>
      <c r="B189" s="31" t="s">
        <v>289</v>
      </c>
      <c r="C189" s="32" t="s">
        <v>292</v>
      </c>
      <c r="D189" s="33" t="s">
        <v>293</v>
      </c>
      <c r="E189" s="34" t="s">
        <v>666</v>
      </c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</row>
    <row r="190" spans="1:17" s="47" customFormat="1" ht="17.100000000000001" customHeight="1">
      <c r="A190" s="19">
        <f t="shared" si="1"/>
        <v>187</v>
      </c>
      <c r="B190" s="31" t="s">
        <v>289</v>
      </c>
      <c r="C190" s="32" t="s">
        <v>295</v>
      </c>
      <c r="D190" s="33" t="s">
        <v>296</v>
      </c>
      <c r="E190" s="34" t="s">
        <v>667</v>
      </c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1:17" s="23" customFormat="1" ht="17.100000000000001" customHeight="1">
      <c r="A191" s="19">
        <f t="shared" si="1"/>
        <v>188</v>
      </c>
      <c r="B191" s="31" t="s">
        <v>289</v>
      </c>
      <c r="C191" s="32" t="s">
        <v>224</v>
      </c>
      <c r="D191" s="33" t="s">
        <v>668</v>
      </c>
      <c r="E191" s="34" t="s">
        <v>442</v>
      </c>
    </row>
    <row r="192" spans="1:17" s="23" customFormat="1" ht="17.100000000000001" customHeight="1">
      <c r="A192" s="19">
        <f t="shared" si="1"/>
        <v>189</v>
      </c>
      <c r="B192" s="31" t="s">
        <v>669</v>
      </c>
      <c r="C192" s="32" t="s">
        <v>670</v>
      </c>
      <c r="D192" s="33" t="s">
        <v>671</v>
      </c>
      <c r="E192" s="34" t="s">
        <v>672</v>
      </c>
    </row>
    <row r="193" spans="1:17" s="23" customFormat="1" ht="17.100000000000001" customHeight="1">
      <c r="A193" s="19">
        <f t="shared" si="1"/>
        <v>190</v>
      </c>
      <c r="B193" s="31" t="s">
        <v>669</v>
      </c>
      <c r="C193" s="32" t="s">
        <v>673</v>
      </c>
      <c r="D193" s="33" t="s">
        <v>674</v>
      </c>
      <c r="E193" s="34" t="s">
        <v>181</v>
      </c>
    </row>
    <row r="194" spans="1:17" s="47" customFormat="1" ht="17.100000000000001" customHeight="1">
      <c r="A194" s="19">
        <f t="shared" si="1"/>
        <v>191</v>
      </c>
      <c r="B194" s="68" t="s">
        <v>675</v>
      </c>
      <c r="C194" s="69" t="s">
        <v>628</v>
      </c>
      <c r="D194" s="70" t="s">
        <v>676</v>
      </c>
      <c r="E194" s="71" t="s">
        <v>677</v>
      </c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1:17" s="23" customFormat="1" ht="17.100000000000001" customHeight="1">
      <c r="A195" s="19">
        <f t="shared" si="1"/>
        <v>192</v>
      </c>
      <c r="B195" s="53" t="s">
        <v>678</v>
      </c>
      <c r="C195" s="32" t="s">
        <v>679</v>
      </c>
      <c r="D195" s="55" t="s">
        <v>680</v>
      </c>
      <c r="E195" s="34" t="s">
        <v>353</v>
      </c>
    </row>
    <row r="196" spans="1:17" s="52" customFormat="1" ht="17.100000000000001" customHeight="1">
      <c r="A196" s="19">
        <f t="shared" si="1"/>
        <v>193</v>
      </c>
      <c r="B196" s="48" t="s">
        <v>681</v>
      </c>
      <c r="C196" s="49" t="s">
        <v>682</v>
      </c>
      <c r="D196" s="50" t="s">
        <v>683</v>
      </c>
      <c r="E196" s="51" t="s">
        <v>584</v>
      </c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1:17" s="23" customFormat="1" ht="17.100000000000001" customHeight="1">
      <c r="A197" s="19">
        <f t="shared" si="1"/>
        <v>194</v>
      </c>
      <c r="B197" s="31" t="s">
        <v>298</v>
      </c>
      <c r="C197" s="32" t="s">
        <v>299</v>
      </c>
      <c r="D197" s="33" t="s">
        <v>300</v>
      </c>
      <c r="E197" s="34" t="s">
        <v>237</v>
      </c>
    </row>
    <row r="198" spans="1:17" s="23" customFormat="1" ht="17.100000000000001" customHeight="1">
      <c r="A198" s="19">
        <f t="shared" si="1"/>
        <v>195</v>
      </c>
      <c r="B198" s="53" t="s">
        <v>298</v>
      </c>
      <c r="C198" s="54" t="s">
        <v>301</v>
      </c>
      <c r="D198" s="55" t="s">
        <v>302</v>
      </c>
      <c r="E198" s="34" t="s">
        <v>226</v>
      </c>
    </row>
    <row r="199" spans="1:17" s="23" customFormat="1" ht="17.100000000000001" customHeight="1">
      <c r="A199" s="19">
        <f t="shared" si="1"/>
        <v>196</v>
      </c>
      <c r="B199" s="53" t="s">
        <v>298</v>
      </c>
      <c r="C199" s="54" t="s">
        <v>301</v>
      </c>
      <c r="D199" s="55" t="s">
        <v>684</v>
      </c>
      <c r="E199" s="34" t="s">
        <v>685</v>
      </c>
    </row>
    <row r="200" spans="1:17" s="47" customFormat="1" ht="17.100000000000001" customHeight="1">
      <c r="A200" s="19">
        <f t="shared" si="1"/>
        <v>197</v>
      </c>
      <c r="B200" s="53" t="s">
        <v>298</v>
      </c>
      <c r="C200" s="54" t="s">
        <v>686</v>
      </c>
      <c r="D200" s="55" t="s">
        <v>687</v>
      </c>
      <c r="E200" s="34" t="s">
        <v>353</v>
      </c>
    </row>
    <row r="201" spans="1:17" s="23" customFormat="1" ht="17.100000000000001" customHeight="1">
      <c r="A201" s="19">
        <f t="shared" si="1"/>
        <v>198</v>
      </c>
      <c r="B201" s="53" t="s">
        <v>688</v>
      </c>
      <c r="C201" s="54" t="s">
        <v>463</v>
      </c>
      <c r="D201" s="55" t="s">
        <v>689</v>
      </c>
      <c r="E201" s="34" t="s">
        <v>666</v>
      </c>
    </row>
    <row r="202" spans="1:17" s="23" customFormat="1" ht="17.100000000000001" customHeight="1">
      <c r="A202" s="19">
        <f t="shared" si="1"/>
        <v>199</v>
      </c>
      <c r="B202" s="31" t="s">
        <v>690</v>
      </c>
      <c r="C202" s="32" t="s">
        <v>691</v>
      </c>
      <c r="D202" s="33" t="s">
        <v>692</v>
      </c>
      <c r="E202" s="34" t="s">
        <v>693</v>
      </c>
    </row>
    <row r="203" spans="1:17" s="23" customFormat="1" ht="17.100000000000001" customHeight="1">
      <c r="A203" s="19">
        <f t="shared" si="1"/>
        <v>200</v>
      </c>
      <c r="B203" s="31" t="s">
        <v>690</v>
      </c>
      <c r="C203" s="32" t="s">
        <v>694</v>
      </c>
      <c r="D203" s="33" t="s">
        <v>695</v>
      </c>
      <c r="E203" s="34" t="s">
        <v>696</v>
      </c>
    </row>
    <row r="204" spans="1:17" s="46" customFormat="1" ht="17.100000000000001" customHeight="1">
      <c r="A204" s="19">
        <f t="shared" si="1"/>
        <v>201</v>
      </c>
      <c r="B204" s="31" t="s">
        <v>697</v>
      </c>
      <c r="C204" s="32" t="s">
        <v>698</v>
      </c>
      <c r="D204" s="33" t="s">
        <v>699</v>
      </c>
      <c r="E204" s="34" t="s">
        <v>98</v>
      </c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</row>
    <row r="205" spans="1:17" s="47" customFormat="1" ht="17.100000000000001" customHeight="1">
      <c r="A205" s="19">
        <f t="shared" si="1"/>
        <v>202</v>
      </c>
      <c r="B205" s="31" t="s">
        <v>700</v>
      </c>
      <c r="C205" s="32" t="s">
        <v>481</v>
      </c>
      <c r="D205" s="33" t="s">
        <v>701</v>
      </c>
      <c r="E205" s="34" t="s">
        <v>702</v>
      </c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1:17" s="23" customFormat="1" ht="17.100000000000001" customHeight="1">
      <c r="A206" s="19">
        <f t="shared" si="1"/>
        <v>203</v>
      </c>
      <c r="B206" s="31" t="s">
        <v>703</v>
      </c>
      <c r="C206" s="32" t="s">
        <v>704</v>
      </c>
      <c r="D206" s="33" t="s">
        <v>705</v>
      </c>
      <c r="E206" s="34" t="s">
        <v>237</v>
      </c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</row>
    <row r="207" spans="1:17" s="47" customFormat="1" ht="17.100000000000001" customHeight="1">
      <c r="A207" s="19">
        <f t="shared" si="1"/>
        <v>204</v>
      </c>
      <c r="B207" s="31" t="s">
        <v>303</v>
      </c>
      <c r="C207" s="32" t="s">
        <v>304</v>
      </c>
      <c r="D207" s="33" t="s">
        <v>18</v>
      </c>
      <c r="E207" s="34" t="s">
        <v>305</v>
      </c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</row>
    <row r="208" spans="1:17" s="47" customFormat="1" ht="17.100000000000001" customHeight="1">
      <c r="A208" s="19">
        <f t="shared" si="1"/>
        <v>205</v>
      </c>
      <c r="B208" s="31" t="s">
        <v>303</v>
      </c>
      <c r="C208" s="32" t="s">
        <v>706</v>
      </c>
      <c r="D208" s="33" t="s">
        <v>707</v>
      </c>
      <c r="E208" s="34" t="s">
        <v>39</v>
      </c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1:17" s="47" customFormat="1" ht="17.100000000000001" customHeight="1">
      <c r="A209" s="19">
        <f t="shared" si="1"/>
        <v>206</v>
      </c>
      <c r="B209" s="31" t="s">
        <v>303</v>
      </c>
      <c r="C209" s="32" t="s">
        <v>306</v>
      </c>
      <c r="D209" s="33" t="s">
        <v>307</v>
      </c>
      <c r="E209" s="34" t="s">
        <v>708</v>
      </c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1:17" s="23" customFormat="1" ht="17.100000000000001" customHeight="1">
      <c r="A210" s="19">
        <f t="shared" si="1"/>
        <v>207</v>
      </c>
      <c r="B210" s="31" t="s">
        <v>303</v>
      </c>
      <c r="C210" s="32" t="s">
        <v>709</v>
      </c>
      <c r="D210" s="33" t="s">
        <v>710</v>
      </c>
      <c r="E210" s="34" t="s">
        <v>98</v>
      </c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</row>
    <row r="211" spans="1:17" s="23" customFormat="1" ht="17.100000000000001" customHeight="1">
      <c r="A211" s="19">
        <f t="shared" si="1"/>
        <v>208</v>
      </c>
      <c r="B211" s="31" t="s">
        <v>303</v>
      </c>
      <c r="C211" s="32" t="s">
        <v>308</v>
      </c>
      <c r="D211" s="33" t="s">
        <v>309</v>
      </c>
      <c r="E211" s="51" t="s">
        <v>166</v>
      </c>
    </row>
    <row r="212" spans="1:17" s="23" customFormat="1" ht="17.100000000000001" customHeight="1">
      <c r="A212" s="19">
        <f t="shared" si="1"/>
        <v>209</v>
      </c>
      <c r="B212" s="31" t="s">
        <v>303</v>
      </c>
      <c r="C212" s="32" t="s">
        <v>310</v>
      </c>
      <c r="D212" s="33" t="s">
        <v>311</v>
      </c>
      <c r="E212" s="51" t="s">
        <v>166</v>
      </c>
    </row>
    <row r="213" spans="1:17" s="23" customFormat="1" ht="17.100000000000001" customHeight="1">
      <c r="A213" s="19">
        <f t="shared" si="1"/>
        <v>210</v>
      </c>
      <c r="B213" s="31" t="s">
        <v>711</v>
      </c>
      <c r="C213" s="32" t="s">
        <v>712</v>
      </c>
      <c r="D213" s="33" t="s">
        <v>713</v>
      </c>
      <c r="E213" s="34" t="s">
        <v>237</v>
      </c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</row>
    <row r="214" spans="1:17" s="47" customFormat="1" ht="17.100000000000001" customHeight="1">
      <c r="A214" s="19">
        <f t="shared" si="1"/>
        <v>211</v>
      </c>
      <c r="B214" s="31" t="s">
        <v>312</v>
      </c>
      <c r="C214" s="32" t="s">
        <v>306</v>
      </c>
      <c r="D214" s="33" t="s">
        <v>313</v>
      </c>
      <c r="E214" s="34" t="s">
        <v>353</v>
      </c>
    </row>
    <row r="215" spans="1:17" s="47" customFormat="1" ht="17.100000000000001" customHeight="1">
      <c r="A215" s="19">
        <f>+ROW()-3</f>
        <v>212</v>
      </c>
      <c r="B215" s="31" t="s">
        <v>312</v>
      </c>
      <c r="C215" s="32" t="s">
        <v>714</v>
      </c>
      <c r="D215" s="33" t="s">
        <v>715</v>
      </c>
      <c r="E215" s="34" t="s">
        <v>237</v>
      </c>
    </row>
    <row r="216" spans="1:17" s="23" customFormat="1" ht="17.100000000000001" customHeight="1">
      <c r="A216" s="19">
        <f t="shared" si="1"/>
        <v>213</v>
      </c>
      <c r="B216" s="31" t="s">
        <v>312</v>
      </c>
      <c r="C216" s="32" t="s">
        <v>314</v>
      </c>
      <c r="D216" s="33" t="s">
        <v>315</v>
      </c>
      <c r="E216" s="34" t="s">
        <v>716</v>
      </c>
    </row>
    <row r="217" spans="1:17" s="47" customFormat="1" ht="17.100000000000001" customHeight="1">
      <c r="A217" s="19">
        <f t="shared" si="1"/>
        <v>214</v>
      </c>
      <c r="B217" s="31" t="s">
        <v>717</v>
      </c>
      <c r="C217" s="32" t="s">
        <v>718</v>
      </c>
      <c r="D217" s="33" t="s">
        <v>719</v>
      </c>
      <c r="E217" s="34" t="s">
        <v>237</v>
      </c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1:17" s="23" customFormat="1" ht="17.100000000000001" customHeight="1">
      <c r="A218" s="19">
        <f t="shared" si="1"/>
        <v>215</v>
      </c>
      <c r="B218" s="31" t="s">
        <v>316</v>
      </c>
      <c r="C218" s="32" t="s">
        <v>720</v>
      </c>
      <c r="D218" s="33" t="s">
        <v>721</v>
      </c>
      <c r="E218" s="34" t="s">
        <v>220</v>
      </c>
    </row>
    <row r="219" spans="1:17" s="23" customFormat="1" ht="17.100000000000001" customHeight="1">
      <c r="A219" s="19">
        <f t="shared" si="1"/>
        <v>216</v>
      </c>
      <c r="B219" s="53" t="s">
        <v>316</v>
      </c>
      <c r="C219" s="32" t="s">
        <v>317</v>
      </c>
      <c r="D219" s="55" t="s">
        <v>318</v>
      </c>
      <c r="E219" s="34" t="s">
        <v>319</v>
      </c>
    </row>
    <row r="220" spans="1:17" s="23" customFormat="1" ht="17.100000000000001" customHeight="1">
      <c r="A220" s="19">
        <f t="shared" si="1"/>
        <v>217</v>
      </c>
      <c r="B220" s="53" t="s">
        <v>722</v>
      </c>
      <c r="C220" s="54" t="s">
        <v>723</v>
      </c>
      <c r="D220" s="55" t="s">
        <v>724</v>
      </c>
      <c r="E220" s="34" t="s">
        <v>470</v>
      </c>
    </row>
    <row r="221" spans="1:17" s="47" customFormat="1" ht="17.100000000000001" customHeight="1">
      <c r="A221" s="19">
        <f t="shared" si="1"/>
        <v>218</v>
      </c>
      <c r="B221" s="53" t="s">
        <v>320</v>
      </c>
      <c r="C221" s="54" t="s">
        <v>306</v>
      </c>
      <c r="D221" s="55" t="s">
        <v>321</v>
      </c>
      <c r="E221" s="34" t="s">
        <v>353</v>
      </c>
    </row>
    <row r="222" spans="1:17" s="23" customFormat="1" ht="17.100000000000001" customHeight="1">
      <c r="A222" s="19">
        <f t="shared" si="1"/>
        <v>219</v>
      </c>
      <c r="B222" s="31" t="s">
        <v>320</v>
      </c>
      <c r="C222" s="32" t="s">
        <v>725</v>
      </c>
      <c r="D222" s="33" t="s">
        <v>726</v>
      </c>
      <c r="E222" s="34" t="s">
        <v>727</v>
      </c>
    </row>
    <row r="223" spans="1:17" s="47" customFormat="1" ht="17.100000000000001" customHeight="1">
      <c r="A223" s="19">
        <f t="shared" si="1"/>
        <v>220</v>
      </c>
      <c r="B223" s="53" t="s">
        <v>320</v>
      </c>
      <c r="C223" s="54" t="s">
        <v>728</v>
      </c>
      <c r="D223" s="55" t="s">
        <v>729</v>
      </c>
      <c r="E223" s="34" t="s">
        <v>353</v>
      </c>
    </row>
    <row r="224" spans="1:17" s="47" customFormat="1" ht="17.100000000000001" customHeight="1">
      <c r="A224" s="19">
        <f t="shared" si="1"/>
        <v>221</v>
      </c>
      <c r="B224" s="31" t="s">
        <v>320</v>
      </c>
      <c r="C224" s="32" t="s">
        <v>730</v>
      </c>
      <c r="D224" s="33" t="s">
        <v>731</v>
      </c>
      <c r="E224" s="34" t="s">
        <v>353</v>
      </c>
    </row>
    <row r="225" spans="1:17" s="23" customFormat="1" ht="17.100000000000001" customHeight="1">
      <c r="A225" s="19">
        <f t="shared" si="1"/>
        <v>222</v>
      </c>
      <c r="B225" s="53" t="s">
        <v>732</v>
      </c>
      <c r="C225" s="54" t="s">
        <v>252</v>
      </c>
      <c r="D225" s="55" t="s">
        <v>733</v>
      </c>
      <c r="E225" s="34" t="s">
        <v>734</v>
      </c>
    </row>
    <row r="226" spans="1:17" s="23" customFormat="1" ht="17.100000000000001" customHeight="1">
      <c r="A226" s="19">
        <f t="shared" si="1"/>
        <v>223</v>
      </c>
      <c r="B226" s="61" t="s">
        <v>322</v>
      </c>
      <c r="C226" s="62" t="s">
        <v>323</v>
      </c>
      <c r="D226" s="50" t="s">
        <v>324</v>
      </c>
      <c r="E226" s="34" t="s">
        <v>735</v>
      </c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</row>
    <row r="227" spans="1:17" s="47" customFormat="1" ht="17.100000000000001" customHeight="1">
      <c r="A227" s="19">
        <f t="shared" si="1"/>
        <v>224</v>
      </c>
      <c r="B227" s="31" t="s">
        <v>322</v>
      </c>
      <c r="C227" s="32" t="s">
        <v>736</v>
      </c>
      <c r="D227" s="50" t="s">
        <v>737</v>
      </c>
      <c r="E227" s="57" t="s">
        <v>823</v>
      </c>
    </row>
    <row r="228" spans="1:17" s="47" customFormat="1" ht="17.100000000000001" customHeight="1">
      <c r="A228" s="19">
        <f t="shared" si="1"/>
        <v>225</v>
      </c>
      <c r="B228" s="53" t="s">
        <v>322</v>
      </c>
      <c r="C228" s="54" t="s">
        <v>306</v>
      </c>
      <c r="D228" s="55" t="s">
        <v>325</v>
      </c>
      <c r="E228" s="34" t="s">
        <v>353</v>
      </c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1:17" s="47" customFormat="1" ht="17.100000000000001" customHeight="1">
      <c r="A229" s="19">
        <f t="shared" si="1"/>
        <v>226</v>
      </c>
      <c r="B229" s="53" t="s">
        <v>322</v>
      </c>
      <c r="C229" s="54" t="s">
        <v>738</v>
      </c>
      <c r="D229" s="55" t="s">
        <v>739</v>
      </c>
      <c r="E229" s="34" t="s">
        <v>353</v>
      </c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1:17" s="52" customFormat="1" ht="17.100000000000001" customHeight="1">
      <c r="A230" s="19">
        <f t="shared" si="1"/>
        <v>227</v>
      </c>
      <c r="B230" s="31" t="s">
        <v>740</v>
      </c>
      <c r="C230" s="32" t="s">
        <v>723</v>
      </c>
      <c r="D230" s="33" t="s">
        <v>741</v>
      </c>
      <c r="E230" s="34" t="s">
        <v>742</v>
      </c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1:17" s="23" customFormat="1" ht="17.100000000000001" customHeight="1">
      <c r="A231" s="19">
        <f t="shared" si="1"/>
        <v>228</v>
      </c>
      <c r="B231" s="31" t="s">
        <v>743</v>
      </c>
      <c r="C231" s="32" t="s">
        <v>744</v>
      </c>
      <c r="D231" s="33" t="s">
        <v>745</v>
      </c>
      <c r="E231" s="34" t="s">
        <v>442</v>
      </c>
    </row>
    <row r="232" spans="1:17" s="23" customFormat="1" ht="17.100000000000001" customHeight="1">
      <c r="A232" s="19">
        <f t="shared" si="1"/>
        <v>229</v>
      </c>
      <c r="B232" s="31" t="s">
        <v>743</v>
      </c>
      <c r="C232" s="32" t="s">
        <v>746</v>
      </c>
      <c r="D232" s="33" t="s">
        <v>747</v>
      </c>
      <c r="E232" s="34" t="s">
        <v>677</v>
      </c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1:17" s="46" customFormat="1" ht="17.100000000000001" customHeight="1">
      <c r="A233" s="19">
        <f t="shared" si="1"/>
        <v>230</v>
      </c>
      <c r="B233" s="31" t="s">
        <v>748</v>
      </c>
      <c r="C233" s="32" t="s">
        <v>749</v>
      </c>
      <c r="D233" s="33" t="s">
        <v>750</v>
      </c>
      <c r="E233" s="34" t="s">
        <v>751</v>
      </c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</row>
    <row r="234" spans="1:17" s="23" customFormat="1" ht="17.100000000000001" customHeight="1">
      <c r="A234" s="19">
        <f t="shared" si="1"/>
        <v>231</v>
      </c>
      <c r="B234" s="31" t="s">
        <v>752</v>
      </c>
      <c r="C234" s="32" t="s">
        <v>142</v>
      </c>
      <c r="D234" s="33" t="s">
        <v>753</v>
      </c>
      <c r="E234" s="34" t="s">
        <v>98</v>
      </c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</row>
    <row r="235" spans="1:17" s="47" customFormat="1" ht="17.100000000000001" customHeight="1">
      <c r="A235" s="19">
        <f t="shared" si="1"/>
        <v>232</v>
      </c>
      <c r="B235" s="31" t="s">
        <v>752</v>
      </c>
      <c r="C235" s="32" t="s">
        <v>754</v>
      </c>
      <c r="D235" s="33" t="s">
        <v>755</v>
      </c>
      <c r="E235" s="34" t="s">
        <v>756</v>
      </c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</row>
    <row r="236" spans="1:17" s="47" customFormat="1" ht="17.100000000000001" customHeight="1">
      <c r="A236" s="19">
        <f t="shared" si="1"/>
        <v>233</v>
      </c>
      <c r="B236" s="31" t="s">
        <v>757</v>
      </c>
      <c r="C236" s="32" t="s">
        <v>679</v>
      </c>
      <c r="D236" s="33" t="s">
        <v>758</v>
      </c>
      <c r="E236" s="34" t="s">
        <v>181</v>
      </c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1:17" s="23" customFormat="1" ht="17.100000000000001" customHeight="1">
      <c r="A237" s="19">
        <f t="shared" si="1"/>
        <v>234</v>
      </c>
      <c r="B237" s="31" t="s">
        <v>759</v>
      </c>
      <c r="C237" s="32" t="s">
        <v>222</v>
      </c>
      <c r="D237" s="33" t="s">
        <v>760</v>
      </c>
      <c r="E237" s="34" t="s">
        <v>761</v>
      </c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1:17" s="47" customFormat="1" ht="17.100000000000001" customHeight="1">
      <c r="A238" s="19">
        <f t="shared" si="1"/>
        <v>235</v>
      </c>
      <c r="B238" s="31" t="s">
        <v>759</v>
      </c>
      <c r="C238" s="32" t="s">
        <v>762</v>
      </c>
      <c r="D238" s="33" t="s">
        <v>763</v>
      </c>
      <c r="E238" s="34" t="s">
        <v>764</v>
      </c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1:17" s="23" customFormat="1" ht="17.100000000000001" customHeight="1">
      <c r="A239" s="19">
        <f t="shared" si="1"/>
        <v>236</v>
      </c>
      <c r="B239" s="31" t="s">
        <v>759</v>
      </c>
      <c r="C239" s="32" t="s">
        <v>765</v>
      </c>
      <c r="D239" s="33" t="s">
        <v>766</v>
      </c>
      <c r="E239" s="34" t="s">
        <v>764</v>
      </c>
    </row>
    <row r="240" spans="1:17" s="23" customFormat="1" ht="17.100000000000001" customHeight="1">
      <c r="A240" s="19">
        <f t="shared" si="1"/>
        <v>237</v>
      </c>
      <c r="B240" s="31" t="s">
        <v>767</v>
      </c>
      <c r="C240" s="32" t="s">
        <v>768</v>
      </c>
      <c r="D240" s="33" t="s">
        <v>769</v>
      </c>
      <c r="E240" s="34" t="s">
        <v>237</v>
      </c>
    </row>
    <row r="241" spans="1:17" s="23" customFormat="1" ht="17.100000000000001" customHeight="1">
      <c r="A241" s="19">
        <f t="shared" si="1"/>
        <v>238</v>
      </c>
      <c r="B241" s="31" t="s">
        <v>770</v>
      </c>
      <c r="C241" s="32" t="s">
        <v>771</v>
      </c>
      <c r="D241" s="33" t="s">
        <v>772</v>
      </c>
      <c r="E241" s="34" t="s">
        <v>660</v>
      </c>
    </row>
    <row r="242" spans="1:17" s="52" customFormat="1" ht="17.100000000000001" customHeight="1">
      <c r="A242" s="19">
        <f t="shared" si="1"/>
        <v>239</v>
      </c>
      <c r="B242" s="48" t="s">
        <v>773</v>
      </c>
      <c r="C242" s="49" t="s">
        <v>774</v>
      </c>
      <c r="D242" s="50" t="s">
        <v>775</v>
      </c>
      <c r="E242" s="51" t="s">
        <v>237</v>
      </c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1:17" s="23" customFormat="1" ht="17.100000000000001" customHeight="1">
      <c r="A243" s="19">
        <f t="shared" si="1"/>
        <v>240</v>
      </c>
      <c r="B243" s="31" t="s">
        <v>776</v>
      </c>
      <c r="C243" s="32" t="s">
        <v>777</v>
      </c>
      <c r="D243" s="33" t="s">
        <v>778</v>
      </c>
      <c r="E243" s="34" t="s">
        <v>779</v>
      </c>
    </row>
    <row r="244" spans="1:17" s="23" customFormat="1" ht="17.100000000000001" customHeight="1">
      <c r="A244" s="19">
        <f t="shared" si="1"/>
        <v>241</v>
      </c>
      <c r="B244" s="53" t="s">
        <v>326</v>
      </c>
      <c r="C244" s="54" t="s">
        <v>327</v>
      </c>
      <c r="D244" s="55" t="s">
        <v>328</v>
      </c>
      <c r="E244" s="34" t="s">
        <v>780</v>
      </c>
    </row>
    <row r="245" spans="1:17" s="47" customFormat="1" ht="17.100000000000001" customHeight="1">
      <c r="A245" s="19">
        <f t="shared" si="1"/>
        <v>242</v>
      </c>
      <c r="B245" s="31" t="s">
        <v>326</v>
      </c>
      <c r="C245" s="32" t="s">
        <v>781</v>
      </c>
      <c r="D245" s="33" t="s">
        <v>782</v>
      </c>
      <c r="E245" s="34" t="s">
        <v>498</v>
      </c>
    </row>
    <row r="246" spans="1:17" s="23" customFormat="1" ht="17.100000000000001" customHeight="1">
      <c r="A246" s="19">
        <f t="shared" si="1"/>
        <v>243</v>
      </c>
      <c r="B246" s="53" t="s">
        <v>326</v>
      </c>
      <c r="C246" s="54" t="s">
        <v>783</v>
      </c>
      <c r="D246" s="55" t="s">
        <v>784</v>
      </c>
      <c r="E246" s="34" t="s">
        <v>785</v>
      </c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</row>
    <row r="247" spans="1:17" s="23" customFormat="1" ht="17.100000000000001" customHeight="1">
      <c r="A247" s="19">
        <f t="shared" si="1"/>
        <v>244</v>
      </c>
      <c r="B247" s="53" t="s">
        <v>331</v>
      </c>
      <c r="C247" s="54" t="s">
        <v>786</v>
      </c>
      <c r="D247" s="55" t="s">
        <v>787</v>
      </c>
      <c r="E247" s="34" t="s">
        <v>345</v>
      </c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</row>
    <row r="248" spans="1:17" s="47" customFormat="1" ht="17.100000000000001" customHeight="1">
      <c r="A248" s="19">
        <f t="shared" si="1"/>
        <v>245</v>
      </c>
      <c r="B248" s="53" t="s">
        <v>331</v>
      </c>
      <c r="C248" s="54" t="s">
        <v>332</v>
      </c>
      <c r="D248" s="55" t="s">
        <v>333</v>
      </c>
      <c r="E248" s="34" t="s">
        <v>584</v>
      </c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</row>
    <row r="249" spans="1:17" s="23" customFormat="1" ht="17.100000000000001" customHeight="1">
      <c r="A249" s="19">
        <f t="shared" si="1"/>
        <v>246</v>
      </c>
      <c r="B249" s="31" t="s">
        <v>788</v>
      </c>
      <c r="C249" s="32" t="s">
        <v>789</v>
      </c>
      <c r="D249" s="33" t="s">
        <v>790</v>
      </c>
      <c r="E249" s="34" t="s">
        <v>498</v>
      </c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</row>
    <row r="250" spans="1:17" s="23" customFormat="1" ht="17.100000000000001" customHeight="1">
      <c r="A250" s="19">
        <f t="shared" si="1"/>
        <v>247</v>
      </c>
      <c r="B250" s="31" t="s">
        <v>334</v>
      </c>
      <c r="C250" s="32" t="s">
        <v>335</v>
      </c>
      <c r="D250" s="33" t="s">
        <v>336</v>
      </c>
      <c r="E250" s="34" t="s">
        <v>237</v>
      </c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</row>
    <row r="251" spans="1:17" s="47" customFormat="1" ht="17.100000000000001" customHeight="1">
      <c r="A251" s="19">
        <f t="shared" si="1"/>
        <v>248</v>
      </c>
      <c r="B251" s="31" t="s">
        <v>791</v>
      </c>
      <c r="C251" s="32" t="s">
        <v>792</v>
      </c>
      <c r="D251" s="33" t="s">
        <v>793</v>
      </c>
      <c r="E251" s="34" t="s">
        <v>794</v>
      </c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</row>
    <row r="252" spans="1:17" s="47" customFormat="1" ht="17.100000000000001" customHeight="1">
      <c r="A252" s="19">
        <f t="shared" si="1"/>
        <v>249</v>
      </c>
      <c r="B252" s="31" t="s">
        <v>791</v>
      </c>
      <c r="C252" s="32" t="s">
        <v>795</v>
      </c>
      <c r="D252" s="33" t="s">
        <v>796</v>
      </c>
      <c r="E252" s="34" t="s">
        <v>98</v>
      </c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</row>
    <row r="253" spans="1:17" s="47" customFormat="1" ht="17.100000000000001" customHeight="1">
      <c r="A253" s="19">
        <f t="shared" si="1"/>
        <v>250</v>
      </c>
      <c r="B253" s="31" t="s">
        <v>337</v>
      </c>
      <c r="C253" s="32" t="s">
        <v>338</v>
      </c>
      <c r="D253" s="33" t="s">
        <v>339</v>
      </c>
      <c r="E253" s="34" t="s">
        <v>797</v>
      </c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</row>
    <row r="254" spans="1:17" s="23" customFormat="1" ht="17.100000000000001" customHeight="1">
      <c r="A254" s="19">
        <f t="shared" si="1"/>
        <v>251</v>
      </c>
      <c r="B254" s="31" t="s">
        <v>337</v>
      </c>
      <c r="C254" s="32" t="s">
        <v>798</v>
      </c>
      <c r="D254" s="33" t="s">
        <v>799</v>
      </c>
      <c r="E254" s="34" t="s">
        <v>800</v>
      </c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</row>
    <row r="255" spans="1:17" s="47" customFormat="1" ht="17.100000000000001" customHeight="1">
      <c r="A255" s="19">
        <f t="shared" si="1"/>
        <v>252</v>
      </c>
      <c r="B255" s="31" t="s">
        <v>340</v>
      </c>
      <c r="C255" s="32" t="s">
        <v>801</v>
      </c>
      <c r="D255" s="33" t="s">
        <v>802</v>
      </c>
      <c r="E255" s="34" t="s">
        <v>220</v>
      </c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</row>
    <row r="256" spans="1:17" s="23" customFormat="1" ht="17.100000000000001" customHeight="1">
      <c r="A256" s="19">
        <f t="shared" si="1"/>
        <v>253</v>
      </c>
      <c r="B256" s="31" t="s">
        <v>340</v>
      </c>
      <c r="C256" s="32" t="s">
        <v>341</v>
      </c>
      <c r="D256" s="33" t="s">
        <v>342</v>
      </c>
      <c r="E256" s="34" t="s">
        <v>803</v>
      </c>
    </row>
    <row r="257" spans="1:17" s="23" customFormat="1" ht="17.100000000000001" customHeight="1">
      <c r="A257" s="19">
        <f t="shared" si="1"/>
        <v>254</v>
      </c>
      <c r="B257" s="31" t="s">
        <v>340</v>
      </c>
      <c r="C257" s="32" t="s">
        <v>343</v>
      </c>
      <c r="D257" s="33" t="s">
        <v>344</v>
      </c>
      <c r="E257" s="34" t="s">
        <v>442</v>
      </c>
    </row>
    <row r="258" spans="1:17" s="23" customFormat="1" ht="17.100000000000001" customHeight="1">
      <c r="A258" s="19">
        <f t="shared" si="1"/>
        <v>255</v>
      </c>
      <c r="B258" s="31" t="s">
        <v>340</v>
      </c>
      <c r="C258" s="32" t="s">
        <v>804</v>
      </c>
      <c r="D258" s="33" t="s">
        <v>805</v>
      </c>
      <c r="E258" s="34" t="s">
        <v>442</v>
      </c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</row>
    <row r="259" spans="1:17" s="23" customFormat="1" ht="17.100000000000001" customHeight="1">
      <c r="A259" s="19">
        <f t="shared" si="1"/>
        <v>256</v>
      </c>
      <c r="B259" s="31" t="s">
        <v>806</v>
      </c>
      <c r="C259" s="32" t="s">
        <v>306</v>
      </c>
      <c r="D259" s="33" t="s">
        <v>807</v>
      </c>
      <c r="E259" s="34" t="s">
        <v>353</v>
      </c>
    </row>
    <row r="260" spans="1:17" s="23" customFormat="1" ht="17.100000000000001" customHeight="1">
      <c r="A260" s="19">
        <f t="shared" si="1"/>
        <v>257</v>
      </c>
      <c r="B260" s="53" t="s">
        <v>808</v>
      </c>
      <c r="C260" s="54" t="s">
        <v>809</v>
      </c>
      <c r="D260" s="55" t="s">
        <v>810</v>
      </c>
      <c r="E260" s="34" t="s">
        <v>811</v>
      </c>
    </row>
    <row r="261" spans="1:17" s="52" customFormat="1" ht="17.100000000000001" customHeight="1">
      <c r="A261" s="19">
        <f t="shared" si="1"/>
        <v>258</v>
      </c>
      <c r="B261" s="48" t="s">
        <v>346</v>
      </c>
      <c r="C261" s="49" t="s">
        <v>142</v>
      </c>
      <c r="D261" s="50" t="s">
        <v>347</v>
      </c>
      <c r="E261" s="51" t="s">
        <v>39</v>
      </c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</row>
    <row r="262" spans="1:17" s="47" customFormat="1" ht="17.100000000000001" customHeight="1">
      <c r="A262" s="19">
        <f t="shared" si="1"/>
        <v>259</v>
      </c>
      <c r="B262" s="53" t="s">
        <v>346</v>
      </c>
      <c r="C262" s="54" t="s">
        <v>224</v>
      </c>
      <c r="D262" s="55" t="s">
        <v>348</v>
      </c>
      <c r="E262" s="34" t="s">
        <v>442</v>
      </c>
    </row>
    <row r="263" spans="1:17" s="23" customFormat="1" ht="17.100000000000001" customHeight="1">
      <c r="A263" s="19">
        <f t="shared" si="1"/>
        <v>260</v>
      </c>
      <c r="B263" s="31" t="s">
        <v>812</v>
      </c>
      <c r="C263" s="32" t="s">
        <v>813</v>
      </c>
      <c r="D263" s="33" t="s">
        <v>814</v>
      </c>
      <c r="E263" s="34" t="s">
        <v>815</v>
      </c>
    </row>
    <row r="264" spans="1:17" s="23" customFormat="1" ht="17.100000000000001" customHeight="1">
      <c r="A264" s="19">
        <f>+ROW()-3</f>
        <v>261</v>
      </c>
      <c r="B264" s="31" t="s">
        <v>816</v>
      </c>
      <c r="C264" s="32" t="s">
        <v>679</v>
      </c>
      <c r="D264" s="33" t="s">
        <v>817</v>
      </c>
      <c r="E264" s="34" t="s">
        <v>824</v>
      </c>
    </row>
    <row r="265" spans="1:17" s="47" customFormat="1" ht="17.100000000000001" customHeight="1">
      <c r="A265" s="19">
        <f t="shared" si="1"/>
        <v>262</v>
      </c>
      <c r="B265" s="76" t="s">
        <v>816</v>
      </c>
      <c r="C265" s="77" t="s">
        <v>818</v>
      </c>
      <c r="D265" s="78" t="s">
        <v>819</v>
      </c>
      <c r="E265" s="38" t="s">
        <v>237</v>
      </c>
    </row>
    <row r="266" spans="1:17">
      <c r="B266" s="63"/>
      <c r="C266" s="63"/>
      <c r="E266" s="65"/>
    </row>
    <row r="267" spans="1:17" s="64" customFormat="1">
      <c r="A267" s="16"/>
      <c r="B267" s="63"/>
      <c r="C267" s="63"/>
      <c r="E267" s="65"/>
    </row>
    <row r="268" spans="1:17" s="64" customFormat="1">
      <c r="A268" s="16"/>
      <c r="B268" s="63"/>
      <c r="C268" s="63"/>
      <c r="E268" s="65"/>
    </row>
    <row r="269" spans="1:17" s="64" customFormat="1">
      <c r="A269" s="16"/>
      <c r="B269" s="63"/>
      <c r="C269" s="63"/>
      <c r="E269" s="65"/>
    </row>
    <row r="270" spans="1:17" s="64" customFormat="1">
      <c r="A270" s="16"/>
      <c r="B270" s="63"/>
      <c r="C270" s="63"/>
      <c r="E270" s="65"/>
    </row>
    <row r="271" spans="1:17" s="64" customFormat="1">
      <c r="A271" s="16"/>
      <c r="B271" s="63"/>
      <c r="C271" s="63"/>
      <c r="E271" s="65"/>
    </row>
    <row r="272" spans="1:17">
      <c r="E272" s="65"/>
    </row>
    <row r="273" spans="5:5">
      <c r="E273" s="65"/>
    </row>
    <row r="274" spans="5:5">
      <c r="E274" s="65"/>
    </row>
    <row r="275" spans="5:5">
      <c r="E275" s="65"/>
    </row>
    <row r="276" spans="5:5">
      <c r="E276" s="65"/>
    </row>
    <row r="277" spans="5:5">
      <c r="E277" s="65"/>
    </row>
    <row r="278" spans="5:5">
      <c r="E278" s="65"/>
    </row>
    <row r="279" spans="5:5">
      <c r="E279" s="65"/>
    </row>
    <row r="280" spans="5:5">
      <c r="E280" s="65"/>
    </row>
    <row r="281" spans="5:5">
      <c r="E281" s="65"/>
    </row>
    <row r="282" spans="5:5">
      <c r="E282" s="65"/>
    </row>
    <row r="283" spans="5:5">
      <c r="E283" s="65"/>
    </row>
    <row r="284" spans="5:5">
      <c r="E284" s="65"/>
    </row>
    <row r="285" spans="5:5">
      <c r="E285" s="65"/>
    </row>
    <row r="286" spans="5:5">
      <c r="E286" s="65"/>
    </row>
    <row r="287" spans="5:5">
      <c r="E287" s="65"/>
    </row>
    <row r="288" spans="5:5">
      <c r="E288" s="65"/>
    </row>
    <row r="289" spans="5:5">
      <c r="E289" s="67"/>
    </row>
    <row r="290" spans="5:5">
      <c r="E290" s="65"/>
    </row>
    <row r="291" spans="5:5">
      <c r="E291" s="65"/>
    </row>
    <row r="292" spans="5:5">
      <c r="E292" s="65"/>
    </row>
    <row r="293" spans="5:5">
      <c r="E293" s="65"/>
    </row>
    <row r="294" spans="5:5">
      <c r="E294" s="65"/>
    </row>
    <row r="295" spans="5:5">
      <c r="E295" s="65"/>
    </row>
    <row r="296" spans="5:5">
      <c r="E296" s="65"/>
    </row>
    <row r="297" spans="5:5">
      <c r="E297" s="65"/>
    </row>
    <row r="298" spans="5:5">
      <c r="E298" s="65"/>
    </row>
    <row r="299" spans="5:5">
      <c r="E299" s="65"/>
    </row>
    <row r="300" spans="5:5">
      <c r="E300" s="65"/>
    </row>
    <row r="301" spans="5:5">
      <c r="E301" s="65"/>
    </row>
    <row r="302" spans="5:5">
      <c r="E302" s="65"/>
    </row>
    <row r="303" spans="5:5">
      <c r="E303" s="65"/>
    </row>
    <row r="304" spans="5:5">
      <c r="E304" s="65"/>
    </row>
    <row r="305" spans="5:5">
      <c r="E305" s="65"/>
    </row>
    <row r="306" spans="5:5">
      <c r="E306" s="65"/>
    </row>
    <row r="307" spans="5:5">
      <c r="E307" s="65"/>
    </row>
    <row r="308" spans="5:5">
      <c r="E308" s="65"/>
    </row>
    <row r="309" spans="5:5">
      <c r="E309" s="65"/>
    </row>
    <row r="310" spans="5:5">
      <c r="E310" s="65"/>
    </row>
    <row r="311" spans="5:5">
      <c r="E311" s="65"/>
    </row>
    <row r="312" spans="5:5">
      <c r="E312" s="65"/>
    </row>
    <row r="313" spans="5:5">
      <c r="E313" s="65"/>
    </row>
    <row r="314" spans="5:5">
      <c r="E314" s="65"/>
    </row>
    <row r="315" spans="5:5">
      <c r="E315" s="65"/>
    </row>
    <row r="316" spans="5:5">
      <c r="E316" s="65"/>
    </row>
    <row r="317" spans="5:5">
      <c r="E317" s="65"/>
    </row>
    <row r="318" spans="5:5">
      <c r="E318" s="65"/>
    </row>
    <row r="319" spans="5:5">
      <c r="E319" s="65"/>
    </row>
    <row r="320" spans="5:5">
      <c r="E320" s="65"/>
    </row>
    <row r="321" spans="5:5">
      <c r="E321" s="65"/>
    </row>
    <row r="322" spans="5:5">
      <c r="E322" s="65"/>
    </row>
    <row r="323" spans="5:5">
      <c r="E323" s="65"/>
    </row>
    <row r="324" spans="5:5">
      <c r="E324" s="65"/>
    </row>
    <row r="325" spans="5:5">
      <c r="E325" s="65"/>
    </row>
    <row r="326" spans="5:5">
      <c r="E326" s="65"/>
    </row>
    <row r="327" spans="5:5">
      <c r="E327" s="65"/>
    </row>
    <row r="328" spans="5:5">
      <c r="E328" s="65"/>
    </row>
    <row r="329" spans="5:5">
      <c r="E329" s="65"/>
    </row>
    <row r="330" spans="5:5">
      <c r="E330" s="65"/>
    </row>
    <row r="331" spans="5:5">
      <c r="E331" s="65"/>
    </row>
    <row r="332" spans="5:5">
      <c r="E332" s="65"/>
    </row>
    <row r="333" spans="5:5">
      <c r="E333" s="65"/>
    </row>
    <row r="334" spans="5:5">
      <c r="E334" s="65"/>
    </row>
    <row r="335" spans="5:5">
      <c r="E335" s="65"/>
    </row>
    <row r="336" spans="5:5">
      <c r="E336" s="65"/>
    </row>
    <row r="337" spans="5:5">
      <c r="E337" s="65"/>
    </row>
    <row r="338" spans="5:5">
      <c r="E338" s="65"/>
    </row>
    <row r="339" spans="5:5">
      <c r="E339" s="65"/>
    </row>
    <row r="340" spans="5:5">
      <c r="E340" s="65"/>
    </row>
    <row r="341" spans="5:5">
      <c r="E341" s="65"/>
    </row>
    <row r="342" spans="5:5">
      <c r="E342" s="65"/>
    </row>
    <row r="343" spans="5:5">
      <c r="E343" s="65"/>
    </row>
    <row r="344" spans="5:5">
      <c r="E344" s="65"/>
    </row>
    <row r="345" spans="5:5">
      <c r="E345" s="65"/>
    </row>
    <row r="346" spans="5:5">
      <c r="E346" s="65"/>
    </row>
    <row r="347" spans="5:5">
      <c r="E347" s="65"/>
    </row>
    <row r="348" spans="5:5">
      <c r="E348" s="65"/>
    </row>
    <row r="349" spans="5:5">
      <c r="E349" s="65"/>
    </row>
    <row r="350" spans="5:5">
      <c r="E350" s="65"/>
    </row>
    <row r="351" spans="5:5">
      <c r="E351" s="65"/>
    </row>
    <row r="352" spans="5:5">
      <c r="E352" s="65"/>
    </row>
    <row r="353" spans="5:5">
      <c r="E353" s="65"/>
    </row>
    <row r="354" spans="5:5">
      <c r="E354" s="65"/>
    </row>
    <row r="355" spans="5:5">
      <c r="E355" s="65"/>
    </row>
    <row r="356" spans="5:5">
      <c r="E356" s="65"/>
    </row>
    <row r="357" spans="5:5">
      <c r="E357" s="65"/>
    </row>
    <row r="358" spans="5:5">
      <c r="E358" s="65"/>
    </row>
    <row r="359" spans="5:5">
      <c r="E359" s="65"/>
    </row>
    <row r="360" spans="5:5">
      <c r="E360" s="65"/>
    </row>
    <row r="361" spans="5:5">
      <c r="E361" s="65"/>
    </row>
    <row r="362" spans="5:5">
      <c r="E362" s="65"/>
    </row>
    <row r="363" spans="5:5">
      <c r="E363" s="65"/>
    </row>
    <row r="364" spans="5:5">
      <c r="E364" s="65"/>
    </row>
    <row r="365" spans="5:5">
      <c r="E365" s="65"/>
    </row>
    <row r="366" spans="5:5">
      <c r="E366" s="65"/>
    </row>
    <row r="367" spans="5:5">
      <c r="E367" s="65"/>
    </row>
    <row r="368" spans="5:5">
      <c r="E368" s="65"/>
    </row>
    <row r="369" spans="5:5">
      <c r="E369" s="65"/>
    </row>
    <row r="370" spans="5:5">
      <c r="E370" s="65"/>
    </row>
    <row r="371" spans="5:5">
      <c r="E371" s="65"/>
    </row>
    <row r="372" spans="5:5">
      <c r="E372" s="65"/>
    </row>
    <row r="373" spans="5:5">
      <c r="E373" s="65"/>
    </row>
    <row r="374" spans="5:5">
      <c r="E374" s="65"/>
    </row>
    <row r="375" spans="5:5">
      <c r="E375" s="65"/>
    </row>
    <row r="376" spans="5:5">
      <c r="E376" s="65"/>
    </row>
    <row r="377" spans="5:5">
      <c r="E377" s="65"/>
    </row>
    <row r="378" spans="5:5">
      <c r="E378" s="65"/>
    </row>
    <row r="379" spans="5:5">
      <c r="E379" s="65"/>
    </row>
    <row r="380" spans="5:5">
      <c r="E380" s="65"/>
    </row>
    <row r="381" spans="5:5">
      <c r="E381" s="65"/>
    </row>
    <row r="382" spans="5:5">
      <c r="E382" s="65"/>
    </row>
    <row r="383" spans="5:5">
      <c r="E383" s="65"/>
    </row>
    <row r="384" spans="5:5">
      <c r="E384" s="65"/>
    </row>
    <row r="385" spans="5:5">
      <c r="E385" s="65"/>
    </row>
    <row r="386" spans="5:5">
      <c r="E386" s="65"/>
    </row>
    <row r="387" spans="5:5">
      <c r="E387" s="65"/>
    </row>
    <row r="388" spans="5:5">
      <c r="E388" s="65"/>
    </row>
    <row r="389" spans="5:5">
      <c r="E389" s="65"/>
    </row>
    <row r="390" spans="5:5">
      <c r="E390" s="65"/>
    </row>
    <row r="391" spans="5:5">
      <c r="E391" s="65"/>
    </row>
    <row r="392" spans="5:5">
      <c r="E392" s="65"/>
    </row>
    <row r="393" spans="5:5">
      <c r="E393" s="65"/>
    </row>
    <row r="394" spans="5:5">
      <c r="E394" s="65"/>
    </row>
    <row r="395" spans="5:5">
      <c r="E395" s="65"/>
    </row>
    <row r="396" spans="5:5">
      <c r="E396" s="65"/>
    </row>
    <row r="397" spans="5:5">
      <c r="E397" s="65"/>
    </row>
    <row r="398" spans="5:5">
      <c r="E398" s="65"/>
    </row>
    <row r="399" spans="5:5">
      <c r="E399" s="65"/>
    </row>
    <row r="400" spans="5:5">
      <c r="E400" s="65"/>
    </row>
    <row r="401" spans="5:5">
      <c r="E401" s="65"/>
    </row>
    <row r="402" spans="5:5">
      <c r="E402" s="65"/>
    </row>
    <row r="403" spans="5:5">
      <c r="E403" s="65"/>
    </row>
    <row r="404" spans="5:5">
      <c r="E404" s="65"/>
    </row>
    <row r="405" spans="5:5">
      <c r="E405" s="65"/>
    </row>
    <row r="406" spans="5:5">
      <c r="E406" s="65"/>
    </row>
    <row r="407" spans="5:5">
      <c r="E407" s="65"/>
    </row>
    <row r="408" spans="5:5">
      <c r="E408" s="65"/>
    </row>
    <row r="409" spans="5:5">
      <c r="E409" s="65"/>
    </row>
    <row r="410" spans="5:5">
      <c r="E410" s="65"/>
    </row>
    <row r="411" spans="5:5">
      <c r="E411" s="65"/>
    </row>
    <row r="412" spans="5:5">
      <c r="E412" s="65"/>
    </row>
    <row r="413" spans="5:5">
      <c r="E413" s="65"/>
    </row>
    <row r="414" spans="5:5">
      <c r="E414" s="65"/>
    </row>
    <row r="415" spans="5:5">
      <c r="E415" s="65"/>
    </row>
    <row r="416" spans="5:5">
      <c r="E416" s="65"/>
    </row>
    <row r="417" spans="5:5">
      <c r="E417" s="65"/>
    </row>
  </sheetData>
  <sheetProtection insertRows="0" deleteRows="0"/>
  <autoFilter ref="A3:Q265"/>
  <mergeCells count="2">
    <mergeCell ref="B1:E1"/>
    <mergeCell ref="B2:E2"/>
  </mergeCells>
  <conditionalFormatting sqref="B225:B249 B88:B118 B120:B163 B19:B86 B165:B223 B7:B17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Jack The Giant Slayer</vt:lpstr>
      <vt:lpstr>Çanakkale  Yolun Sonu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2013-03-20T12:13:31Z</dcterms:created>
  <dcterms:modified xsi:type="dcterms:W3CDTF">2013-03-20T12:15:00Z</dcterms:modified>
</cp:coreProperties>
</file>