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5260" windowHeight="6180" tabRatio="638" activeTab="0"/>
  </bookViews>
  <sheets>
    <sheet name="22-24.12.2023 (HAFTA SONU)" sheetId="1" r:id="rId1"/>
  </sheets>
  <definedNames>
    <definedName name="Excel_BuiltIn__FilterDatabase" localSheetId="0">'22-24.12.2023 (HAFTA SONU)'!$A$1:$X$49</definedName>
    <definedName name="_xlnm.Print_Area" localSheetId="0">'22-24.12.2023 (HAFTA SONU)'!#REF!</definedName>
  </definedNames>
  <calcPr fullCalcOnLoad="1"/>
</workbook>
</file>

<file path=xl/sharedStrings.xml><?xml version="1.0" encoding="utf-8"?>
<sst xmlns="http://schemas.openxmlformats.org/spreadsheetml/2006/main" count="126" uniqueCount="77">
  <si>
    <t>Türkiye Haftalık Bilet Satışı ve Hasılat Raporu</t>
  </si>
  <si>
    <t>http://www.antraktsinema.com</t>
  </si>
  <si>
    <t>CUMA</t>
  </si>
  <si>
    <t>CUMARTESİ</t>
  </si>
  <si>
    <t>PAZAR</t>
  </si>
  <si>
    <t>HAFTA SONU TOPLAM</t>
  </si>
  <si>
    <t>ÖNCEKİ HAFTA</t>
  </si>
  <si>
    <t>DEĞİŞİM</t>
  </si>
  <si>
    <t>KÜMÜLATİF</t>
  </si>
  <si>
    <t>DAĞITIM</t>
  </si>
  <si>
    <t>LOKASYON</t>
  </si>
  <si>
    <t>PERDE</t>
  </si>
  <si>
    <t>HAFTA</t>
  </si>
  <si>
    <t>HASILAT</t>
  </si>
  <si>
    <t>BİLET SATIŞ</t>
  </si>
  <si>
    <t xml:space="preserve">HASILAT </t>
  </si>
  <si>
    <t>ORTALAMA
BİLET ADEDİ</t>
  </si>
  <si>
    <t>ORTALAMA
BİLET FİYATI</t>
  </si>
  <si>
    <t>BİLET</t>
  </si>
  <si>
    <t>HASILAT %</t>
  </si>
  <si>
    <t>BİLET %</t>
  </si>
  <si>
    <t>UIP TURKEY</t>
  </si>
  <si>
    <t>CGVMARS DAĞITIM</t>
  </si>
  <si>
    <t>BİR FİLM</t>
  </si>
  <si>
    <t>ÖZEN FİLM</t>
  </si>
  <si>
    <t>BS DAĞITIM</t>
  </si>
  <si>
    <t>MC FİLM</t>
  </si>
  <si>
    <t>HAYAT</t>
  </si>
  <si>
    <t>TME FILMS</t>
  </si>
  <si>
    <t>CJ ENM</t>
  </si>
  <si>
    <t>N</t>
  </si>
  <si>
    <t>KIMETSU ORCHESTRA CONCERT</t>
  </si>
  <si>
    <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</si>
  <si>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LYLE, LYLE, CROCODILE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</si>
  <si>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</si>
  <si>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AINBO</t>
  </si>
  <si>
    <t>NORM OF THE NORTH: FAMILY VOCATION</t>
  </si>
  <si>
    <t>ELİF VE ARKADAŞLARI: KAPADOKYA</t>
  </si>
  <si>
    <t>SPIDER-MAN: ACROSS THE SPIDER-VERSE</t>
  </si>
  <si>
    <t>HARRY POTTER AND THE PRISONER OF AZKABAN (re--released)</t>
  </si>
  <si>
    <t>KURU OTLAR ÜSTÜNE</t>
  </si>
  <si>
    <t>DANGEROUS WATERS</t>
  </si>
  <si>
    <t>A90 PICTURES</t>
  </si>
  <si>
    <t>ÖĞRETMEN</t>
  </si>
  <si>
    <t>SAW X</t>
  </si>
  <si>
    <t>SON AKŞAM YEMEĞİ</t>
  </si>
  <si>
    <t>KIMTACHI WA DO IKIRU KA</t>
  </si>
  <si>
    <t>ATATÜRK 1 1881-1919</t>
  </si>
  <si>
    <t>ANATOMIE D'UNE CHUTE</t>
  </si>
  <si>
    <t>ASLAN HÜRKUŞ: ANKA ADASI</t>
  </si>
  <si>
    <t>TROLLS BAND TOGETHER</t>
  </si>
  <si>
    <t>THE HUNGER GAMES: THE BALLAD OF SONGBIRDS AND SNAKES</t>
  </si>
  <si>
    <t>AYBÜKE: ÖĞRETMEN OLDUM BEN</t>
  </si>
  <si>
    <t>NAPOLEON</t>
  </si>
  <si>
    <t>MASHA I MEDVED V KINO: SKAZHITE OY!</t>
  </si>
  <si>
    <t>NASREDDİN HOCA: ZAMAN YOLCUSU: DİNOZORLAR ÇAĞI</t>
  </si>
  <si>
    <t>ÖLÜMLÜ DÜNYA 2</t>
  </si>
  <si>
    <t>THANKSGIVING</t>
  </si>
  <si>
    <t>WISH</t>
  </si>
  <si>
    <t>PAST LIVES</t>
  </si>
  <si>
    <t>JEANNE DU BARRY</t>
  </si>
  <si>
    <t>SILENT NIGHT</t>
  </si>
  <si>
    <t>HAİLE 2: VAR MI YOK MU?</t>
  </si>
  <si>
    <t>MURAT GÖĞEBAKAN: KALBİM YARALI</t>
  </si>
  <si>
    <t>NEFES: YER EKSİ İKİ</t>
  </si>
  <si>
    <t>KOTY ERMITAZHA</t>
  </si>
  <si>
    <t>WONKA</t>
  </si>
  <si>
    <t>THE ELEPHANT KING</t>
  </si>
  <si>
    <t>22 - 24 ARALIK 2023 / 52. VİZYON HAFTASI</t>
  </si>
  <si>
    <t>ANİDEN</t>
  </si>
  <si>
    <t>DEJAR: CİN VAHŞETİ</t>
  </si>
  <si>
    <t>SAĞ SALİM 3: ÖLÜ YA DA DİRİ</t>
  </si>
  <si>
    <t>CENAZEMİZE HOŞ GELDİNİZ</t>
  </si>
  <si>
    <t>KADINLARA MAHSUS</t>
  </si>
  <si>
    <t>FERRARI</t>
  </si>
  <si>
    <t>AQUAMAN AND THE LOST KINGDOM</t>
  </si>
  <si>
    <t>LES AS DE LA JUNGLE 2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</si>
</sst>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_-* #,##0.00\ _₺_-;\-* #,##0.00\ _₺_-;_-* &quot;-&quot;??\ _₺_-;_-@_-"/>
    <numFmt numFmtId="173" formatCode="_-* #,##0.00\ _T_L_-;\-* #,##0.00\ _T_L_-;_-* \-??\ _T_L_-;_-@_-"/>
    <numFmt numFmtId="174" formatCode="_(* #,##0.00_);_(* \(#,##0.00\);_(* \-??_);_(@_)"/>
    <numFmt numFmtId="175" formatCode="d\ mmmm\ yy;@"/>
    <numFmt numFmtId="176" formatCode="_-* #,##0.00&quot; ₺&quot;_-;\-* #,##0.00&quot; ₺&quot;_-;_-* \-??&quot; ₺&quot;_-;_-@_-"/>
    <numFmt numFmtId="177" formatCode="_-* #,##0.00\ _Y_T_L_-;\-* #,##0.00\ _Y_T_L_-;_-* \-??\ _Y_T_L_-;_-@_-"/>
    <numFmt numFmtId="178" formatCode="0\ %"/>
    <numFmt numFmtId="179" formatCode="dd/mm/yyyy"/>
    <numFmt numFmtId="180" formatCode="dd/mm/yy;@"/>
    <numFmt numFmtId="181" formatCode="0\ %\ "/>
    <numFmt numFmtId="182" formatCode="hh:mm:ss\ AM/PM"/>
    <numFmt numFmtId="183" formatCode="_ * #,##0.00_)&quot; TRY&quot;_ ;_ * \(#,##0.00&quot;) TRY&quot;_ ;_ * \-??_)&quot; TRY&quot;_ ;_ @_ "/>
    <numFmt numFmtId="184" formatCode="_-* #,##0.00\ _₺_-;\-* #,##0.00\ _₺_-;_-* \-??\ _₺_-;_-@_-"/>
    <numFmt numFmtId="185" formatCode="dd/mmm"/>
    <numFmt numFmtId="186" formatCode="0.00\ %"/>
    <numFmt numFmtId="187" formatCode="#,##0.00\ &quot;TL&quot;"/>
    <numFmt numFmtId="188" formatCode="#,##0\ "/>
    <numFmt numFmtId="189" formatCode="0.00\ "/>
    <numFmt numFmtId="190" formatCode="#,##0.00\ \ "/>
  </numFmts>
  <fonts count="77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sz val="6"/>
      <color indexed="63"/>
      <name val="Calibri"/>
      <family val="2"/>
    </font>
    <font>
      <b/>
      <sz val="5"/>
      <color indexed="10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sz val="7"/>
      <color indexed="30"/>
      <name val="Arial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5"/>
      <color indexed="30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sz val="7"/>
      <color rgb="FF0070C0"/>
      <name val="Arial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5"/>
      <color rgb="FF0070C0"/>
      <name val="Calibri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sz val="8"/>
      <color rgb="FF7030A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4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56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7" fillId="15" borderId="6" applyNumberFormat="0" applyAlignment="0" applyProtection="0"/>
    <xf numFmtId="0" fontId="58" fillId="2" borderId="6" applyNumberFormat="0" applyAlignment="0" applyProtection="0"/>
    <xf numFmtId="0" fontId="59" fillId="16" borderId="7" applyNumberFormat="0" applyAlignment="0" applyProtection="0"/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18" borderId="0" applyNumberFormat="0" applyBorder="0" applyAlignment="0" applyProtection="0"/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19" borderId="8" applyNumberFormat="0" applyFont="0" applyAlignment="0" applyProtection="0"/>
    <xf numFmtId="0" fontId="63" fillId="20" borderId="0" applyNumberFormat="0" applyBorder="0" applyAlignment="0" applyProtection="0"/>
    <xf numFmtId="0" fontId="4" fillId="21" borderId="9">
      <alignment horizontal="center" vertical="center"/>
      <protection/>
    </xf>
    <xf numFmtId="183" fontId="0" fillId="0" borderId="0" applyFill="0" applyBorder="0" applyAlignment="0" applyProtection="0"/>
    <xf numFmtId="42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3" fillId="1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79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1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2" fillId="27" borderId="0" xfId="0" applyFont="1" applyFill="1" applyAlignment="1">
      <alignment vertical="center"/>
    </xf>
    <xf numFmtId="0" fontId="12" fillId="27" borderId="0" xfId="0" applyFont="1" applyFill="1" applyAlignment="1">
      <alignment horizontal="center" vertical="center"/>
    </xf>
    <xf numFmtId="0" fontId="13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3" fillId="27" borderId="0" xfId="0" applyFont="1" applyFill="1" applyBorder="1" applyAlignment="1" applyProtection="1">
      <alignment horizontal="left" vertical="center"/>
      <protection locked="0"/>
    </xf>
    <xf numFmtId="0" fontId="13" fillId="27" borderId="0" xfId="0" applyFont="1" applyFill="1" applyBorder="1" applyAlignment="1" applyProtection="1">
      <alignment horizontal="center" vertical="center"/>
      <protection locked="0"/>
    </xf>
    <xf numFmtId="0" fontId="18" fillId="27" borderId="0" xfId="0" applyFont="1" applyFill="1" applyBorder="1" applyAlignment="1" applyProtection="1">
      <alignment horizontal="left" vertical="center"/>
      <protection/>
    </xf>
    <xf numFmtId="0" fontId="20" fillId="27" borderId="0" xfId="0" applyFont="1" applyFill="1" applyAlignment="1">
      <alignment horizontal="center" vertical="center"/>
    </xf>
    <xf numFmtId="0" fontId="66" fillId="27" borderId="0" xfId="0" applyFont="1" applyFill="1" applyAlignment="1">
      <alignment horizontal="center" vertical="center"/>
    </xf>
    <xf numFmtId="0" fontId="67" fillId="27" borderId="0" xfId="0" applyNumberFormat="1" applyFont="1" applyFill="1" applyAlignment="1">
      <alignment horizontal="center" vertical="center"/>
    </xf>
    <xf numFmtId="0" fontId="68" fillId="27" borderId="0" xfId="0" applyFont="1" applyFill="1" applyBorder="1" applyAlignment="1" applyProtection="1">
      <alignment horizontal="center" vertical="center"/>
      <protection locked="0"/>
    </xf>
    <xf numFmtId="4" fontId="69" fillId="27" borderId="0" xfId="0" applyNumberFormat="1" applyFont="1" applyFill="1" applyBorder="1" applyAlignment="1" applyProtection="1">
      <alignment horizontal="center" vertical="center"/>
      <protection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4" fontId="71" fillId="27" borderId="0" xfId="0" applyNumberFormat="1" applyFont="1" applyFill="1" applyBorder="1" applyAlignment="1" applyProtection="1">
      <alignment horizontal="right" vertical="center"/>
      <protection/>
    </xf>
    <xf numFmtId="3" fontId="71" fillId="27" borderId="0" xfId="0" applyNumberFormat="1" applyFont="1" applyFill="1" applyBorder="1" applyAlignment="1" applyProtection="1">
      <alignment horizontal="right" vertical="center"/>
      <protection/>
    </xf>
    <xf numFmtId="3" fontId="72" fillId="27" borderId="0" xfId="0" applyNumberFormat="1" applyFont="1" applyFill="1" applyBorder="1" applyAlignment="1" applyProtection="1">
      <alignment horizontal="right" vertical="center"/>
      <protection/>
    </xf>
    <xf numFmtId="4" fontId="72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1" fontId="21" fillId="27" borderId="0" xfId="0" applyNumberFormat="1" applyFont="1" applyFill="1" applyBorder="1" applyAlignment="1" applyProtection="1">
      <alignment horizontal="right" vertical="center"/>
      <protection/>
    </xf>
    <xf numFmtId="0" fontId="22" fillId="0" borderId="11" xfId="0" applyNumberFormat="1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4" fontId="22" fillId="0" borderId="11" xfId="46" applyNumberFormat="1" applyFont="1" applyFill="1" applyBorder="1" applyAlignment="1" applyProtection="1">
      <alignment vertical="center"/>
      <protection/>
    </xf>
    <xf numFmtId="3" fontId="22" fillId="0" borderId="11" xfId="46" applyNumberFormat="1" applyFont="1" applyFill="1" applyBorder="1" applyAlignment="1" applyProtection="1">
      <alignment vertical="center"/>
      <protection/>
    </xf>
    <xf numFmtId="3" fontId="22" fillId="0" borderId="11" xfId="190" applyNumberFormat="1" applyFont="1" applyFill="1" applyBorder="1" applyAlignment="1" applyProtection="1">
      <alignment vertical="center"/>
      <protection/>
    </xf>
    <xf numFmtId="2" fontId="22" fillId="0" borderId="11" xfId="190" applyNumberFormat="1" applyFont="1" applyFill="1" applyBorder="1" applyAlignment="1" applyProtection="1">
      <alignment horizontal="center" vertical="center"/>
      <protection/>
    </xf>
    <xf numFmtId="178" fontId="22" fillId="0" borderId="11" xfId="192" applyNumberFormat="1" applyFont="1" applyFill="1" applyBorder="1" applyAlignment="1" applyProtection="1">
      <alignment vertical="center"/>
      <protection/>
    </xf>
    <xf numFmtId="2" fontId="22" fillId="0" borderId="11" xfId="0" applyNumberFormat="1" applyFont="1" applyFill="1" applyBorder="1" applyAlignment="1" applyProtection="1">
      <alignment horizontal="center" vertical="center"/>
      <protection/>
    </xf>
    <xf numFmtId="0" fontId="17" fillId="27" borderId="0" xfId="0" applyFont="1" applyFill="1" applyBorder="1" applyAlignment="1" applyProtection="1">
      <alignment horizontal="center"/>
      <protection locked="0"/>
    </xf>
    <xf numFmtId="0" fontId="11" fillId="28" borderId="12" xfId="0" applyNumberFormat="1" applyFont="1" applyFill="1" applyBorder="1" applyAlignment="1" applyProtection="1">
      <alignment horizontal="center" wrapText="1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17" fillId="28" borderId="12" xfId="0" applyFont="1" applyFill="1" applyBorder="1" applyAlignment="1" applyProtection="1">
      <alignment horizontal="center"/>
      <protection locked="0"/>
    </xf>
    <xf numFmtId="0" fontId="73" fillId="28" borderId="12" xfId="0" applyFont="1" applyFill="1" applyBorder="1" applyAlignment="1" applyProtection="1">
      <alignment horizontal="center"/>
      <protection locked="0"/>
    </xf>
    <xf numFmtId="0" fontId="11" fillId="27" borderId="0" xfId="0" applyFont="1" applyFill="1" applyBorder="1" applyAlignment="1" applyProtection="1">
      <alignment horizontal="center"/>
      <protection locked="0"/>
    </xf>
    <xf numFmtId="0" fontId="17" fillId="27" borderId="0" xfId="0" applyFont="1" applyFill="1" applyBorder="1" applyAlignment="1" applyProtection="1">
      <alignment horizontal="center"/>
      <protection/>
    </xf>
    <xf numFmtId="2" fontId="11" fillId="28" borderId="13" xfId="0" applyNumberFormat="1" applyFont="1" applyFill="1" applyBorder="1" applyAlignment="1" applyProtection="1">
      <alignment horizontal="center" vertical="center"/>
      <protection/>
    </xf>
    <xf numFmtId="173" fontId="16" fillId="28" borderId="13" xfId="44" applyFont="1" applyFill="1" applyBorder="1" applyAlignment="1" applyProtection="1">
      <alignment horizontal="center" vertical="center"/>
      <protection/>
    </xf>
    <xf numFmtId="0" fontId="16" fillId="28" borderId="13" xfId="0" applyFont="1" applyFill="1" applyBorder="1" applyAlignment="1" applyProtection="1">
      <alignment horizontal="center" vertical="center"/>
      <protection/>
    </xf>
    <xf numFmtId="0" fontId="74" fillId="28" borderId="13" xfId="0" applyNumberFormat="1" applyFont="1" applyFill="1" applyBorder="1" applyAlignment="1" applyProtection="1">
      <alignment horizontal="center" vertical="center" textRotation="90"/>
      <protection locked="0"/>
    </xf>
    <xf numFmtId="4" fontId="74" fillId="28" borderId="13" xfId="0" applyNumberFormat="1" applyFont="1" applyFill="1" applyBorder="1" applyAlignment="1" applyProtection="1">
      <alignment horizontal="center" vertical="center" wrapText="1"/>
      <protection/>
    </xf>
    <xf numFmtId="3" fontId="74" fillId="28" borderId="13" xfId="0" applyNumberFormat="1" applyFont="1" applyFill="1" applyBorder="1" applyAlignment="1" applyProtection="1">
      <alignment horizontal="center" vertical="center" wrapText="1"/>
      <protection/>
    </xf>
    <xf numFmtId="3" fontId="74" fillId="28" borderId="13" xfId="0" applyNumberFormat="1" applyFont="1" applyFill="1" applyBorder="1" applyAlignment="1" applyProtection="1">
      <alignment horizontal="center" vertical="center" textRotation="90" wrapText="1"/>
      <protection/>
    </xf>
    <xf numFmtId="0" fontId="11" fillId="27" borderId="0" xfId="0" applyFont="1" applyFill="1" applyBorder="1" applyAlignment="1" applyProtection="1">
      <alignment horizontal="center"/>
      <protection/>
    </xf>
    <xf numFmtId="182" fontId="75" fillId="0" borderId="11" xfId="0" applyNumberFormat="1" applyFont="1" applyFill="1" applyBorder="1" applyAlignment="1">
      <alignment vertical="center"/>
    </xf>
    <xf numFmtId="4" fontId="22" fillId="0" borderId="11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4" fontId="76" fillId="0" borderId="11" xfId="44" applyNumberFormat="1" applyFont="1" applyFill="1" applyBorder="1" applyAlignment="1" applyProtection="1">
      <alignment horizontal="right" vertical="center"/>
      <protection locked="0"/>
    </xf>
    <xf numFmtId="3" fontId="76" fillId="0" borderId="11" xfId="44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0" fontId="13" fillId="29" borderId="0" xfId="0" applyFont="1" applyFill="1" applyBorder="1" applyAlignment="1" applyProtection="1">
      <alignment horizontal="center" vertical="center" wrapText="1"/>
      <protection locked="0"/>
    </xf>
    <xf numFmtId="0" fontId="11" fillId="29" borderId="0" xfId="0" applyFont="1" applyFill="1" applyBorder="1" applyAlignment="1" applyProtection="1">
      <alignment horizontal="center"/>
      <protection locked="0"/>
    </xf>
    <xf numFmtId="0" fontId="11" fillId="29" borderId="0" xfId="0" applyFont="1" applyFill="1" applyBorder="1" applyAlignment="1" applyProtection="1">
      <alignment horizontal="center"/>
      <protection/>
    </xf>
    <xf numFmtId="0" fontId="7" fillId="29" borderId="0" xfId="0" applyFont="1" applyFill="1" applyBorder="1" applyAlignment="1" applyProtection="1">
      <alignment vertical="center"/>
      <protection/>
    </xf>
    <xf numFmtId="0" fontId="18" fillId="29" borderId="0" xfId="0" applyFont="1" applyFill="1" applyBorder="1" applyAlignment="1" applyProtection="1">
      <alignment horizontal="left" vertical="center"/>
      <protection/>
    </xf>
    <xf numFmtId="4" fontId="76" fillId="0" borderId="11" xfId="0" applyNumberFormat="1" applyFont="1" applyFill="1" applyBorder="1" applyAlignment="1">
      <alignment vertical="center"/>
    </xf>
    <xf numFmtId="3" fontId="76" fillId="0" borderId="11" xfId="0" applyNumberFormat="1" applyFont="1" applyFill="1" applyBorder="1" applyAlignment="1">
      <alignment vertical="center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23" fillId="27" borderId="14" xfId="0" applyNumberFormat="1" applyFont="1" applyFill="1" applyBorder="1" applyAlignment="1" applyProtection="1">
      <alignment horizontal="right" vertical="center" wrapText="1"/>
      <protection locked="0"/>
    </xf>
    <xf numFmtId="2" fontId="14" fillId="27" borderId="0" xfId="119" applyNumberFormat="1" applyFont="1" applyFill="1" applyBorder="1" applyAlignment="1" applyProtection="1">
      <alignment horizontal="center" vertical="center" wrapText="1"/>
      <protection locked="0"/>
    </xf>
    <xf numFmtId="0" fontId="15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28" borderId="12" xfId="0" applyFont="1" applyFill="1" applyBorder="1" applyAlignment="1">
      <alignment horizontal="center" vertical="center" wrapText="1"/>
    </xf>
  </cellXfs>
  <cellStyles count="19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3" xfId="67"/>
    <cellStyle name="Comma 4" xfId="68"/>
    <cellStyle name="Çıkış" xfId="69"/>
    <cellStyle name="Excel Built-in Normal" xfId="70"/>
    <cellStyle name="Excel Built-in Normal 10" xfId="71"/>
    <cellStyle name="Excel Built-in Normal 11" xfId="72"/>
    <cellStyle name="Excel Built-in Normal 12" xfId="73"/>
    <cellStyle name="Excel Built-in Normal 13" xfId="74"/>
    <cellStyle name="Excel Built-in Normal 14" xfId="75"/>
    <cellStyle name="Excel Built-in Normal 15" xfId="76"/>
    <cellStyle name="Excel Built-in Normal 16" xfId="77"/>
    <cellStyle name="Excel Built-in Normal 17" xfId="78"/>
    <cellStyle name="Excel Built-in Normal 18" xfId="79"/>
    <cellStyle name="Excel Built-in Normal 19" xfId="80"/>
    <cellStyle name="Excel Built-in Normal 2" xfId="81"/>
    <cellStyle name="Excel Built-in Normal 20" xfId="82"/>
    <cellStyle name="Excel Built-in Normal 21" xfId="83"/>
    <cellStyle name="Excel Built-in Normal 22" xfId="84"/>
    <cellStyle name="Excel Built-in Normal 23" xfId="85"/>
    <cellStyle name="Excel Built-in Normal 24" xfId="86"/>
    <cellStyle name="Excel Built-in Normal 25" xfId="87"/>
    <cellStyle name="Excel Built-in Normal 26" xfId="88"/>
    <cellStyle name="Excel Built-in Normal 27" xfId="89"/>
    <cellStyle name="Excel Built-in Normal 28" xfId="90"/>
    <cellStyle name="Excel Built-in Normal 29" xfId="91"/>
    <cellStyle name="Excel Built-in Normal 3" xfId="92"/>
    <cellStyle name="Excel Built-in Normal 30" xfId="93"/>
    <cellStyle name="Excel Built-in Normal 31" xfId="94"/>
    <cellStyle name="Excel Built-in Normal 32" xfId="95"/>
    <cellStyle name="Excel Built-in Normal 33" xfId="96"/>
    <cellStyle name="Excel Built-in Normal 34" xfId="97"/>
    <cellStyle name="Excel Built-in Normal 35" xfId="98"/>
    <cellStyle name="Excel Built-in Normal 36" xfId="99"/>
    <cellStyle name="Excel Built-in Normal 37" xfId="100"/>
    <cellStyle name="Excel Built-in Normal 38" xfId="101"/>
    <cellStyle name="Excel Built-in Normal 39" xfId="102"/>
    <cellStyle name="Excel Built-in Normal 4" xfId="103"/>
    <cellStyle name="Excel Built-in Normal 40" xfId="104"/>
    <cellStyle name="Excel Built-in Normal 41" xfId="105"/>
    <cellStyle name="Excel Built-in Normal 42" xfId="106"/>
    <cellStyle name="Excel Built-in Normal 43" xfId="107"/>
    <cellStyle name="Excel Built-in Normal 5" xfId="108"/>
    <cellStyle name="Excel Built-in Normal 6" xfId="109"/>
    <cellStyle name="Excel Built-in Normal 7" xfId="110"/>
    <cellStyle name="Excel Built-in Normal 8" xfId="111"/>
    <cellStyle name="Excel Built-in Normal 9" xfId="112"/>
    <cellStyle name="Excel_BuiltIn_İyi 1" xfId="113"/>
    <cellStyle name="Giriş" xfId="114"/>
    <cellStyle name="Hesaplama" xfId="115"/>
    <cellStyle name="İşaretli Hücre" xfId="116"/>
    <cellStyle name="İyi" xfId="117"/>
    <cellStyle name="Followed Hyperlink" xfId="118"/>
    <cellStyle name="Hyperlink" xfId="119"/>
    <cellStyle name="Köprü 2" xfId="120"/>
    <cellStyle name="Kötü" xfId="121"/>
    <cellStyle name="Normal 10" xfId="122"/>
    <cellStyle name="Normal 11" xfId="123"/>
    <cellStyle name="Normal 11 2" xfId="124"/>
    <cellStyle name="Normal 12" xfId="125"/>
    <cellStyle name="Normal 12 2" xfId="126"/>
    <cellStyle name="Normal 13" xfId="127"/>
    <cellStyle name="Normal 14" xfId="128"/>
    <cellStyle name="Normal 15" xfId="129"/>
    <cellStyle name="Normal 2" xfId="130"/>
    <cellStyle name="Normal 2 10 10" xfId="131"/>
    <cellStyle name="Normal 2 10 10 2" xfId="132"/>
    <cellStyle name="Normal 2 2" xfId="133"/>
    <cellStyle name="Normal 2 2 2" xfId="134"/>
    <cellStyle name="Normal 2 2 2 2" xfId="135"/>
    <cellStyle name="Normal 2 2 3" xfId="136"/>
    <cellStyle name="Normal 2 2 4" xfId="137"/>
    <cellStyle name="Normal 2 2 5" xfId="138"/>
    <cellStyle name="Normal 2 2 5 2" xfId="139"/>
    <cellStyle name="Normal 2 3" xfId="140"/>
    <cellStyle name="Normal 2 4" xfId="141"/>
    <cellStyle name="Normal 2 5" xfId="142"/>
    <cellStyle name="Normal 2 5 2" xfId="143"/>
    <cellStyle name="Normal 2 6" xfId="144"/>
    <cellStyle name="Normal 2 7" xfId="145"/>
    <cellStyle name="Normal 2 8" xfId="146"/>
    <cellStyle name="Normal 3" xfId="147"/>
    <cellStyle name="Normal 3 2" xfId="148"/>
    <cellStyle name="Normal 4" xfId="149"/>
    <cellStyle name="Normal 4 2" xfId="150"/>
    <cellStyle name="Normal 5" xfId="151"/>
    <cellStyle name="Normal 5 2" xfId="152"/>
    <cellStyle name="Normal 5 2 2" xfId="153"/>
    <cellStyle name="Normal 5 3" xfId="154"/>
    <cellStyle name="Normal 5 4" xfId="155"/>
    <cellStyle name="Normal 5 5" xfId="156"/>
    <cellStyle name="Normal 6" xfId="157"/>
    <cellStyle name="Normal 6 2" xfId="158"/>
    <cellStyle name="Normal 6 3" xfId="159"/>
    <cellStyle name="Normal 6 4" xfId="160"/>
    <cellStyle name="Normal 7" xfId="161"/>
    <cellStyle name="Normal 7 2" xfId="162"/>
    <cellStyle name="Normal 8" xfId="163"/>
    <cellStyle name="Normal 9" xfId="164"/>
    <cellStyle name="Not" xfId="165"/>
    <cellStyle name="Nötr" xfId="166"/>
    <cellStyle name="Onaylı" xfId="167"/>
    <cellStyle name="Currency" xfId="168"/>
    <cellStyle name="Currency [0]" xfId="169"/>
    <cellStyle name="ParaBirimi 2" xfId="170"/>
    <cellStyle name="ParaBirimi 3" xfId="171"/>
    <cellStyle name="Percent 2" xfId="172"/>
    <cellStyle name="Toplam" xfId="173"/>
    <cellStyle name="Uyarı Metni" xfId="174"/>
    <cellStyle name="Virgül 10" xfId="175"/>
    <cellStyle name="Virgül 2" xfId="176"/>
    <cellStyle name="Virgül 2 2" xfId="177"/>
    <cellStyle name="Virgül 2 2 2" xfId="178"/>
    <cellStyle name="Virgül 2 2 4" xfId="179"/>
    <cellStyle name="Virgül 3" xfId="180"/>
    <cellStyle name="Virgül 3 2" xfId="181"/>
    <cellStyle name="Virgül 4" xfId="182"/>
    <cellStyle name="Virgül 5" xfId="183"/>
    <cellStyle name="Vurgu1" xfId="184"/>
    <cellStyle name="Vurgu2" xfId="185"/>
    <cellStyle name="Vurgu3" xfId="186"/>
    <cellStyle name="Vurgu4" xfId="187"/>
    <cellStyle name="Vurgu5" xfId="188"/>
    <cellStyle name="Vurgu6" xfId="189"/>
    <cellStyle name="Percent" xfId="190"/>
    <cellStyle name="Yüzde 2" xfId="191"/>
    <cellStyle name="Yüzde 2 2" xfId="192"/>
    <cellStyle name="Yüzde 2 3" xfId="193"/>
    <cellStyle name="Yüzde 2 4" xfId="194"/>
    <cellStyle name="Yüzde 2 4 2" xfId="195"/>
    <cellStyle name="Yüzde 3" xfId="196"/>
    <cellStyle name="Yüzde 4" xfId="197"/>
    <cellStyle name="Yüzde 5" xfId="198"/>
    <cellStyle name="Yüzde 6" xfId="199"/>
    <cellStyle name="Yüzde 6 2" xfId="200"/>
    <cellStyle name="Yüzde 7" xfId="201"/>
    <cellStyle name="Yüzde 7 2" xfId="202"/>
    <cellStyle name="Yüzde 8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3.28125" defaultRowHeight="12.75"/>
  <cols>
    <col min="1" max="1" width="1.8515625" style="1" bestFit="1" customWidth="1"/>
    <col min="2" max="2" width="1.421875" style="2" bestFit="1" customWidth="1"/>
    <col min="3" max="3" width="42.7109375" style="3" bestFit="1" customWidth="1"/>
    <col min="4" max="4" width="10.140625" style="4" bestFit="1" customWidth="1"/>
    <col min="5" max="5" width="2.421875" style="5" bestFit="1" customWidth="1"/>
    <col min="6" max="6" width="2.421875" style="28" bestFit="1" customWidth="1"/>
    <col min="7" max="7" width="2.00390625" style="6" bestFit="1" customWidth="1"/>
    <col min="8" max="8" width="6.7109375" style="7" bestFit="1" customWidth="1"/>
    <col min="9" max="9" width="3.8515625" style="8" bestFit="1" customWidth="1"/>
    <col min="10" max="10" width="6.7109375" style="7" bestFit="1" customWidth="1"/>
    <col min="11" max="11" width="4.421875" style="8" bestFit="1" customWidth="1"/>
    <col min="12" max="12" width="6.7109375" style="9" bestFit="1" customWidth="1"/>
    <col min="13" max="13" width="4.421875" style="10" bestFit="1" customWidth="1"/>
    <col min="14" max="14" width="10.8515625" style="29" bestFit="1" customWidth="1"/>
    <col min="15" max="15" width="5.7109375" style="30" bestFit="1" customWidth="1"/>
    <col min="16" max="16" width="3.421875" style="11" bestFit="1" customWidth="1"/>
    <col min="17" max="17" width="3.8515625" style="35" bestFit="1" customWidth="1"/>
    <col min="18" max="18" width="7.28125" style="12" bestFit="1" customWidth="1"/>
    <col min="19" max="19" width="4.421875" style="11" bestFit="1" customWidth="1"/>
    <col min="20" max="21" width="3.57421875" style="13" bestFit="1" customWidth="1"/>
    <col min="22" max="22" width="11.7109375" style="31" bestFit="1" customWidth="1"/>
    <col min="23" max="23" width="7.8515625" style="32" bestFit="1" customWidth="1"/>
    <col min="24" max="24" width="3.8515625" style="5" bestFit="1" customWidth="1"/>
    <col min="25" max="25" width="5.57421875" style="70" bestFit="1" customWidth="1"/>
    <col min="26" max="79" width="3.28125" style="70" customWidth="1"/>
    <col min="80" max="16384" width="3.28125" style="3" customWidth="1"/>
  </cols>
  <sheetData>
    <row r="1" spans="1:79" s="17" customFormat="1" ht="12.75">
      <c r="A1" s="14"/>
      <c r="B1" s="74" t="s">
        <v>0</v>
      </c>
      <c r="C1" s="74"/>
      <c r="D1" s="15"/>
      <c r="E1" s="24"/>
      <c r="F1" s="25"/>
      <c r="G1" s="16"/>
      <c r="H1" s="75" t="s">
        <v>32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</row>
    <row r="2" spans="1:79" s="17" customFormat="1" ht="12.75">
      <c r="A2" s="14"/>
      <c r="B2" s="76" t="s">
        <v>1</v>
      </c>
      <c r="C2" s="76"/>
      <c r="D2" s="18"/>
      <c r="E2" s="19"/>
      <c r="F2" s="26"/>
      <c r="G2" s="20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</row>
    <row r="3" spans="1:79" s="17" customFormat="1" ht="11.25">
      <c r="A3" s="14"/>
      <c r="B3" s="77" t="s">
        <v>68</v>
      </c>
      <c r="C3" s="77"/>
      <c r="D3" s="21"/>
      <c r="E3" s="22"/>
      <c r="F3" s="27"/>
      <c r="G3" s="22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</row>
    <row r="4" spans="1:79" s="51" customFormat="1" ht="7.5" customHeight="1">
      <c r="A4" s="46"/>
      <c r="B4" s="47"/>
      <c r="C4" s="47"/>
      <c r="D4" s="48"/>
      <c r="E4" s="49"/>
      <c r="F4" s="50"/>
      <c r="G4" s="48"/>
      <c r="H4" s="78" t="s">
        <v>2</v>
      </c>
      <c r="I4" s="78"/>
      <c r="J4" s="78" t="s">
        <v>3</v>
      </c>
      <c r="K4" s="78"/>
      <c r="L4" s="78" t="s">
        <v>4</v>
      </c>
      <c r="M4" s="78"/>
      <c r="N4" s="78" t="s">
        <v>5</v>
      </c>
      <c r="O4" s="78"/>
      <c r="P4" s="78"/>
      <c r="Q4" s="78"/>
      <c r="R4" s="78" t="s">
        <v>6</v>
      </c>
      <c r="S4" s="78"/>
      <c r="T4" s="78" t="s">
        <v>7</v>
      </c>
      <c r="U4" s="78"/>
      <c r="V4" s="78" t="s">
        <v>8</v>
      </c>
      <c r="W4" s="78"/>
      <c r="X4" s="7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79" s="60" customFormat="1" ht="30">
      <c r="A5" s="52"/>
      <c r="B5" s="53"/>
      <c r="C5" s="54"/>
      <c r="D5" s="55" t="s">
        <v>9</v>
      </c>
      <c r="E5" s="56" t="s">
        <v>10</v>
      </c>
      <c r="F5" s="56" t="s">
        <v>11</v>
      </c>
      <c r="G5" s="56" t="s">
        <v>12</v>
      </c>
      <c r="H5" s="57" t="s">
        <v>13</v>
      </c>
      <c r="I5" s="58" t="s">
        <v>14</v>
      </c>
      <c r="J5" s="57" t="s">
        <v>13</v>
      </c>
      <c r="K5" s="58" t="s">
        <v>14</v>
      </c>
      <c r="L5" s="57" t="s">
        <v>13</v>
      </c>
      <c r="M5" s="58" t="s">
        <v>14</v>
      </c>
      <c r="N5" s="57" t="s">
        <v>15</v>
      </c>
      <c r="O5" s="58" t="s">
        <v>34</v>
      </c>
      <c r="P5" s="59" t="s">
        <v>16</v>
      </c>
      <c r="Q5" s="59" t="s">
        <v>17</v>
      </c>
      <c r="R5" s="57" t="s">
        <v>13</v>
      </c>
      <c r="S5" s="58" t="s">
        <v>18</v>
      </c>
      <c r="T5" s="59" t="s">
        <v>19</v>
      </c>
      <c r="U5" s="59" t="s">
        <v>20</v>
      </c>
      <c r="V5" s="57" t="s">
        <v>13</v>
      </c>
      <c r="W5" s="58" t="s">
        <v>14</v>
      </c>
      <c r="X5" s="59" t="s">
        <v>17</v>
      </c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</row>
    <row r="6" spans="9:21" ht="11.25">
      <c r="I6" s="33">
        <v>92500</v>
      </c>
      <c r="J6" s="34"/>
      <c r="K6" s="33">
        <v>172058</v>
      </c>
      <c r="L6" s="34"/>
      <c r="M6" s="33">
        <v>142429</v>
      </c>
      <c r="N6" s="34"/>
      <c r="O6" s="33">
        <v>406987</v>
      </c>
      <c r="T6" s="44">
        <f aca="true" t="shared" si="0" ref="T6:T49">IF(R6&lt;&gt;0,-(R6-N6)/R6,"")</f>
      </c>
      <c r="U6" s="44">
        <f aca="true" t="shared" si="1" ref="U6:U49">IF(S6&lt;&gt;0,-(S6-O6)/S6,"")</f>
      </c>
    </row>
    <row r="7" spans="1:79" s="23" customFormat="1" ht="11.25">
      <c r="A7" s="36">
        <v>1</v>
      </c>
      <c r="B7" s="66"/>
      <c r="C7" s="61" t="s">
        <v>64</v>
      </c>
      <c r="D7" s="37" t="s">
        <v>29</v>
      </c>
      <c r="E7" s="38">
        <v>312</v>
      </c>
      <c r="F7" s="38">
        <v>319</v>
      </c>
      <c r="G7" s="39">
        <v>2</v>
      </c>
      <c r="H7" s="40">
        <v>1899662</v>
      </c>
      <c r="I7" s="41">
        <v>17079</v>
      </c>
      <c r="J7" s="40">
        <v>4122008</v>
      </c>
      <c r="K7" s="41">
        <v>35186</v>
      </c>
      <c r="L7" s="40">
        <v>3604123</v>
      </c>
      <c r="M7" s="41">
        <v>30607</v>
      </c>
      <c r="N7" s="72">
        <f aca="true" t="shared" si="2" ref="N7:N49">H7+J7+L7</f>
        <v>9625793</v>
      </c>
      <c r="O7" s="73">
        <f aca="true" t="shared" si="3" ref="O7:O49">I7+K7+M7</f>
        <v>82872</v>
      </c>
      <c r="P7" s="42">
        <f>O7/F7</f>
        <v>259.7868338557994</v>
      </c>
      <c r="Q7" s="43">
        <f aca="true" t="shared" si="4" ref="Q7:Q50">N7/O7</f>
        <v>116.15253644174147</v>
      </c>
      <c r="R7" s="62">
        <v>13397376</v>
      </c>
      <c r="S7" s="63">
        <v>109972</v>
      </c>
      <c r="T7" s="44">
        <f t="shared" si="0"/>
        <v>-0.2815165447323416</v>
      </c>
      <c r="U7" s="44">
        <f t="shared" si="1"/>
        <v>-0.24642636307423707</v>
      </c>
      <c r="V7" s="64">
        <v>29649933</v>
      </c>
      <c r="W7" s="65">
        <v>257681</v>
      </c>
      <c r="X7" s="45">
        <f aca="true" t="shared" si="5" ref="X7:X49">V7/W7</f>
        <v>115.06449059107968</v>
      </c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</row>
    <row r="8" spans="1:79" s="23" customFormat="1" ht="11.25">
      <c r="A8" s="36">
        <v>2</v>
      </c>
      <c r="B8" s="66"/>
      <c r="C8" s="61" t="s">
        <v>56</v>
      </c>
      <c r="D8" s="37" t="s">
        <v>29</v>
      </c>
      <c r="E8" s="38">
        <v>333</v>
      </c>
      <c r="F8" s="38">
        <v>351</v>
      </c>
      <c r="G8" s="39">
        <v>4</v>
      </c>
      <c r="H8" s="40">
        <v>2742086</v>
      </c>
      <c r="I8" s="41">
        <v>19904</v>
      </c>
      <c r="J8" s="40">
        <v>4977360</v>
      </c>
      <c r="K8" s="41">
        <v>35827</v>
      </c>
      <c r="L8" s="40">
        <v>3366683</v>
      </c>
      <c r="M8" s="41">
        <v>24608</v>
      </c>
      <c r="N8" s="72">
        <f t="shared" si="2"/>
        <v>11086129</v>
      </c>
      <c r="O8" s="73">
        <f t="shared" si="3"/>
        <v>80339</v>
      </c>
      <c r="P8" s="42">
        <f>O8/F8</f>
        <v>228.8860398860399</v>
      </c>
      <c r="Q8" s="43">
        <f t="shared" si="4"/>
        <v>137.99187194264306</v>
      </c>
      <c r="R8" s="62">
        <v>24215749</v>
      </c>
      <c r="S8" s="63">
        <v>173356</v>
      </c>
      <c r="T8" s="44">
        <f t="shared" si="0"/>
        <v>-0.5421934295734565</v>
      </c>
      <c r="U8" s="44">
        <f t="shared" si="1"/>
        <v>-0.5365663720898036</v>
      </c>
      <c r="V8" s="64">
        <v>181824325</v>
      </c>
      <c r="W8" s="65">
        <v>1419065</v>
      </c>
      <c r="X8" s="45">
        <f t="shared" si="5"/>
        <v>128.12966636482471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</row>
    <row r="9" spans="1:79" s="23" customFormat="1" ht="11.25">
      <c r="A9" s="36">
        <v>3</v>
      </c>
      <c r="B9" s="66" t="s">
        <v>30</v>
      </c>
      <c r="C9" s="61" t="s">
        <v>75</v>
      </c>
      <c r="D9" s="37" t="s">
        <v>28</v>
      </c>
      <c r="E9" s="38">
        <v>305</v>
      </c>
      <c r="F9" s="38">
        <v>640</v>
      </c>
      <c r="G9" s="39">
        <v>1</v>
      </c>
      <c r="H9" s="40">
        <v>2618080.5</v>
      </c>
      <c r="I9" s="41">
        <v>17821</v>
      </c>
      <c r="J9" s="40">
        <v>4244500.5</v>
      </c>
      <c r="K9" s="41">
        <v>29240</v>
      </c>
      <c r="L9" s="40">
        <v>3039595</v>
      </c>
      <c r="M9" s="41">
        <v>21846</v>
      </c>
      <c r="N9" s="72">
        <f t="shared" si="2"/>
        <v>9902176</v>
      </c>
      <c r="O9" s="73">
        <f t="shared" si="3"/>
        <v>68907</v>
      </c>
      <c r="P9" s="42">
        <f>O9/F9</f>
        <v>107.6671875</v>
      </c>
      <c r="Q9" s="43">
        <f t="shared" si="4"/>
        <v>143.70348440651892</v>
      </c>
      <c r="R9" s="62"/>
      <c r="S9" s="63"/>
      <c r="T9" s="44">
        <f t="shared" si="0"/>
      </c>
      <c r="U9" s="44">
        <f t="shared" si="1"/>
      </c>
      <c r="V9" s="64">
        <v>9902176</v>
      </c>
      <c r="W9" s="65">
        <v>68907</v>
      </c>
      <c r="X9" s="45">
        <f t="shared" si="5"/>
        <v>143.70348440651892</v>
      </c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</row>
    <row r="10" spans="1:79" s="23" customFormat="1" ht="11.25">
      <c r="A10" s="36">
        <v>4</v>
      </c>
      <c r="B10" s="66"/>
      <c r="C10" s="61" t="s">
        <v>66</v>
      </c>
      <c r="D10" s="37" t="s">
        <v>28</v>
      </c>
      <c r="E10" s="38">
        <v>267</v>
      </c>
      <c r="F10" s="38">
        <v>267</v>
      </c>
      <c r="G10" s="39">
        <v>2</v>
      </c>
      <c r="H10" s="40">
        <v>1113935.5</v>
      </c>
      <c r="I10" s="41">
        <v>7940</v>
      </c>
      <c r="J10" s="40">
        <v>2368580.5</v>
      </c>
      <c r="K10" s="41">
        <v>17418</v>
      </c>
      <c r="L10" s="40">
        <v>1786089.5</v>
      </c>
      <c r="M10" s="41">
        <v>13278</v>
      </c>
      <c r="N10" s="72">
        <f t="shared" si="2"/>
        <v>5268605.5</v>
      </c>
      <c r="O10" s="73">
        <f t="shared" si="3"/>
        <v>38636</v>
      </c>
      <c r="P10" s="42">
        <f>O10/F10</f>
        <v>144.70411985018725</v>
      </c>
      <c r="Q10" s="43">
        <f t="shared" si="4"/>
        <v>136.36519049591055</v>
      </c>
      <c r="R10" s="62">
        <v>8944211</v>
      </c>
      <c r="S10" s="63">
        <v>62532</v>
      </c>
      <c r="T10" s="44">
        <f t="shared" si="0"/>
        <v>-0.41094798635676194</v>
      </c>
      <c r="U10" s="44">
        <f t="shared" si="1"/>
        <v>-0.3821403441437984</v>
      </c>
      <c r="V10" s="64">
        <v>17871666.5</v>
      </c>
      <c r="W10" s="65">
        <v>131302</v>
      </c>
      <c r="X10" s="45">
        <f t="shared" si="5"/>
        <v>136.11115215305173</v>
      </c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</row>
    <row r="11" spans="1:79" s="23" customFormat="1" ht="11.25">
      <c r="A11" s="36">
        <v>5</v>
      </c>
      <c r="B11" s="66"/>
      <c r="C11" s="61" t="s">
        <v>63</v>
      </c>
      <c r="D11" s="37" t="s">
        <v>28</v>
      </c>
      <c r="E11" s="38">
        <v>284</v>
      </c>
      <c r="F11" s="38">
        <v>284</v>
      </c>
      <c r="G11" s="39">
        <v>3</v>
      </c>
      <c r="H11" s="40">
        <v>953522</v>
      </c>
      <c r="I11" s="41">
        <v>8329</v>
      </c>
      <c r="J11" s="40">
        <v>1601226</v>
      </c>
      <c r="K11" s="41">
        <v>13759</v>
      </c>
      <c r="L11" s="40">
        <v>1560149.5</v>
      </c>
      <c r="M11" s="41">
        <v>13295</v>
      </c>
      <c r="N11" s="72">
        <f t="shared" si="2"/>
        <v>4114897.5</v>
      </c>
      <c r="O11" s="73">
        <f t="shared" si="3"/>
        <v>35383</v>
      </c>
      <c r="P11" s="42">
        <f>O11/F11</f>
        <v>124.58802816901408</v>
      </c>
      <c r="Q11" s="43">
        <f t="shared" si="4"/>
        <v>116.29589068196591</v>
      </c>
      <c r="R11" s="62">
        <v>8199522</v>
      </c>
      <c r="S11" s="63">
        <v>69881</v>
      </c>
      <c r="T11" s="44">
        <f t="shared" si="0"/>
        <v>-0.49815397775626435</v>
      </c>
      <c r="U11" s="44">
        <f t="shared" si="1"/>
        <v>-0.49366780669996135</v>
      </c>
      <c r="V11" s="64">
        <v>31067630.5</v>
      </c>
      <c r="W11" s="65">
        <v>284291</v>
      </c>
      <c r="X11" s="45">
        <f t="shared" si="5"/>
        <v>109.28109050233739</v>
      </c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</row>
    <row r="12" spans="1:79" s="23" customFormat="1" ht="11.25">
      <c r="A12" s="36">
        <v>6</v>
      </c>
      <c r="B12" s="66"/>
      <c r="C12" s="61" t="s">
        <v>55</v>
      </c>
      <c r="D12" s="37" t="s">
        <v>29</v>
      </c>
      <c r="E12" s="38">
        <v>241</v>
      </c>
      <c r="F12" s="38">
        <v>241</v>
      </c>
      <c r="G12" s="39">
        <v>4</v>
      </c>
      <c r="H12" s="40">
        <v>257646</v>
      </c>
      <c r="I12" s="41">
        <v>3123</v>
      </c>
      <c r="J12" s="40">
        <v>1122177</v>
      </c>
      <c r="K12" s="41">
        <v>10529</v>
      </c>
      <c r="L12" s="40">
        <v>1289849</v>
      </c>
      <c r="M12" s="41">
        <v>11924</v>
      </c>
      <c r="N12" s="72">
        <f t="shared" si="2"/>
        <v>2669672</v>
      </c>
      <c r="O12" s="73">
        <f t="shared" si="3"/>
        <v>25576</v>
      </c>
      <c r="P12" s="42">
        <f>O12/F12</f>
        <v>106.12448132780084</v>
      </c>
      <c r="Q12" s="43">
        <f t="shared" si="4"/>
        <v>104.38192055051611</v>
      </c>
      <c r="R12" s="62">
        <v>4555489</v>
      </c>
      <c r="S12" s="63">
        <v>42725</v>
      </c>
      <c r="T12" s="44">
        <f t="shared" si="0"/>
        <v>-0.4139658772087914</v>
      </c>
      <c r="U12" s="44">
        <f t="shared" si="1"/>
        <v>-0.40138092451726154</v>
      </c>
      <c r="V12" s="64">
        <v>24577237</v>
      </c>
      <c r="W12" s="65">
        <v>245621</v>
      </c>
      <c r="X12" s="45">
        <f t="shared" si="5"/>
        <v>100.06162746670684</v>
      </c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</row>
    <row r="13" spans="1:79" s="23" customFormat="1" ht="11.25">
      <c r="A13" s="36">
        <v>7</v>
      </c>
      <c r="B13" s="66" t="s">
        <v>30</v>
      </c>
      <c r="C13" s="61" t="s">
        <v>71</v>
      </c>
      <c r="D13" s="37" t="s">
        <v>42</v>
      </c>
      <c r="E13" s="38">
        <v>175</v>
      </c>
      <c r="F13" s="38">
        <v>175</v>
      </c>
      <c r="G13" s="39">
        <v>1</v>
      </c>
      <c r="H13" s="40">
        <v>474227.5</v>
      </c>
      <c r="I13" s="41">
        <v>4054</v>
      </c>
      <c r="J13" s="40">
        <v>702159</v>
      </c>
      <c r="K13" s="41">
        <v>5815</v>
      </c>
      <c r="L13" s="40">
        <v>738591</v>
      </c>
      <c r="M13" s="41">
        <v>6135</v>
      </c>
      <c r="N13" s="72">
        <f t="shared" si="2"/>
        <v>1914977.5</v>
      </c>
      <c r="O13" s="73">
        <f t="shared" si="3"/>
        <v>16004</v>
      </c>
      <c r="P13" s="42">
        <f>O13/F13</f>
        <v>91.45142857142856</v>
      </c>
      <c r="Q13" s="43">
        <f t="shared" si="4"/>
        <v>119.65617970507373</v>
      </c>
      <c r="R13" s="62"/>
      <c r="S13" s="63"/>
      <c r="T13" s="44">
        <f t="shared" si="0"/>
      </c>
      <c r="U13" s="44">
        <f t="shared" si="1"/>
      </c>
      <c r="V13" s="64">
        <v>1914977.5</v>
      </c>
      <c r="W13" s="65">
        <v>16004</v>
      </c>
      <c r="X13" s="45">
        <f t="shared" si="5"/>
        <v>119.65617970507373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</row>
    <row r="14" spans="1:79" s="23" customFormat="1" ht="11.25">
      <c r="A14" s="36">
        <v>8</v>
      </c>
      <c r="B14" s="66" t="s">
        <v>30</v>
      </c>
      <c r="C14" s="61" t="s">
        <v>76</v>
      </c>
      <c r="D14" s="37" t="s">
        <v>23</v>
      </c>
      <c r="E14" s="38">
        <v>142</v>
      </c>
      <c r="F14" s="38">
        <v>142</v>
      </c>
      <c r="G14" s="39">
        <v>1</v>
      </c>
      <c r="H14" s="40">
        <v>140478</v>
      </c>
      <c r="I14" s="41">
        <v>1065</v>
      </c>
      <c r="J14" s="40">
        <v>856975</v>
      </c>
      <c r="K14" s="41">
        <v>6450</v>
      </c>
      <c r="L14" s="40">
        <v>809155</v>
      </c>
      <c r="M14" s="41">
        <v>6241</v>
      </c>
      <c r="N14" s="72">
        <f t="shared" si="2"/>
        <v>1806608</v>
      </c>
      <c r="O14" s="73">
        <f t="shared" si="3"/>
        <v>13756</v>
      </c>
      <c r="P14" s="42">
        <f>O14/F14</f>
        <v>96.87323943661971</v>
      </c>
      <c r="Q14" s="43">
        <f t="shared" si="4"/>
        <v>131.33236405931956</v>
      </c>
      <c r="R14" s="62"/>
      <c r="S14" s="63"/>
      <c r="T14" s="44">
        <f t="shared" si="0"/>
      </c>
      <c r="U14" s="44">
        <f t="shared" si="1"/>
      </c>
      <c r="V14" s="64">
        <v>1806608</v>
      </c>
      <c r="W14" s="65">
        <v>13756</v>
      </c>
      <c r="X14" s="45">
        <f t="shared" si="5"/>
        <v>131.33236405931956</v>
      </c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</row>
    <row r="15" spans="1:79" s="23" customFormat="1" ht="11.25">
      <c r="A15" s="36">
        <v>9</v>
      </c>
      <c r="B15" s="66" t="s">
        <v>30</v>
      </c>
      <c r="C15" s="61" t="s">
        <v>72</v>
      </c>
      <c r="D15" s="37" t="s">
        <v>29</v>
      </c>
      <c r="E15" s="38">
        <v>183</v>
      </c>
      <c r="F15" s="38">
        <v>183</v>
      </c>
      <c r="G15" s="39">
        <v>1</v>
      </c>
      <c r="H15" s="40">
        <v>238247</v>
      </c>
      <c r="I15" s="41">
        <v>1875</v>
      </c>
      <c r="J15" s="40">
        <v>469501</v>
      </c>
      <c r="K15" s="41">
        <v>3610</v>
      </c>
      <c r="L15" s="40">
        <v>387088</v>
      </c>
      <c r="M15" s="41">
        <v>3060</v>
      </c>
      <c r="N15" s="72">
        <f t="shared" si="2"/>
        <v>1094836</v>
      </c>
      <c r="O15" s="73">
        <f t="shared" si="3"/>
        <v>8545</v>
      </c>
      <c r="P15" s="42">
        <f>O15/F15</f>
        <v>46.69398907103825</v>
      </c>
      <c r="Q15" s="43">
        <f t="shared" si="4"/>
        <v>128.125921591574</v>
      </c>
      <c r="R15" s="62"/>
      <c r="S15" s="63"/>
      <c r="T15" s="44">
        <f t="shared" si="0"/>
      </c>
      <c r="U15" s="44">
        <f t="shared" si="1"/>
      </c>
      <c r="V15" s="64">
        <v>1094836</v>
      </c>
      <c r="W15" s="65">
        <v>8545</v>
      </c>
      <c r="X15" s="45">
        <f t="shared" si="5"/>
        <v>128.125921591574</v>
      </c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</row>
    <row r="16" spans="1:79" s="23" customFormat="1" ht="11.25">
      <c r="A16" s="36">
        <v>10</v>
      </c>
      <c r="B16" s="66"/>
      <c r="C16" s="61" t="s">
        <v>27</v>
      </c>
      <c r="D16" s="37" t="s">
        <v>23</v>
      </c>
      <c r="E16" s="38">
        <v>75</v>
      </c>
      <c r="F16" s="38">
        <v>75</v>
      </c>
      <c r="G16" s="39">
        <v>2</v>
      </c>
      <c r="H16" s="40">
        <v>250317</v>
      </c>
      <c r="I16" s="41">
        <v>1897</v>
      </c>
      <c r="J16" s="40">
        <v>434547</v>
      </c>
      <c r="K16" s="41">
        <v>3202</v>
      </c>
      <c r="L16" s="40">
        <v>281179</v>
      </c>
      <c r="M16" s="41">
        <v>2110</v>
      </c>
      <c r="N16" s="72">
        <f t="shared" si="2"/>
        <v>966043</v>
      </c>
      <c r="O16" s="73">
        <f t="shared" si="3"/>
        <v>7209</v>
      </c>
      <c r="P16" s="42">
        <f>O16/F16</f>
        <v>96.12</v>
      </c>
      <c r="Q16" s="43">
        <f t="shared" si="4"/>
        <v>134.00513247329727</v>
      </c>
      <c r="R16" s="62">
        <v>2652490</v>
      </c>
      <c r="S16" s="63">
        <v>19660</v>
      </c>
      <c r="T16" s="44">
        <f t="shared" si="0"/>
        <v>-0.6357976844399036</v>
      </c>
      <c r="U16" s="44">
        <f t="shared" si="1"/>
        <v>-0.6333163784333672</v>
      </c>
      <c r="V16" s="64">
        <v>5363478</v>
      </c>
      <c r="W16" s="65">
        <v>42292</v>
      </c>
      <c r="X16" s="45">
        <f t="shared" si="5"/>
        <v>126.82015511207794</v>
      </c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</row>
    <row r="17" spans="1:79" s="23" customFormat="1" ht="11.25">
      <c r="A17" s="36">
        <v>11</v>
      </c>
      <c r="B17" s="66" t="s">
        <v>30</v>
      </c>
      <c r="C17" s="61" t="s">
        <v>73</v>
      </c>
      <c r="D17" s="37" t="s">
        <v>22</v>
      </c>
      <c r="E17" s="38">
        <v>133</v>
      </c>
      <c r="F17" s="38">
        <v>133</v>
      </c>
      <c r="G17" s="39">
        <v>1</v>
      </c>
      <c r="H17" s="40">
        <v>163983.5</v>
      </c>
      <c r="I17" s="41">
        <v>1216</v>
      </c>
      <c r="J17" s="40">
        <v>273353.5</v>
      </c>
      <c r="K17" s="41">
        <v>1865</v>
      </c>
      <c r="L17" s="40">
        <v>259191</v>
      </c>
      <c r="M17" s="41">
        <v>1821</v>
      </c>
      <c r="N17" s="72">
        <f t="shared" si="2"/>
        <v>696528</v>
      </c>
      <c r="O17" s="73">
        <f t="shared" si="3"/>
        <v>4902</v>
      </c>
      <c r="P17" s="42">
        <f>O17/F17</f>
        <v>36.857142857142854</v>
      </c>
      <c r="Q17" s="43">
        <f t="shared" si="4"/>
        <v>142.0905752753978</v>
      </c>
      <c r="R17" s="62"/>
      <c r="S17" s="63"/>
      <c r="T17" s="44">
        <f t="shared" si="0"/>
      </c>
      <c r="U17" s="44">
        <f t="shared" si="1"/>
      </c>
      <c r="V17" s="64">
        <v>696528</v>
      </c>
      <c r="W17" s="65">
        <v>4902</v>
      </c>
      <c r="X17" s="45">
        <f t="shared" si="5"/>
        <v>142.0905752753978</v>
      </c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</row>
    <row r="18" spans="1:79" s="23" customFormat="1" ht="11.25">
      <c r="A18" s="36">
        <v>12</v>
      </c>
      <c r="B18" s="66"/>
      <c r="C18" s="61" t="s">
        <v>58</v>
      </c>
      <c r="D18" s="37" t="s">
        <v>21</v>
      </c>
      <c r="E18" s="38">
        <v>77</v>
      </c>
      <c r="F18" s="38">
        <v>77</v>
      </c>
      <c r="G18" s="39">
        <v>4</v>
      </c>
      <c r="H18" s="40">
        <v>37869</v>
      </c>
      <c r="I18" s="41">
        <v>296</v>
      </c>
      <c r="J18" s="40">
        <v>231780</v>
      </c>
      <c r="K18" s="41">
        <v>1912</v>
      </c>
      <c r="L18" s="40">
        <v>244338</v>
      </c>
      <c r="M18" s="41">
        <v>1962</v>
      </c>
      <c r="N18" s="72">
        <f t="shared" si="2"/>
        <v>513987</v>
      </c>
      <c r="O18" s="73">
        <f t="shared" si="3"/>
        <v>4170</v>
      </c>
      <c r="P18" s="42">
        <f>O18/F18</f>
        <v>54.15584415584416</v>
      </c>
      <c r="Q18" s="43">
        <f t="shared" si="4"/>
        <v>123.25827338129497</v>
      </c>
      <c r="R18" s="62">
        <v>1867702</v>
      </c>
      <c r="S18" s="63">
        <v>14687</v>
      </c>
      <c r="T18" s="44">
        <f t="shared" si="0"/>
        <v>-0.7248024577796672</v>
      </c>
      <c r="U18" s="44">
        <f t="shared" si="1"/>
        <v>-0.716075440866072</v>
      </c>
      <c r="V18" s="64">
        <v>12160145</v>
      </c>
      <c r="W18" s="65">
        <v>101508</v>
      </c>
      <c r="X18" s="45">
        <f t="shared" si="5"/>
        <v>119.79494227055996</v>
      </c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</row>
    <row r="19" spans="1:79" s="23" customFormat="1" ht="11.25">
      <c r="A19" s="36">
        <v>13</v>
      </c>
      <c r="B19" s="66" t="s">
        <v>30</v>
      </c>
      <c r="C19" s="61" t="s">
        <v>74</v>
      </c>
      <c r="D19" s="37" t="s">
        <v>22</v>
      </c>
      <c r="E19" s="38">
        <v>57</v>
      </c>
      <c r="F19" s="38">
        <v>57</v>
      </c>
      <c r="G19" s="39">
        <v>1</v>
      </c>
      <c r="H19" s="40">
        <v>191640</v>
      </c>
      <c r="I19" s="41">
        <v>1065</v>
      </c>
      <c r="J19" s="40">
        <v>318650</v>
      </c>
      <c r="K19" s="41">
        <v>1759</v>
      </c>
      <c r="L19" s="40">
        <v>182800</v>
      </c>
      <c r="M19" s="41">
        <v>1062</v>
      </c>
      <c r="N19" s="72">
        <f t="shared" si="2"/>
        <v>693090</v>
      </c>
      <c r="O19" s="73">
        <f t="shared" si="3"/>
        <v>3886</v>
      </c>
      <c r="P19" s="42">
        <f>O19/F19</f>
        <v>68.17543859649123</v>
      </c>
      <c r="Q19" s="43">
        <f t="shared" si="4"/>
        <v>178.35563561502832</v>
      </c>
      <c r="R19" s="62"/>
      <c r="S19" s="63"/>
      <c r="T19" s="44">
        <f t="shared" si="0"/>
      </c>
      <c r="U19" s="44">
        <f t="shared" si="1"/>
      </c>
      <c r="V19" s="64">
        <v>693090</v>
      </c>
      <c r="W19" s="65">
        <v>3886</v>
      </c>
      <c r="X19" s="45">
        <f t="shared" si="5"/>
        <v>178.35563561502832</v>
      </c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</row>
    <row r="20" spans="1:79" s="23" customFormat="1" ht="11.25">
      <c r="A20" s="36">
        <v>14</v>
      </c>
      <c r="B20" s="66"/>
      <c r="C20" s="61" t="s">
        <v>52</v>
      </c>
      <c r="D20" s="37" t="s">
        <v>28</v>
      </c>
      <c r="E20" s="38">
        <v>55</v>
      </c>
      <c r="F20" s="38">
        <v>55</v>
      </c>
      <c r="G20" s="39">
        <v>5</v>
      </c>
      <c r="H20" s="40">
        <v>136400</v>
      </c>
      <c r="I20" s="41">
        <v>2162</v>
      </c>
      <c r="J20" s="40">
        <v>64435</v>
      </c>
      <c r="K20" s="41">
        <v>996</v>
      </c>
      <c r="L20" s="40">
        <v>35550</v>
      </c>
      <c r="M20" s="41">
        <v>565</v>
      </c>
      <c r="N20" s="72">
        <f t="shared" si="2"/>
        <v>236385</v>
      </c>
      <c r="O20" s="73">
        <f t="shared" si="3"/>
        <v>3723</v>
      </c>
      <c r="P20" s="42">
        <f>O20/F20</f>
        <v>67.69090909090909</v>
      </c>
      <c r="Q20" s="43">
        <f t="shared" si="4"/>
        <v>63.49315068493151</v>
      </c>
      <c r="R20" s="62">
        <v>442789</v>
      </c>
      <c r="S20" s="63">
        <v>6087</v>
      </c>
      <c r="T20" s="44">
        <f t="shared" si="0"/>
        <v>-0.4661452746116096</v>
      </c>
      <c r="U20" s="44">
        <f t="shared" si="1"/>
        <v>-0.38836865450961067</v>
      </c>
      <c r="V20" s="64">
        <v>12509022.26</v>
      </c>
      <c r="W20" s="65">
        <v>156062</v>
      </c>
      <c r="X20" s="45">
        <f t="shared" si="5"/>
        <v>80.15418397816252</v>
      </c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</row>
    <row r="21" spans="1:79" s="23" customFormat="1" ht="11.25">
      <c r="A21" s="36">
        <v>15</v>
      </c>
      <c r="B21" s="66"/>
      <c r="C21" s="61" t="s">
        <v>47</v>
      </c>
      <c r="D21" s="37" t="s">
        <v>29</v>
      </c>
      <c r="E21" s="38">
        <v>51</v>
      </c>
      <c r="F21" s="38">
        <v>51</v>
      </c>
      <c r="G21" s="39">
        <v>8</v>
      </c>
      <c r="H21" s="40">
        <v>153335</v>
      </c>
      <c r="I21" s="41">
        <v>1783</v>
      </c>
      <c r="J21" s="40">
        <v>103830</v>
      </c>
      <c r="K21" s="41">
        <v>891</v>
      </c>
      <c r="L21" s="40">
        <v>69175</v>
      </c>
      <c r="M21" s="41">
        <v>570</v>
      </c>
      <c r="N21" s="72">
        <f t="shared" si="2"/>
        <v>326340</v>
      </c>
      <c r="O21" s="73">
        <f t="shared" si="3"/>
        <v>3244</v>
      </c>
      <c r="P21" s="42">
        <f>O21/F21</f>
        <v>63.6078431372549</v>
      </c>
      <c r="Q21" s="43">
        <f t="shared" si="4"/>
        <v>100.5980271270037</v>
      </c>
      <c r="R21" s="62">
        <v>1841814</v>
      </c>
      <c r="S21" s="63">
        <v>14656</v>
      </c>
      <c r="T21" s="44">
        <f t="shared" si="0"/>
        <v>-0.822815984675977</v>
      </c>
      <c r="U21" s="44">
        <f t="shared" si="1"/>
        <v>-0.7786572052401747</v>
      </c>
      <c r="V21" s="64">
        <v>176713254</v>
      </c>
      <c r="W21" s="65">
        <v>1608483</v>
      </c>
      <c r="X21" s="45">
        <f t="shared" si="5"/>
        <v>109.86330225436016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</row>
    <row r="22" spans="1:79" s="23" customFormat="1" ht="11.25">
      <c r="A22" s="36">
        <v>16</v>
      </c>
      <c r="B22" s="66"/>
      <c r="C22" s="61" t="s">
        <v>49</v>
      </c>
      <c r="D22" s="37" t="s">
        <v>42</v>
      </c>
      <c r="E22" s="38">
        <v>21</v>
      </c>
      <c r="F22" s="38">
        <v>21</v>
      </c>
      <c r="G22" s="39">
        <v>7</v>
      </c>
      <c r="H22" s="40">
        <v>62755</v>
      </c>
      <c r="I22" s="41">
        <v>961</v>
      </c>
      <c r="J22" s="40">
        <v>68455</v>
      </c>
      <c r="K22" s="41">
        <v>665</v>
      </c>
      <c r="L22" s="40">
        <v>73780</v>
      </c>
      <c r="M22" s="41">
        <v>718</v>
      </c>
      <c r="N22" s="72">
        <f t="shared" si="2"/>
        <v>204990</v>
      </c>
      <c r="O22" s="73">
        <f t="shared" si="3"/>
        <v>2344</v>
      </c>
      <c r="P22" s="42">
        <f>O22/F22</f>
        <v>111.61904761904762</v>
      </c>
      <c r="Q22" s="43">
        <f t="shared" si="4"/>
        <v>87.45307167235495</v>
      </c>
      <c r="R22" s="62">
        <v>896147.5</v>
      </c>
      <c r="S22" s="63">
        <v>8942</v>
      </c>
      <c r="T22" s="44">
        <f t="shared" si="0"/>
        <v>-0.771254174117542</v>
      </c>
      <c r="U22" s="44">
        <f t="shared" si="1"/>
        <v>-0.7378662491612614</v>
      </c>
      <c r="V22" s="64">
        <v>52540864.86</v>
      </c>
      <c r="W22" s="65">
        <v>547122</v>
      </c>
      <c r="X22" s="45">
        <f t="shared" si="5"/>
        <v>96.03135106977969</v>
      </c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</row>
    <row r="23" spans="1:79" s="23" customFormat="1" ht="11.25">
      <c r="A23" s="36">
        <v>17</v>
      </c>
      <c r="B23" s="66"/>
      <c r="C23" s="61" t="s">
        <v>65</v>
      </c>
      <c r="D23" s="37" t="s">
        <v>24</v>
      </c>
      <c r="E23" s="38">
        <v>29</v>
      </c>
      <c r="F23" s="38">
        <v>29</v>
      </c>
      <c r="G23" s="39">
        <v>2</v>
      </c>
      <c r="H23" s="40">
        <v>10954</v>
      </c>
      <c r="I23" s="41">
        <v>98</v>
      </c>
      <c r="J23" s="40">
        <v>70280</v>
      </c>
      <c r="K23" s="41">
        <v>602</v>
      </c>
      <c r="L23" s="40">
        <v>61722</v>
      </c>
      <c r="M23" s="41">
        <v>522</v>
      </c>
      <c r="N23" s="72">
        <f t="shared" si="2"/>
        <v>142956</v>
      </c>
      <c r="O23" s="73">
        <f t="shared" si="3"/>
        <v>1222</v>
      </c>
      <c r="P23" s="42">
        <f>O23/F23</f>
        <v>42.13793103448276</v>
      </c>
      <c r="Q23" s="43">
        <f t="shared" si="4"/>
        <v>116.98527004909984</v>
      </c>
      <c r="R23" s="62">
        <v>1010405</v>
      </c>
      <c r="S23" s="63">
        <v>7643</v>
      </c>
      <c r="T23" s="44">
        <f t="shared" si="0"/>
        <v>-0.858516139567797</v>
      </c>
      <c r="U23" s="44">
        <f t="shared" si="1"/>
        <v>-0.8401151380348031</v>
      </c>
      <c r="V23" s="64">
        <v>1385632.5</v>
      </c>
      <c r="W23" s="65">
        <v>11023</v>
      </c>
      <c r="X23" s="45">
        <f t="shared" si="5"/>
        <v>125.70375578336206</v>
      </c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</row>
    <row r="24" spans="1:79" s="23" customFormat="1" ht="11.25">
      <c r="A24" s="36">
        <v>18</v>
      </c>
      <c r="B24" s="66"/>
      <c r="C24" s="61" t="s">
        <v>62</v>
      </c>
      <c r="D24" s="37" t="s">
        <v>22</v>
      </c>
      <c r="E24" s="38">
        <v>15</v>
      </c>
      <c r="F24" s="38">
        <v>15</v>
      </c>
      <c r="G24" s="39">
        <v>3</v>
      </c>
      <c r="H24" s="40">
        <v>27645</v>
      </c>
      <c r="I24" s="41">
        <v>239</v>
      </c>
      <c r="J24" s="40">
        <v>43725</v>
      </c>
      <c r="K24" s="41">
        <v>424</v>
      </c>
      <c r="L24" s="40">
        <v>47590</v>
      </c>
      <c r="M24" s="41">
        <v>415</v>
      </c>
      <c r="N24" s="72">
        <f t="shared" si="2"/>
        <v>118960</v>
      </c>
      <c r="O24" s="73">
        <f t="shared" si="3"/>
        <v>1078</v>
      </c>
      <c r="P24" s="42">
        <f>O24/F24</f>
        <v>71.86666666666666</v>
      </c>
      <c r="Q24" s="43">
        <f t="shared" si="4"/>
        <v>110.35250463821892</v>
      </c>
      <c r="R24" s="62">
        <v>1694439</v>
      </c>
      <c r="S24" s="63">
        <v>13756</v>
      </c>
      <c r="T24" s="44">
        <f t="shared" si="0"/>
        <v>-0.9297938727803126</v>
      </c>
      <c r="U24" s="44">
        <f t="shared" si="1"/>
        <v>-0.9216341959872055</v>
      </c>
      <c r="V24" s="64">
        <v>7301581.5</v>
      </c>
      <c r="W24" s="65">
        <v>64337</v>
      </c>
      <c r="X24" s="45">
        <f t="shared" si="5"/>
        <v>113.48961717207827</v>
      </c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</row>
    <row r="25" spans="1:79" s="23" customFormat="1" ht="11.25">
      <c r="A25" s="36">
        <v>19</v>
      </c>
      <c r="B25" s="66"/>
      <c r="C25" s="61" t="s">
        <v>53</v>
      </c>
      <c r="D25" s="37" t="s">
        <v>28</v>
      </c>
      <c r="E25" s="38">
        <v>9</v>
      </c>
      <c r="F25" s="38">
        <v>9</v>
      </c>
      <c r="G25" s="39">
        <v>5</v>
      </c>
      <c r="H25" s="40">
        <v>30420</v>
      </c>
      <c r="I25" s="41">
        <v>174</v>
      </c>
      <c r="J25" s="40">
        <v>71450</v>
      </c>
      <c r="K25" s="41">
        <v>399</v>
      </c>
      <c r="L25" s="40">
        <v>40925</v>
      </c>
      <c r="M25" s="41">
        <v>228</v>
      </c>
      <c r="N25" s="72">
        <f t="shared" si="2"/>
        <v>142795</v>
      </c>
      <c r="O25" s="73">
        <f t="shared" si="3"/>
        <v>801</v>
      </c>
      <c r="P25" s="42">
        <f>O25/F25</f>
        <v>89</v>
      </c>
      <c r="Q25" s="43">
        <f t="shared" si="4"/>
        <v>178.270911360799</v>
      </c>
      <c r="R25" s="62">
        <v>1485239</v>
      </c>
      <c r="S25" s="63">
        <v>9248</v>
      </c>
      <c r="T25" s="44">
        <f t="shared" si="0"/>
        <v>-0.9038572243255126</v>
      </c>
      <c r="U25" s="44">
        <f t="shared" si="1"/>
        <v>-0.9133866782006921</v>
      </c>
      <c r="V25" s="64">
        <v>31026187.68</v>
      </c>
      <c r="W25" s="65">
        <v>225696</v>
      </c>
      <c r="X25" s="45">
        <f t="shared" si="5"/>
        <v>137.46893024245003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</row>
    <row r="26" spans="1:79" s="23" customFormat="1" ht="11.25">
      <c r="A26" s="36">
        <v>20</v>
      </c>
      <c r="B26" s="66"/>
      <c r="C26" s="61" t="s">
        <v>54</v>
      </c>
      <c r="D26" s="37" t="s">
        <v>22</v>
      </c>
      <c r="E26" s="38">
        <v>19</v>
      </c>
      <c r="F26" s="38">
        <v>19</v>
      </c>
      <c r="G26" s="39">
        <v>5</v>
      </c>
      <c r="H26" s="40">
        <v>10730</v>
      </c>
      <c r="I26" s="41">
        <v>103</v>
      </c>
      <c r="J26" s="40">
        <v>25835</v>
      </c>
      <c r="K26" s="41">
        <v>237</v>
      </c>
      <c r="L26" s="40">
        <v>34110</v>
      </c>
      <c r="M26" s="41">
        <v>315</v>
      </c>
      <c r="N26" s="72">
        <f t="shared" si="2"/>
        <v>70675</v>
      </c>
      <c r="O26" s="73">
        <f t="shared" si="3"/>
        <v>655</v>
      </c>
      <c r="P26" s="42">
        <f>O26/F26</f>
        <v>34.473684210526315</v>
      </c>
      <c r="Q26" s="43">
        <f t="shared" si="4"/>
        <v>107.90076335877863</v>
      </c>
      <c r="R26" s="62">
        <v>376595</v>
      </c>
      <c r="S26" s="63">
        <v>3305</v>
      </c>
      <c r="T26" s="44">
        <f t="shared" si="0"/>
        <v>-0.8123315498081494</v>
      </c>
      <c r="U26" s="44">
        <f t="shared" si="1"/>
        <v>-0.8018154311649016</v>
      </c>
      <c r="V26" s="64">
        <v>7291198.5</v>
      </c>
      <c r="W26" s="65">
        <v>67365</v>
      </c>
      <c r="X26" s="45">
        <f t="shared" si="5"/>
        <v>108.23422400356269</v>
      </c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</row>
    <row r="27" spans="1:79" s="23" customFormat="1" ht="11.25">
      <c r="A27" s="36">
        <v>21</v>
      </c>
      <c r="B27" s="66" t="s">
        <v>30</v>
      </c>
      <c r="C27" s="61" t="s">
        <v>69</v>
      </c>
      <c r="D27" s="37" t="s">
        <v>25</v>
      </c>
      <c r="E27" s="38">
        <v>17</v>
      </c>
      <c r="F27" s="38">
        <v>17</v>
      </c>
      <c r="G27" s="39">
        <v>1</v>
      </c>
      <c r="H27" s="40">
        <v>19639.9999999739</v>
      </c>
      <c r="I27" s="41">
        <v>155</v>
      </c>
      <c r="J27" s="40">
        <v>29769.20000000619</v>
      </c>
      <c r="K27" s="41">
        <v>228</v>
      </c>
      <c r="L27" s="40">
        <v>24240.000000571403</v>
      </c>
      <c r="M27" s="41">
        <v>183</v>
      </c>
      <c r="N27" s="72">
        <f t="shared" si="2"/>
        <v>73649.2000005515</v>
      </c>
      <c r="O27" s="73">
        <f t="shared" si="3"/>
        <v>566</v>
      </c>
      <c r="P27" s="42">
        <f>O27/F27</f>
        <v>33.294117647058826</v>
      </c>
      <c r="Q27" s="43">
        <f t="shared" si="4"/>
        <v>130.12226148507332</v>
      </c>
      <c r="R27" s="62"/>
      <c r="S27" s="63"/>
      <c r="T27" s="44">
        <f t="shared" si="0"/>
      </c>
      <c r="U27" s="44">
        <f t="shared" si="1"/>
      </c>
      <c r="V27" s="64">
        <v>73649.2000005515</v>
      </c>
      <c r="W27" s="65">
        <v>566</v>
      </c>
      <c r="X27" s="45">
        <f t="shared" si="5"/>
        <v>130.12226148507332</v>
      </c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</row>
    <row r="28" spans="1:79" s="23" customFormat="1" ht="11.25">
      <c r="A28" s="36">
        <v>22</v>
      </c>
      <c r="B28" s="66" t="s">
        <v>30</v>
      </c>
      <c r="C28" s="61" t="s">
        <v>70</v>
      </c>
      <c r="D28" s="37" t="s">
        <v>26</v>
      </c>
      <c r="E28" s="38">
        <v>29</v>
      </c>
      <c r="F28" s="38">
        <v>29</v>
      </c>
      <c r="G28" s="39">
        <v>1</v>
      </c>
      <c r="H28" s="40">
        <v>7913</v>
      </c>
      <c r="I28" s="41">
        <v>85</v>
      </c>
      <c r="J28" s="40">
        <v>13564</v>
      </c>
      <c r="K28" s="41">
        <v>145</v>
      </c>
      <c r="L28" s="40">
        <v>21665</v>
      </c>
      <c r="M28" s="41">
        <v>231</v>
      </c>
      <c r="N28" s="72">
        <f t="shared" si="2"/>
        <v>43142</v>
      </c>
      <c r="O28" s="73">
        <f t="shared" si="3"/>
        <v>461</v>
      </c>
      <c r="P28" s="42">
        <f>O28/F28</f>
        <v>15.89655172413793</v>
      </c>
      <c r="Q28" s="43">
        <f t="shared" si="4"/>
        <v>93.58351409978307</v>
      </c>
      <c r="R28" s="62"/>
      <c r="S28" s="63"/>
      <c r="T28" s="44">
        <f t="shared" si="0"/>
      </c>
      <c r="U28" s="44">
        <f t="shared" si="1"/>
      </c>
      <c r="V28" s="64">
        <v>43142</v>
      </c>
      <c r="W28" s="65">
        <v>461</v>
      </c>
      <c r="X28" s="45">
        <f t="shared" si="5"/>
        <v>93.58351409978307</v>
      </c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</row>
    <row r="29" spans="1:79" s="23" customFormat="1" ht="11.25">
      <c r="A29" s="36">
        <v>23</v>
      </c>
      <c r="B29" s="66"/>
      <c r="C29" s="61" t="s">
        <v>44</v>
      </c>
      <c r="D29" s="37" t="s">
        <v>23</v>
      </c>
      <c r="E29" s="38">
        <v>12</v>
      </c>
      <c r="F29" s="38">
        <v>12</v>
      </c>
      <c r="G29" s="39">
        <v>10</v>
      </c>
      <c r="H29" s="40">
        <v>9640</v>
      </c>
      <c r="I29" s="41">
        <v>98</v>
      </c>
      <c r="J29" s="40">
        <v>18400</v>
      </c>
      <c r="K29" s="41">
        <v>172</v>
      </c>
      <c r="L29" s="40">
        <v>18380</v>
      </c>
      <c r="M29" s="41">
        <v>176</v>
      </c>
      <c r="N29" s="72">
        <f t="shared" si="2"/>
        <v>46420</v>
      </c>
      <c r="O29" s="73">
        <f t="shared" si="3"/>
        <v>446</v>
      </c>
      <c r="P29" s="42">
        <f>O29/F29</f>
        <v>37.166666666666664</v>
      </c>
      <c r="Q29" s="43">
        <f t="shared" si="4"/>
        <v>104.08071748878923</v>
      </c>
      <c r="R29" s="62">
        <v>96965</v>
      </c>
      <c r="S29" s="63">
        <v>930</v>
      </c>
      <c r="T29" s="44">
        <f t="shared" si="0"/>
        <v>-0.5212705615428247</v>
      </c>
      <c r="U29" s="44">
        <f t="shared" si="1"/>
        <v>-0.5204301075268817</v>
      </c>
      <c r="V29" s="64">
        <v>18886514</v>
      </c>
      <c r="W29" s="65">
        <v>166805</v>
      </c>
      <c r="X29" s="45">
        <f t="shared" si="5"/>
        <v>113.22510716105633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</row>
    <row r="30" spans="1:79" s="23" customFormat="1" ht="11.25">
      <c r="A30" s="36">
        <v>24</v>
      </c>
      <c r="B30" s="66"/>
      <c r="C30" s="61" t="s">
        <v>40</v>
      </c>
      <c r="D30" s="37" t="s">
        <v>23</v>
      </c>
      <c r="E30" s="38">
        <v>4</v>
      </c>
      <c r="F30" s="38">
        <v>4</v>
      </c>
      <c r="G30" s="39">
        <v>13</v>
      </c>
      <c r="H30" s="40">
        <v>12150</v>
      </c>
      <c r="I30" s="41">
        <v>95</v>
      </c>
      <c r="J30" s="40">
        <v>22250</v>
      </c>
      <c r="K30" s="41">
        <v>173</v>
      </c>
      <c r="L30" s="40">
        <v>20120</v>
      </c>
      <c r="M30" s="41">
        <v>148</v>
      </c>
      <c r="N30" s="72">
        <f t="shared" si="2"/>
        <v>54520</v>
      </c>
      <c r="O30" s="73">
        <f t="shared" si="3"/>
        <v>416</v>
      </c>
      <c r="P30" s="42">
        <f>O30/F30</f>
        <v>104</v>
      </c>
      <c r="Q30" s="43">
        <f t="shared" si="4"/>
        <v>131.05769230769232</v>
      </c>
      <c r="R30" s="62">
        <v>38215</v>
      </c>
      <c r="S30" s="63">
        <v>297</v>
      </c>
      <c r="T30" s="44">
        <f t="shared" si="0"/>
        <v>0.42666492215098784</v>
      </c>
      <c r="U30" s="44">
        <f t="shared" si="1"/>
        <v>0.4006734006734007</v>
      </c>
      <c r="V30" s="64">
        <v>38035230.599999994</v>
      </c>
      <c r="W30" s="65">
        <v>334061</v>
      </c>
      <c r="X30" s="45">
        <f t="shared" si="5"/>
        <v>113.85714165975673</v>
      </c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</row>
    <row r="31" spans="1:79" s="23" customFormat="1" ht="11.25">
      <c r="A31" s="36">
        <v>25</v>
      </c>
      <c r="B31" s="66"/>
      <c r="C31" s="61" t="s">
        <v>67</v>
      </c>
      <c r="D31" s="37" t="s">
        <v>42</v>
      </c>
      <c r="E31" s="38">
        <v>12</v>
      </c>
      <c r="F31" s="38">
        <v>12</v>
      </c>
      <c r="G31" s="39">
        <v>2</v>
      </c>
      <c r="H31" s="40">
        <v>8395</v>
      </c>
      <c r="I31" s="41">
        <v>93</v>
      </c>
      <c r="J31" s="40">
        <v>16260</v>
      </c>
      <c r="K31" s="41">
        <v>131</v>
      </c>
      <c r="L31" s="40">
        <v>15795</v>
      </c>
      <c r="M31" s="41">
        <v>137</v>
      </c>
      <c r="N31" s="72">
        <f t="shared" si="2"/>
        <v>40450</v>
      </c>
      <c r="O31" s="73">
        <f t="shared" si="3"/>
        <v>361</v>
      </c>
      <c r="P31" s="42">
        <f>O31/F31</f>
        <v>30.083333333333332</v>
      </c>
      <c r="Q31" s="43">
        <f t="shared" si="4"/>
        <v>112.04986149584488</v>
      </c>
      <c r="R31" s="62">
        <v>556641</v>
      </c>
      <c r="S31" s="63">
        <v>4749</v>
      </c>
      <c r="T31" s="44">
        <f t="shared" si="0"/>
        <v>-0.92733197877986</v>
      </c>
      <c r="U31" s="44">
        <f t="shared" si="1"/>
        <v>-0.9239839966308696</v>
      </c>
      <c r="V31" s="64">
        <v>739660</v>
      </c>
      <c r="W31" s="65">
        <v>6609</v>
      </c>
      <c r="X31" s="45">
        <f t="shared" si="5"/>
        <v>111.91708276592526</v>
      </c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</row>
    <row r="32" spans="1:79" s="23" customFormat="1" ht="11.25">
      <c r="A32" s="36">
        <v>26</v>
      </c>
      <c r="B32" s="66"/>
      <c r="C32" s="61" t="s">
        <v>60</v>
      </c>
      <c r="D32" s="37" t="s">
        <v>23</v>
      </c>
      <c r="E32" s="38">
        <v>6</v>
      </c>
      <c r="F32" s="38">
        <v>6</v>
      </c>
      <c r="G32" s="39">
        <v>3</v>
      </c>
      <c r="H32" s="40">
        <v>9075</v>
      </c>
      <c r="I32" s="41">
        <v>75</v>
      </c>
      <c r="J32" s="40">
        <v>12755</v>
      </c>
      <c r="K32" s="41">
        <v>124</v>
      </c>
      <c r="L32" s="40">
        <v>10785</v>
      </c>
      <c r="M32" s="41">
        <v>84</v>
      </c>
      <c r="N32" s="72">
        <f t="shared" si="2"/>
        <v>32615</v>
      </c>
      <c r="O32" s="73">
        <f t="shared" si="3"/>
        <v>283</v>
      </c>
      <c r="P32" s="42">
        <f>O32/F32</f>
        <v>47.166666666666664</v>
      </c>
      <c r="Q32" s="43">
        <f t="shared" si="4"/>
        <v>115.24734982332156</v>
      </c>
      <c r="R32" s="62">
        <v>35005</v>
      </c>
      <c r="S32" s="63">
        <v>264</v>
      </c>
      <c r="T32" s="44">
        <f t="shared" si="0"/>
        <v>-0.06827596057706042</v>
      </c>
      <c r="U32" s="44">
        <f t="shared" si="1"/>
        <v>0.07196969696969698</v>
      </c>
      <c r="V32" s="64">
        <v>633535</v>
      </c>
      <c r="W32" s="65">
        <v>4573</v>
      </c>
      <c r="X32" s="45">
        <f t="shared" si="5"/>
        <v>138.53815875792696</v>
      </c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</row>
    <row r="33" spans="1:79" s="23" customFormat="1" ht="11.25">
      <c r="A33" s="36">
        <v>27</v>
      </c>
      <c r="B33" s="66"/>
      <c r="C33" s="61" t="s">
        <v>51</v>
      </c>
      <c r="D33" s="37" t="s">
        <v>42</v>
      </c>
      <c r="E33" s="38">
        <v>2</v>
      </c>
      <c r="F33" s="38">
        <v>2</v>
      </c>
      <c r="G33" s="39">
        <v>6</v>
      </c>
      <c r="H33" s="40">
        <v>9115</v>
      </c>
      <c r="I33" s="41">
        <v>94</v>
      </c>
      <c r="J33" s="40">
        <v>12290</v>
      </c>
      <c r="K33" s="41">
        <v>102</v>
      </c>
      <c r="L33" s="40">
        <v>7390</v>
      </c>
      <c r="M33" s="41">
        <v>53</v>
      </c>
      <c r="N33" s="72">
        <f t="shared" si="2"/>
        <v>28795</v>
      </c>
      <c r="O33" s="73">
        <f t="shared" si="3"/>
        <v>249</v>
      </c>
      <c r="P33" s="42">
        <f>O33/F33</f>
        <v>124.5</v>
      </c>
      <c r="Q33" s="43">
        <f t="shared" si="4"/>
        <v>115.64257028112449</v>
      </c>
      <c r="R33" s="62">
        <v>612465</v>
      </c>
      <c r="S33" s="63">
        <v>3907</v>
      </c>
      <c r="T33" s="44">
        <f t="shared" si="0"/>
        <v>-0.9529850685345285</v>
      </c>
      <c r="U33" s="44">
        <f t="shared" si="1"/>
        <v>-0.9362682364985923</v>
      </c>
      <c r="V33" s="64">
        <v>25031795.5</v>
      </c>
      <c r="W33" s="65">
        <v>201523</v>
      </c>
      <c r="X33" s="45">
        <f t="shared" si="5"/>
        <v>124.21309478322574</v>
      </c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</row>
    <row r="34" spans="1:79" s="23" customFormat="1" ht="11.25">
      <c r="A34" s="36">
        <v>28</v>
      </c>
      <c r="B34" s="66"/>
      <c r="C34" s="61" t="s">
        <v>37</v>
      </c>
      <c r="D34" s="37" t="s">
        <v>22</v>
      </c>
      <c r="E34" s="38">
        <v>2</v>
      </c>
      <c r="F34" s="38">
        <v>2</v>
      </c>
      <c r="G34" s="39">
        <v>23</v>
      </c>
      <c r="H34" s="40">
        <v>10900</v>
      </c>
      <c r="I34" s="41">
        <v>218</v>
      </c>
      <c r="J34" s="40">
        <v>0</v>
      </c>
      <c r="K34" s="41">
        <v>0</v>
      </c>
      <c r="L34" s="40">
        <v>0</v>
      </c>
      <c r="M34" s="41">
        <v>0</v>
      </c>
      <c r="N34" s="72">
        <f t="shared" si="2"/>
        <v>10900</v>
      </c>
      <c r="O34" s="73">
        <f t="shared" si="3"/>
        <v>218</v>
      </c>
      <c r="P34" s="42">
        <f>O34/F34</f>
        <v>109</v>
      </c>
      <c r="Q34" s="43">
        <f t="shared" si="4"/>
        <v>50</v>
      </c>
      <c r="R34" s="62">
        <v>0</v>
      </c>
      <c r="S34" s="63">
        <v>0</v>
      </c>
      <c r="T34" s="44">
        <f t="shared" si="0"/>
      </c>
      <c r="U34" s="44">
        <f t="shared" si="1"/>
      </c>
      <c r="V34" s="64">
        <v>20744026.5</v>
      </c>
      <c r="W34" s="65">
        <v>288343</v>
      </c>
      <c r="X34" s="45">
        <f t="shared" si="5"/>
        <v>71.94218864338652</v>
      </c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</row>
    <row r="35" spans="1:79" s="23" customFormat="1" ht="11.25">
      <c r="A35" s="36">
        <v>29</v>
      </c>
      <c r="B35" s="66"/>
      <c r="C35" s="61" t="s">
        <v>59</v>
      </c>
      <c r="D35" s="37" t="s">
        <v>29</v>
      </c>
      <c r="E35" s="38">
        <v>3</v>
      </c>
      <c r="F35" s="38">
        <v>3</v>
      </c>
      <c r="G35" s="39">
        <v>3</v>
      </c>
      <c r="H35" s="40">
        <v>11640</v>
      </c>
      <c r="I35" s="41">
        <v>79</v>
      </c>
      <c r="J35" s="40">
        <v>9385</v>
      </c>
      <c r="K35" s="41">
        <v>56</v>
      </c>
      <c r="L35" s="40">
        <v>4965</v>
      </c>
      <c r="M35" s="41">
        <v>29</v>
      </c>
      <c r="N35" s="72">
        <f t="shared" si="2"/>
        <v>25990</v>
      </c>
      <c r="O35" s="73">
        <f t="shared" si="3"/>
        <v>164</v>
      </c>
      <c r="P35" s="42">
        <f>O35/F35</f>
        <v>54.666666666666664</v>
      </c>
      <c r="Q35" s="43">
        <f t="shared" si="4"/>
        <v>158.47560975609755</v>
      </c>
      <c r="R35" s="62">
        <v>103380</v>
      </c>
      <c r="S35" s="63">
        <v>682</v>
      </c>
      <c r="T35" s="44">
        <f t="shared" si="0"/>
        <v>-0.748597407622364</v>
      </c>
      <c r="U35" s="44">
        <f t="shared" si="1"/>
        <v>-0.7595307917888563</v>
      </c>
      <c r="V35" s="64">
        <v>1350110</v>
      </c>
      <c r="W35" s="65">
        <v>9789</v>
      </c>
      <c r="X35" s="45">
        <f t="shared" si="5"/>
        <v>137.92113596894472</v>
      </c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</row>
    <row r="36" spans="1:79" s="23" customFormat="1" ht="11.25">
      <c r="A36" s="36">
        <v>30</v>
      </c>
      <c r="B36" s="66"/>
      <c r="C36" s="61" t="s">
        <v>43</v>
      </c>
      <c r="D36" s="37" t="s">
        <v>28</v>
      </c>
      <c r="E36" s="38">
        <v>1</v>
      </c>
      <c r="F36" s="38">
        <v>1</v>
      </c>
      <c r="G36" s="39">
        <v>10</v>
      </c>
      <c r="H36" s="40">
        <v>4000</v>
      </c>
      <c r="I36" s="41">
        <v>100</v>
      </c>
      <c r="J36" s="40">
        <v>0</v>
      </c>
      <c r="K36" s="41">
        <v>0</v>
      </c>
      <c r="L36" s="40">
        <v>0</v>
      </c>
      <c r="M36" s="41">
        <v>0</v>
      </c>
      <c r="N36" s="72">
        <f t="shared" si="2"/>
        <v>4000</v>
      </c>
      <c r="O36" s="73">
        <f t="shared" si="3"/>
        <v>100</v>
      </c>
      <c r="P36" s="42">
        <f>O36/F36</f>
        <v>100</v>
      </c>
      <c r="Q36" s="43">
        <f t="shared" si="4"/>
        <v>40</v>
      </c>
      <c r="R36" s="62">
        <v>35525</v>
      </c>
      <c r="S36" s="63">
        <v>784</v>
      </c>
      <c r="T36" s="44">
        <f t="shared" si="0"/>
        <v>-0.8874032371569317</v>
      </c>
      <c r="U36" s="44">
        <f t="shared" si="1"/>
        <v>-0.8724489795918368</v>
      </c>
      <c r="V36" s="64">
        <v>4360497</v>
      </c>
      <c r="W36" s="65">
        <v>64451</v>
      </c>
      <c r="X36" s="45">
        <f t="shared" si="5"/>
        <v>67.65600223425548</v>
      </c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</row>
    <row r="37" spans="1:79" s="23" customFormat="1" ht="11.25">
      <c r="A37" s="36">
        <v>31</v>
      </c>
      <c r="B37" s="66"/>
      <c r="C37" s="61" t="s">
        <v>48</v>
      </c>
      <c r="D37" s="37" t="s">
        <v>25</v>
      </c>
      <c r="E37" s="38">
        <v>2</v>
      </c>
      <c r="F37" s="38">
        <v>2</v>
      </c>
      <c r="G37" s="39">
        <v>8</v>
      </c>
      <c r="H37" s="40">
        <v>9620.000000005319</v>
      </c>
      <c r="I37" s="41">
        <v>62</v>
      </c>
      <c r="J37" s="40">
        <v>0</v>
      </c>
      <c r="K37" s="41">
        <v>0</v>
      </c>
      <c r="L37" s="40">
        <v>3659.9999999989946</v>
      </c>
      <c r="M37" s="41">
        <v>27</v>
      </c>
      <c r="N37" s="72">
        <f t="shared" si="2"/>
        <v>13280.000000004313</v>
      </c>
      <c r="O37" s="73">
        <f t="shared" si="3"/>
        <v>89</v>
      </c>
      <c r="P37" s="42">
        <f>O37/F37</f>
        <v>44.5</v>
      </c>
      <c r="Q37" s="43">
        <f t="shared" si="4"/>
        <v>149.21348314611586</v>
      </c>
      <c r="R37" s="62">
        <v>33515</v>
      </c>
      <c r="S37" s="63">
        <v>383</v>
      </c>
      <c r="T37" s="44">
        <f t="shared" si="0"/>
        <v>-0.6037595106667368</v>
      </c>
      <c r="U37" s="44">
        <f t="shared" si="1"/>
        <v>-0.7676240208877284</v>
      </c>
      <c r="V37" s="64">
        <v>1571400</v>
      </c>
      <c r="W37" s="65">
        <v>12851</v>
      </c>
      <c r="X37" s="45">
        <f t="shared" si="5"/>
        <v>122.27842191269161</v>
      </c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</row>
    <row r="38" spans="1:79" s="23" customFormat="1" ht="11.25">
      <c r="A38" s="36">
        <v>32</v>
      </c>
      <c r="B38" s="66"/>
      <c r="C38" s="61" t="s">
        <v>46</v>
      </c>
      <c r="D38" s="37" t="s">
        <v>25</v>
      </c>
      <c r="E38" s="38">
        <v>2</v>
      </c>
      <c r="F38" s="38">
        <v>2</v>
      </c>
      <c r="G38" s="39">
        <v>9</v>
      </c>
      <c r="H38" s="40">
        <v>215.00000006403712</v>
      </c>
      <c r="I38" s="41">
        <v>1</v>
      </c>
      <c r="J38" s="40">
        <v>4344.999999925156</v>
      </c>
      <c r="K38" s="41">
        <v>31</v>
      </c>
      <c r="L38" s="40">
        <v>7424.999999846279</v>
      </c>
      <c r="M38" s="41">
        <v>45</v>
      </c>
      <c r="N38" s="72">
        <f t="shared" si="2"/>
        <v>11984.999999835472</v>
      </c>
      <c r="O38" s="73">
        <f t="shared" si="3"/>
        <v>77</v>
      </c>
      <c r="P38" s="42">
        <f>O38/F38</f>
        <v>38.5</v>
      </c>
      <c r="Q38" s="43">
        <f t="shared" si="4"/>
        <v>155.64935064721394</v>
      </c>
      <c r="R38" s="62">
        <v>64300</v>
      </c>
      <c r="S38" s="63">
        <v>472</v>
      </c>
      <c r="T38" s="44">
        <f t="shared" si="0"/>
        <v>-0.8136080870943161</v>
      </c>
      <c r="U38" s="44">
        <f t="shared" si="1"/>
        <v>-0.836864406779661</v>
      </c>
      <c r="V38" s="64">
        <v>5274895.5</v>
      </c>
      <c r="W38" s="65">
        <v>47465</v>
      </c>
      <c r="X38" s="45">
        <f t="shared" si="5"/>
        <v>111.1323185505109</v>
      </c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</row>
    <row r="39" spans="1:79" s="23" customFormat="1" ht="11.25">
      <c r="A39" s="36">
        <v>33</v>
      </c>
      <c r="B39" s="66"/>
      <c r="C39" s="61" t="s">
        <v>41</v>
      </c>
      <c r="D39" s="37" t="s">
        <v>24</v>
      </c>
      <c r="E39" s="38">
        <v>1</v>
      </c>
      <c r="F39" s="38">
        <v>1</v>
      </c>
      <c r="G39" s="39">
        <v>4</v>
      </c>
      <c r="H39" s="40">
        <v>750</v>
      </c>
      <c r="I39" s="41">
        <v>22</v>
      </c>
      <c r="J39" s="40">
        <v>580</v>
      </c>
      <c r="K39" s="41">
        <v>16</v>
      </c>
      <c r="L39" s="40">
        <v>660</v>
      </c>
      <c r="M39" s="41">
        <v>22</v>
      </c>
      <c r="N39" s="72">
        <f t="shared" si="2"/>
        <v>1990</v>
      </c>
      <c r="O39" s="73">
        <f t="shared" si="3"/>
        <v>60</v>
      </c>
      <c r="P39" s="42">
        <f>O39/F39</f>
        <v>60</v>
      </c>
      <c r="Q39" s="43">
        <f t="shared" si="4"/>
        <v>33.166666666666664</v>
      </c>
      <c r="R39" s="62">
        <v>560</v>
      </c>
      <c r="S39" s="63">
        <v>8</v>
      </c>
      <c r="T39" s="44">
        <f t="shared" si="0"/>
        <v>2.5535714285714284</v>
      </c>
      <c r="U39" s="44">
        <f t="shared" si="1"/>
        <v>6.5</v>
      </c>
      <c r="V39" s="64">
        <v>173839</v>
      </c>
      <c r="W39" s="65">
        <v>1818</v>
      </c>
      <c r="X39" s="45">
        <f t="shared" si="5"/>
        <v>95.62101210121013</v>
      </c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</row>
    <row r="40" spans="1:79" s="23" customFormat="1" ht="11.25">
      <c r="A40" s="36">
        <v>34</v>
      </c>
      <c r="B40" s="66"/>
      <c r="C40" s="61" t="s">
        <v>35</v>
      </c>
      <c r="D40" s="37" t="s">
        <v>22</v>
      </c>
      <c r="E40" s="38">
        <v>1</v>
      </c>
      <c r="F40" s="38">
        <v>1</v>
      </c>
      <c r="G40" s="39">
        <v>23</v>
      </c>
      <c r="H40" s="40">
        <v>2650</v>
      </c>
      <c r="I40" s="41">
        <v>53</v>
      </c>
      <c r="J40" s="40">
        <v>0</v>
      </c>
      <c r="K40" s="41">
        <v>0</v>
      </c>
      <c r="L40" s="40">
        <v>0</v>
      </c>
      <c r="M40" s="41">
        <v>0</v>
      </c>
      <c r="N40" s="72">
        <f t="shared" si="2"/>
        <v>2650</v>
      </c>
      <c r="O40" s="73">
        <f t="shared" si="3"/>
        <v>53</v>
      </c>
      <c r="P40" s="42">
        <f>O40/F40</f>
        <v>53</v>
      </c>
      <c r="Q40" s="43">
        <f t="shared" si="4"/>
        <v>50</v>
      </c>
      <c r="R40" s="62">
        <v>4720</v>
      </c>
      <c r="S40" s="63">
        <v>16</v>
      </c>
      <c r="T40" s="44">
        <f t="shared" si="0"/>
        <v>-0.4385593220338983</v>
      </c>
      <c r="U40" s="44">
        <f t="shared" si="1"/>
        <v>2.3125</v>
      </c>
      <c r="V40" s="64">
        <v>3634107</v>
      </c>
      <c r="W40" s="65">
        <v>53010</v>
      </c>
      <c r="X40" s="45">
        <f t="shared" si="5"/>
        <v>68.55512167515563</v>
      </c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</row>
    <row r="41" spans="1:79" s="23" customFormat="1" ht="11.25">
      <c r="A41" s="36">
        <v>35</v>
      </c>
      <c r="B41" s="66"/>
      <c r="C41" s="61" t="s">
        <v>57</v>
      </c>
      <c r="D41" s="37" t="s">
        <v>28</v>
      </c>
      <c r="E41" s="38">
        <v>1</v>
      </c>
      <c r="F41" s="38">
        <v>1</v>
      </c>
      <c r="G41" s="39">
        <v>4</v>
      </c>
      <c r="H41" s="40">
        <v>930</v>
      </c>
      <c r="I41" s="41">
        <v>6</v>
      </c>
      <c r="J41" s="40">
        <v>3750</v>
      </c>
      <c r="K41" s="41">
        <v>23</v>
      </c>
      <c r="L41" s="40">
        <v>1080</v>
      </c>
      <c r="M41" s="41">
        <v>6</v>
      </c>
      <c r="N41" s="72">
        <f t="shared" si="2"/>
        <v>5760</v>
      </c>
      <c r="O41" s="73">
        <f t="shared" si="3"/>
        <v>35</v>
      </c>
      <c r="P41" s="42">
        <f>O41/F41</f>
        <v>35</v>
      </c>
      <c r="Q41" s="43">
        <f t="shared" si="4"/>
        <v>164.57142857142858</v>
      </c>
      <c r="R41" s="62">
        <v>156158</v>
      </c>
      <c r="S41" s="63">
        <v>1038</v>
      </c>
      <c r="T41" s="44">
        <f t="shared" si="0"/>
        <v>-0.9631142816890585</v>
      </c>
      <c r="U41" s="44">
        <f t="shared" si="1"/>
        <v>-0.9662813102119461</v>
      </c>
      <c r="V41" s="64">
        <v>3899213</v>
      </c>
      <c r="W41" s="65">
        <v>31567</v>
      </c>
      <c r="X41" s="45">
        <f t="shared" si="5"/>
        <v>123.5218107517344</v>
      </c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</row>
    <row r="42" spans="1:79" s="23" customFormat="1" ht="11.25">
      <c r="A42" s="36">
        <v>36</v>
      </c>
      <c r="B42" s="66"/>
      <c r="C42" s="61" t="s">
        <v>39</v>
      </c>
      <c r="D42" s="37" t="s">
        <v>28</v>
      </c>
      <c r="E42" s="38">
        <v>1</v>
      </c>
      <c r="F42" s="38">
        <v>1</v>
      </c>
      <c r="G42" s="39">
        <v>7</v>
      </c>
      <c r="H42" s="40">
        <v>1920</v>
      </c>
      <c r="I42" s="41">
        <v>32</v>
      </c>
      <c r="J42" s="40">
        <v>0</v>
      </c>
      <c r="K42" s="41">
        <v>0</v>
      </c>
      <c r="L42" s="40">
        <v>0</v>
      </c>
      <c r="M42" s="41">
        <v>0</v>
      </c>
      <c r="N42" s="72">
        <f t="shared" si="2"/>
        <v>1920</v>
      </c>
      <c r="O42" s="73">
        <f t="shared" si="3"/>
        <v>32</v>
      </c>
      <c r="P42" s="42">
        <f>O42/F42</f>
        <v>32</v>
      </c>
      <c r="Q42" s="43">
        <f t="shared" si="4"/>
        <v>60</v>
      </c>
      <c r="R42" s="62">
        <v>0</v>
      </c>
      <c r="S42" s="63">
        <v>0</v>
      </c>
      <c r="T42" s="44">
        <f t="shared" si="0"/>
      </c>
      <c r="U42" s="44">
        <f t="shared" si="1"/>
      </c>
      <c r="V42" s="64">
        <v>3058491</v>
      </c>
      <c r="W42" s="65">
        <v>59736</v>
      </c>
      <c r="X42" s="45">
        <f t="shared" si="5"/>
        <v>51.200130574527925</v>
      </c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</row>
    <row r="43" spans="1:79" s="23" customFormat="1" ht="11.25">
      <c r="A43" s="36">
        <v>37</v>
      </c>
      <c r="B43" s="66"/>
      <c r="C43" s="61" t="s">
        <v>36</v>
      </c>
      <c r="D43" s="37" t="s">
        <v>22</v>
      </c>
      <c r="E43" s="38">
        <v>1</v>
      </c>
      <c r="F43" s="38">
        <v>1</v>
      </c>
      <c r="G43" s="39">
        <v>11</v>
      </c>
      <c r="H43" s="40">
        <v>1200</v>
      </c>
      <c r="I43" s="41">
        <v>24</v>
      </c>
      <c r="J43" s="40">
        <v>0</v>
      </c>
      <c r="K43" s="41">
        <v>0</v>
      </c>
      <c r="L43" s="40">
        <v>0</v>
      </c>
      <c r="M43" s="41">
        <v>0</v>
      </c>
      <c r="N43" s="72">
        <f t="shared" si="2"/>
        <v>1200</v>
      </c>
      <c r="O43" s="73">
        <f t="shared" si="3"/>
        <v>24</v>
      </c>
      <c r="P43" s="42">
        <f>O43/F43</f>
        <v>24</v>
      </c>
      <c r="Q43" s="43">
        <f t="shared" si="4"/>
        <v>50</v>
      </c>
      <c r="R43" s="62">
        <v>3500</v>
      </c>
      <c r="S43" s="63">
        <v>70</v>
      </c>
      <c r="T43" s="44">
        <f t="shared" si="0"/>
        <v>-0.6571428571428571</v>
      </c>
      <c r="U43" s="44">
        <f t="shared" si="1"/>
        <v>-0.6571428571428571</v>
      </c>
      <c r="V43" s="64">
        <v>3746954.88</v>
      </c>
      <c r="W43" s="65">
        <v>51250</v>
      </c>
      <c r="X43" s="45">
        <f t="shared" si="5"/>
        <v>73.11131473170731</v>
      </c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</row>
    <row r="44" spans="1:79" s="23" customFormat="1" ht="11.25">
      <c r="A44" s="36">
        <v>38</v>
      </c>
      <c r="B44" s="66"/>
      <c r="C44" s="61" t="s">
        <v>45</v>
      </c>
      <c r="D44" s="37" t="s">
        <v>28</v>
      </c>
      <c r="E44" s="38">
        <v>3</v>
      </c>
      <c r="F44" s="38">
        <v>3</v>
      </c>
      <c r="G44" s="39">
        <v>6</v>
      </c>
      <c r="H44" s="40">
        <v>0</v>
      </c>
      <c r="I44" s="41">
        <v>0</v>
      </c>
      <c r="J44" s="40">
        <v>2300</v>
      </c>
      <c r="K44" s="41">
        <v>23</v>
      </c>
      <c r="L44" s="40">
        <v>0</v>
      </c>
      <c r="M44" s="41">
        <v>0</v>
      </c>
      <c r="N44" s="72">
        <f t="shared" si="2"/>
        <v>2300</v>
      </c>
      <c r="O44" s="73">
        <f t="shared" si="3"/>
        <v>23</v>
      </c>
      <c r="P44" s="42">
        <f>O44/F44</f>
        <v>7.666666666666667</v>
      </c>
      <c r="Q44" s="43">
        <f t="shared" si="4"/>
        <v>100</v>
      </c>
      <c r="R44" s="62">
        <v>0</v>
      </c>
      <c r="S44" s="63">
        <v>0</v>
      </c>
      <c r="T44" s="44">
        <f t="shared" si="0"/>
      </c>
      <c r="U44" s="44">
        <f t="shared" si="1"/>
      </c>
      <c r="V44" s="64">
        <v>5880430.25</v>
      </c>
      <c r="W44" s="65">
        <v>66599</v>
      </c>
      <c r="X44" s="45">
        <f t="shared" si="5"/>
        <v>88.29607426537936</v>
      </c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</row>
    <row r="45" spans="1:79" s="23" customFormat="1" ht="11.25">
      <c r="A45" s="36">
        <v>39</v>
      </c>
      <c r="B45" s="66"/>
      <c r="C45" s="61" t="s">
        <v>50</v>
      </c>
      <c r="D45" s="37" t="s">
        <v>21</v>
      </c>
      <c r="E45" s="38">
        <v>1</v>
      </c>
      <c r="F45" s="38">
        <v>1</v>
      </c>
      <c r="G45" s="39">
        <v>7</v>
      </c>
      <c r="H45" s="40">
        <v>300</v>
      </c>
      <c r="I45" s="41">
        <v>3</v>
      </c>
      <c r="J45" s="40">
        <v>1460</v>
      </c>
      <c r="K45" s="41">
        <v>16</v>
      </c>
      <c r="L45" s="40">
        <v>300</v>
      </c>
      <c r="M45" s="41">
        <v>3</v>
      </c>
      <c r="N45" s="72">
        <f t="shared" si="2"/>
        <v>2060</v>
      </c>
      <c r="O45" s="73">
        <f t="shared" si="3"/>
        <v>22</v>
      </c>
      <c r="P45" s="42">
        <f>O45/F45</f>
        <v>22</v>
      </c>
      <c r="Q45" s="43">
        <f t="shared" si="4"/>
        <v>93.63636363636364</v>
      </c>
      <c r="R45" s="62">
        <v>3360</v>
      </c>
      <c r="S45" s="63">
        <v>33</v>
      </c>
      <c r="T45" s="44">
        <f t="shared" si="0"/>
        <v>-0.3869047619047619</v>
      </c>
      <c r="U45" s="44">
        <f t="shared" si="1"/>
        <v>-0.3333333333333333</v>
      </c>
      <c r="V45" s="64">
        <v>19122176</v>
      </c>
      <c r="W45" s="65">
        <v>173343</v>
      </c>
      <c r="X45" s="45">
        <f t="shared" si="5"/>
        <v>110.31409402167957</v>
      </c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</row>
    <row r="46" spans="1:79" s="23" customFormat="1" ht="11.25">
      <c r="A46" s="36">
        <v>40</v>
      </c>
      <c r="B46" s="66"/>
      <c r="C46" s="61" t="s">
        <v>38</v>
      </c>
      <c r="D46" s="37" t="s">
        <v>28</v>
      </c>
      <c r="E46" s="38">
        <v>1</v>
      </c>
      <c r="F46" s="38">
        <v>1</v>
      </c>
      <c r="G46" s="39">
        <v>18</v>
      </c>
      <c r="H46" s="40">
        <v>0</v>
      </c>
      <c r="I46" s="41">
        <v>0</v>
      </c>
      <c r="J46" s="40">
        <v>2000</v>
      </c>
      <c r="K46" s="41">
        <v>20</v>
      </c>
      <c r="L46" s="40">
        <v>0</v>
      </c>
      <c r="M46" s="41">
        <v>0</v>
      </c>
      <c r="N46" s="72">
        <f t="shared" si="2"/>
        <v>2000</v>
      </c>
      <c r="O46" s="73">
        <f t="shared" si="3"/>
        <v>20</v>
      </c>
      <c r="P46" s="42">
        <f>O46/F46</f>
        <v>20</v>
      </c>
      <c r="Q46" s="43">
        <f t="shared" si="4"/>
        <v>100</v>
      </c>
      <c r="R46" s="62">
        <v>9800</v>
      </c>
      <c r="S46" s="63">
        <v>40</v>
      </c>
      <c r="T46" s="44">
        <f t="shared" si="0"/>
        <v>-0.7959183673469388</v>
      </c>
      <c r="U46" s="44">
        <f t="shared" si="1"/>
        <v>-0.5</v>
      </c>
      <c r="V46" s="64">
        <v>52349481.5</v>
      </c>
      <c r="W46" s="65">
        <v>565392</v>
      </c>
      <c r="X46" s="45">
        <f t="shared" si="5"/>
        <v>92.58971032487194</v>
      </c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</row>
    <row r="47" spans="1:79" s="23" customFormat="1" ht="11.25">
      <c r="A47" s="36">
        <v>41</v>
      </c>
      <c r="B47" s="66"/>
      <c r="C47" s="61" t="s">
        <v>33</v>
      </c>
      <c r="D47" s="37" t="s">
        <v>28</v>
      </c>
      <c r="E47" s="38">
        <v>1</v>
      </c>
      <c r="F47" s="38">
        <v>1</v>
      </c>
      <c r="G47" s="39">
        <v>17</v>
      </c>
      <c r="H47" s="40">
        <v>4725</v>
      </c>
      <c r="I47" s="41">
        <v>15</v>
      </c>
      <c r="J47" s="40">
        <v>0</v>
      </c>
      <c r="K47" s="41">
        <v>0</v>
      </c>
      <c r="L47" s="40">
        <v>0</v>
      </c>
      <c r="M47" s="41">
        <v>0</v>
      </c>
      <c r="N47" s="72">
        <f t="shared" si="2"/>
        <v>4725</v>
      </c>
      <c r="O47" s="73">
        <f t="shared" si="3"/>
        <v>15</v>
      </c>
      <c r="P47" s="42">
        <f>O47/F47</f>
        <v>15</v>
      </c>
      <c r="Q47" s="43">
        <f t="shared" si="4"/>
        <v>315</v>
      </c>
      <c r="R47" s="62">
        <v>7080</v>
      </c>
      <c r="S47" s="63">
        <v>24</v>
      </c>
      <c r="T47" s="44">
        <f t="shared" si="0"/>
        <v>-0.3326271186440678</v>
      </c>
      <c r="U47" s="44">
        <f t="shared" si="1"/>
        <v>-0.375</v>
      </c>
      <c r="V47" s="64">
        <v>2954613</v>
      </c>
      <c r="W47" s="65">
        <v>49041</v>
      </c>
      <c r="X47" s="45">
        <f t="shared" si="5"/>
        <v>60.247813054383066</v>
      </c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</row>
    <row r="48" spans="1:79" s="23" customFormat="1" ht="11.25">
      <c r="A48" s="36">
        <v>42</v>
      </c>
      <c r="B48" s="66"/>
      <c r="C48" s="61" t="s">
        <v>31</v>
      </c>
      <c r="D48" s="37" t="s">
        <v>22</v>
      </c>
      <c r="E48" s="38">
        <v>3</v>
      </c>
      <c r="F48" s="38">
        <v>3</v>
      </c>
      <c r="G48" s="39">
        <v>2</v>
      </c>
      <c r="H48" s="40">
        <v>355</v>
      </c>
      <c r="I48" s="41">
        <v>2</v>
      </c>
      <c r="J48" s="40">
        <v>1360</v>
      </c>
      <c r="K48" s="41">
        <v>8</v>
      </c>
      <c r="L48" s="40">
        <v>555</v>
      </c>
      <c r="M48" s="41">
        <v>3</v>
      </c>
      <c r="N48" s="72">
        <f t="shared" si="2"/>
        <v>2270</v>
      </c>
      <c r="O48" s="73">
        <f t="shared" si="3"/>
        <v>13</v>
      </c>
      <c r="P48" s="42">
        <f>O48/F48</f>
        <v>4.333333333333333</v>
      </c>
      <c r="Q48" s="43">
        <f t="shared" si="4"/>
        <v>174.6153846153846</v>
      </c>
      <c r="R48" s="62">
        <v>15140</v>
      </c>
      <c r="S48" s="63">
        <v>108</v>
      </c>
      <c r="T48" s="44">
        <f t="shared" si="0"/>
        <v>-0.8500660501981506</v>
      </c>
      <c r="U48" s="44">
        <f t="shared" si="1"/>
        <v>-0.8796296296296297</v>
      </c>
      <c r="V48" s="64">
        <v>24725</v>
      </c>
      <c r="W48" s="65">
        <v>178</v>
      </c>
      <c r="X48" s="45">
        <f t="shared" si="5"/>
        <v>138.90449438202248</v>
      </c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</row>
    <row r="49" spans="1:79" s="23" customFormat="1" ht="11.25">
      <c r="A49" s="36">
        <v>43</v>
      </c>
      <c r="B49" s="66"/>
      <c r="C49" s="61" t="s">
        <v>61</v>
      </c>
      <c r="D49" s="37" t="s">
        <v>24</v>
      </c>
      <c r="E49" s="38">
        <v>1</v>
      </c>
      <c r="F49" s="38">
        <v>1</v>
      </c>
      <c r="G49" s="39">
        <v>3</v>
      </c>
      <c r="H49" s="40">
        <v>360</v>
      </c>
      <c r="I49" s="41">
        <v>4</v>
      </c>
      <c r="J49" s="40">
        <v>360</v>
      </c>
      <c r="K49" s="41">
        <v>4</v>
      </c>
      <c r="L49" s="40">
        <v>0</v>
      </c>
      <c r="M49" s="41">
        <v>0</v>
      </c>
      <c r="N49" s="72">
        <f t="shared" si="2"/>
        <v>720</v>
      </c>
      <c r="O49" s="73">
        <f t="shared" si="3"/>
        <v>8</v>
      </c>
      <c r="P49" s="42">
        <f>O49/F49</f>
        <v>8</v>
      </c>
      <c r="Q49" s="43">
        <f t="shared" si="4"/>
        <v>90</v>
      </c>
      <c r="R49" s="62">
        <v>4430</v>
      </c>
      <c r="S49" s="63">
        <v>45</v>
      </c>
      <c r="T49" s="44">
        <f t="shared" si="0"/>
        <v>-0.837471783295711</v>
      </c>
      <c r="U49" s="44">
        <f t="shared" si="1"/>
        <v>-0.8222222222222222</v>
      </c>
      <c r="V49" s="64">
        <v>499691.12</v>
      </c>
      <c r="W49" s="65">
        <v>4200</v>
      </c>
      <c r="X49" s="45">
        <f t="shared" si="5"/>
        <v>118.97407619047618</v>
      </c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</row>
  </sheetData>
  <sheetProtection selectLockedCells="1" selectUnlockedCells="1"/>
  <mergeCells count="11">
    <mergeCell ref="V4:X4"/>
    <mergeCell ref="B1:C1"/>
    <mergeCell ref="H1:X3"/>
    <mergeCell ref="B2:C2"/>
    <mergeCell ref="B3:C3"/>
    <mergeCell ref="H4:I4"/>
    <mergeCell ref="J4:K4"/>
    <mergeCell ref="L4:M4"/>
    <mergeCell ref="N4:Q4"/>
    <mergeCell ref="R4:S4"/>
    <mergeCell ref="T4:U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2024-02-26T20:40:13Z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