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575" windowWidth="20730" windowHeight="9855" tabRatio="662" activeTab="0"/>
  </bookViews>
  <sheets>
    <sheet name="21-23.7.2023 (hafta sonu)" sheetId="1" r:id="rId1"/>
  </sheets>
  <definedNames>
    <definedName name="Excel_BuiltIn__FilterDatabase" localSheetId="0">'21-23.7.2023 (hafta sonu)'!$A$1:$W$96</definedName>
    <definedName name="_xlnm.Print_Area" localSheetId="0">'21-23.7.2023 (hafta sonu)'!#REF!</definedName>
  </definedNames>
  <calcPr fullCalcOnLoad="1"/>
</workbook>
</file>

<file path=xl/sharedStrings.xml><?xml version="1.0" encoding="utf-8"?>
<sst xmlns="http://schemas.openxmlformats.org/spreadsheetml/2006/main" count="114" uniqueCount="73">
  <si>
    <t>Türkiye Haftalık Bilet Satışı ve Hasılat Raporu</t>
  </si>
  <si>
    <t>CUMA</t>
  </si>
  <si>
    <t>CUMARTESİ</t>
  </si>
  <si>
    <t>PAZAR</t>
  </si>
  <si>
    <t>HAFTA SONU TOPLAM</t>
  </si>
  <si>
    <t>KÜMÜLATİF</t>
  </si>
  <si>
    <t>FİLMİN ORİJİNAL ADI</t>
  </si>
  <si>
    <t>DAĞITIM</t>
  </si>
  <si>
    <t>LOKASYON</t>
  </si>
  <si>
    <t>HAFTA</t>
  </si>
  <si>
    <t>HASILAT</t>
  </si>
  <si>
    <t>BİLET SATIŞ</t>
  </si>
  <si>
    <t xml:space="preserve">HASILAT </t>
  </si>
  <si>
    <t>BİLET %</t>
  </si>
  <si>
    <t>CGVMARS DAĞITIM</t>
  </si>
  <si>
    <t>BİR FİLM</t>
  </si>
  <si>
    <t>TME FILMS</t>
  </si>
  <si>
    <t>CJ ENM</t>
  </si>
  <si>
    <t>ÖNCEKİ</t>
  </si>
  <si>
    <t>PERDE</t>
  </si>
  <si>
    <t>ORTALAMA
BİLET ADEDİ</t>
  </si>
  <si>
    <t>ORTALAMA
BİLET FİYATI</t>
  </si>
  <si>
    <t>ORTALAMA BİLET</t>
  </si>
  <si>
    <r>
      <rPr>
        <b/>
        <i/>
        <sz val="8"/>
        <rFont val="Corbel"/>
        <family val="2"/>
      </rPr>
      <t xml:space="preserve">The green numbers not complete. This preliminary report is provided by the international, independent data organization Comscore, to ensure rapid information flow. </t>
    </r>
    <r>
      <rPr>
        <b/>
        <i/>
        <sz val="8"/>
        <color indexed="23"/>
        <rFont val="Corbel"/>
        <family val="2"/>
      </rPr>
      <t>Yeşil renkle belirtilen sayılar henüz tamamlanmamıştır. Bu ön rapor hızlı bilgi akışı sağmalak adına, uluslarararası, bağımsız veri kuruluşu Comscore'dan temin edilmektedir.</t>
    </r>
  </si>
  <si>
    <t>N</t>
  </si>
  <si>
    <t>DEĞİŞİM</t>
  </si>
  <si>
    <t>HASILAT %</t>
  </si>
  <si>
    <t>Hasılat</t>
  </si>
  <si>
    <t>Bilet</t>
  </si>
  <si>
    <r>
      <t xml:space="preserve">BİLET SATIŞ    </t>
    </r>
    <r>
      <rPr>
        <b/>
        <sz val="5"/>
        <color indexed="10"/>
        <rFont val="Webdings"/>
        <family val="1"/>
      </rPr>
      <t>6</t>
    </r>
  </si>
  <si>
    <t>RAFADAN TAYFA 3: GALAKTİK TAYFA</t>
  </si>
  <si>
    <t>https://www.antraktsinema.com/</t>
  </si>
  <si>
    <t>UIP TURKEY</t>
  </si>
  <si>
    <t>FAST X</t>
  </si>
  <si>
    <t>SUZUME NO TOJIMARI</t>
  </si>
  <si>
    <t>SPIDER-MAN: ACROSS THE SPIDER-VERSE</t>
  </si>
  <si>
    <t>TRANSFORMERS: RISE OF THE BEASTS</t>
  </si>
  <si>
    <t>THE FLASH</t>
  </si>
  <si>
    <t>ASTEROIT CITY</t>
  </si>
  <si>
    <t>ELEMENTAL</t>
  </si>
  <si>
    <t>HAİLE: BİR AİLE KABUSU</t>
  </si>
  <si>
    <t>NO HARD FEELINGS</t>
  </si>
  <si>
    <t>INDIANA JONES AND THE DIAL OF DESTINY</t>
  </si>
  <si>
    <t>RUBY GILLMAN, TEENAGE KRAKEN</t>
  </si>
  <si>
    <t>BS DAĞITIM</t>
  </si>
  <si>
    <t>KOKU</t>
  </si>
  <si>
    <t>KAPTAN PENGU VE ARKADAŞLARI 3</t>
  </si>
  <si>
    <t>INSIDIOUS: THE RED DOOR</t>
  </si>
  <si>
    <t>KAFES: İKİ SAVAŞ ARASINDA</t>
  </si>
  <si>
    <t>DERİN FİLM</t>
  </si>
  <si>
    <t>MISSION: IMPOSSIBLE - DEAD RECKONING PART ONE</t>
  </si>
  <si>
    <t>KHENNAS</t>
  </si>
  <si>
    <t>SEMUR 4: MAHŞER</t>
  </si>
  <si>
    <t>FINNICK</t>
  </si>
  <si>
    <t>THE REEF: STALKED</t>
  </si>
  <si>
    <t>VANSKABTE LAND</t>
  </si>
  <si>
    <t>21 - 23 TEMMUZ 2023 / 30. VİZYON HAFTASI</t>
  </si>
  <si>
    <t>BARBIE</t>
  </si>
  <si>
    <t>OPPENHEIMER</t>
  </si>
  <si>
    <t>KOSHCEY. POKHITITEL NEVEST</t>
  </si>
  <si>
    <t>MÜHR-Ü MUSALLAT 2: YASAK DÜĞÜN</t>
  </si>
  <si>
    <t>CHINK: KHOSTATIY DETEKTIV</t>
  </si>
  <si>
    <t>BIOHAZARD: DEATH ISLAND</t>
  </si>
  <si>
    <t>CHARIOT</t>
  </si>
  <si>
    <t>TAMİRHANE</t>
  </si>
  <si>
    <t>REVOIR PARIS</t>
  </si>
  <si>
    <t>THE INSPECTION</t>
  </si>
  <si>
    <t>ASLAN HÜRKUŞ: GÖREVİMİZ GÖKBEY</t>
  </si>
  <si>
    <t>HIDDEN STRIKE</t>
  </si>
  <si>
    <t>CHANTIER FILMS</t>
  </si>
  <si>
    <t>MISSING</t>
  </si>
  <si>
    <t>THE INGLORIOUS SERFS</t>
  </si>
  <si>
    <t>ÖZEN FİLM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</si>
</sst>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81">
    <font>
      <sz val="10"/>
      <name val="Arial"/>
      <family val="0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sz val="7"/>
      <color indexed="63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b/>
      <i/>
      <sz val="8"/>
      <name val="Corbel"/>
      <family val="2"/>
    </font>
    <font>
      <b/>
      <i/>
      <sz val="8"/>
      <color indexed="23"/>
      <name val="Corbel"/>
      <family val="2"/>
    </font>
    <font>
      <b/>
      <sz val="7"/>
      <name val="Verdana"/>
      <family val="2"/>
    </font>
    <font>
      <sz val="6"/>
      <color indexed="63"/>
      <name val="Calibri"/>
      <family val="2"/>
    </font>
    <font>
      <sz val="6"/>
      <name val="Calibri"/>
      <family val="2"/>
    </font>
    <font>
      <sz val="5"/>
      <color indexed="9"/>
      <name val="Calibri"/>
      <family val="2"/>
    </font>
    <font>
      <b/>
      <sz val="5"/>
      <color indexed="9"/>
      <name val="Calibri"/>
      <family val="2"/>
    </font>
    <font>
      <b/>
      <sz val="5"/>
      <name val="Calibri"/>
      <family val="2"/>
    </font>
    <font>
      <b/>
      <sz val="5"/>
      <color indexed="10"/>
      <name val="Webdings"/>
      <family val="1"/>
    </font>
    <font>
      <sz val="6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30"/>
      <name val="Verdana"/>
      <family val="2"/>
    </font>
    <font>
      <b/>
      <sz val="7"/>
      <color indexed="30"/>
      <name val="Arial"/>
      <family val="2"/>
    </font>
    <font>
      <b/>
      <sz val="7"/>
      <color indexed="10"/>
      <name val="Calibri"/>
      <family val="2"/>
    </font>
    <font>
      <sz val="7"/>
      <color indexed="10"/>
      <name val="Calibri"/>
      <family val="2"/>
    </font>
    <font>
      <sz val="8"/>
      <color indexed="62"/>
      <name val="Calibri"/>
      <family val="2"/>
    </font>
    <font>
      <b/>
      <sz val="8"/>
      <color indexed="62"/>
      <name val="Calibri"/>
      <family val="2"/>
    </font>
    <font>
      <b/>
      <sz val="6"/>
      <color indexed="62"/>
      <name val="Calibri"/>
      <family val="2"/>
    </font>
    <font>
      <b/>
      <i/>
      <sz val="8"/>
      <color indexed="10"/>
      <name val="Corbel"/>
      <family val="2"/>
    </font>
    <font>
      <b/>
      <sz val="6"/>
      <color indexed="10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Verdana"/>
      <family val="2"/>
    </font>
    <font>
      <b/>
      <sz val="7"/>
      <color rgb="FF0070C0"/>
      <name val="Arial"/>
      <family val="2"/>
    </font>
    <font>
      <b/>
      <sz val="7"/>
      <color rgb="FFC00000"/>
      <name val="Calibri"/>
      <family val="2"/>
    </font>
    <font>
      <sz val="7"/>
      <color rgb="FFC00000"/>
      <name val="Calibri"/>
      <family val="2"/>
    </font>
    <font>
      <sz val="8"/>
      <color rgb="FF7030A0"/>
      <name val="Calibri"/>
      <family val="2"/>
    </font>
    <font>
      <b/>
      <sz val="5"/>
      <color theme="0"/>
      <name val="Calibri"/>
      <family val="2"/>
    </font>
    <font>
      <b/>
      <sz val="8"/>
      <color rgb="FF7030A0"/>
      <name val="Calibri"/>
      <family val="2"/>
    </font>
    <font>
      <b/>
      <sz val="6"/>
      <color rgb="FF7030A0"/>
      <name val="Calibri"/>
      <family val="2"/>
    </font>
    <font>
      <b/>
      <i/>
      <sz val="8"/>
      <color rgb="FFC00000"/>
      <name val="Corbel"/>
      <family val="2"/>
    </font>
    <font>
      <b/>
      <sz val="6"/>
      <color rgb="FFC00000"/>
      <name val="Calibri"/>
      <family val="2"/>
    </font>
    <font>
      <b/>
      <sz val="8"/>
      <color rgb="FFC0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2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7" borderId="0" applyNumberFormat="0" applyBorder="0" applyAlignment="0" applyProtection="0"/>
    <xf numFmtId="0" fontId="56" fillId="10" borderId="0" applyNumberFormat="0" applyBorder="0" applyAlignment="0" applyProtection="0"/>
    <xf numFmtId="0" fontId="56" fillId="3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60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14" borderId="0" applyNumberFormat="0" applyBorder="0" applyAlignment="0" applyProtection="0"/>
    <xf numFmtId="0" fontId="61" fillId="15" borderId="6" applyNumberFormat="0" applyAlignment="0" applyProtection="0"/>
    <xf numFmtId="0" fontId="62" fillId="2" borderId="6" applyNumberFormat="0" applyAlignment="0" applyProtection="0"/>
    <xf numFmtId="0" fontId="63" fillId="16" borderId="7" applyNumberFormat="0" applyAlignment="0" applyProtection="0"/>
    <xf numFmtId="0" fontId="64" fillId="17" borderId="0" applyNumberFormat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67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9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7" fillId="1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188" fontId="9" fillId="27" borderId="0" xfId="0" applyNumberFormat="1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0" fillId="27" borderId="0" xfId="0" applyFont="1" applyFill="1" applyAlignment="1">
      <alignment vertical="center"/>
    </xf>
    <xf numFmtId="0" fontId="10" fillId="27" borderId="0" xfId="0" applyFont="1" applyFill="1" applyAlignment="1">
      <alignment horizontal="center" vertical="center"/>
    </xf>
    <xf numFmtId="0" fontId="11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1" fillId="27" borderId="0" xfId="0" applyFont="1" applyFill="1" applyBorder="1" applyAlignment="1" applyProtection="1">
      <alignment horizontal="left" vertical="center"/>
      <protection locked="0"/>
    </xf>
    <xf numFmtId="0" fontId="11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4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4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0" fontId="16" fillId="27" borderId="0" xfId="0" applyFont="1" applyFill="1" applyBorder="1" applyAlignment="1" applyProtection="1">
      <alignment horizontal="left" vertical="center"/>
      <protection/>
    </xf>
    <xf numFmtId="0" fontId="19" fillId="27" borderId="0" xfId="0" applyFont="1" applyFill="1" applyAlignment="1">
      <alignment horizontal="center" vertical="center"/>
    </xf>
    <xf numFmtId="4" fontId="70" fillId="27" borderId="0" xfId="0" applyNumberFormat="1" applyFont="1" applyFill="1" applyBorder="1" applyAlignment="1" applyProtection="1">
      <alignment horizontal="right" vertical="center"/>
      <protection/>
    </xf>
    <xf numFmtId="3" fontId="70" fillId="27" borderId="0" xfId="0" applyNumberFormat="1" applyFont="1" applyFill="1" applyBorder="1" applyAlignment="1" applyProtection="1">
      <alignment horizontal="right" vertical="center"/>
      <protection/>
    </xf>
    <xf numFmtId="4" fontId="71" fillId="27" borderId="0" xfId="0" applyNumberFormat="1" applyFont="1" applyFill="1" applyBorder="1" applyAlignment="1" applyProtection="1">
      <alignment horizontal="right" vertical="center"/>
      <protection/>
    </xf>
    <xf numFmtId="3" fontId="71" fillId="27" borderId="0" xfId="0" applyNumberFormat="1" applyFont="1" applyFill="1" applyBorder="1" applyAlignment="1" applyProtection="1">
      <alignment horizontal="right" vertical="center"/>
      <protection/>
    </xf>
    <xf numFmtId="2" fontId="15" fillId="27" borderId="11" xfId="0" applyNumberFormat="1" applyFont="1" applyFill="1" applyBorder="1" applyAlignment="1">
      <alignment horizontal="center" vertical="center"/>
    </xf>
    <xf numFmtId="189" fontId="72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3" fontId="22" fillId="27" borderId="0" xfId="0" applyNumberFormat="1" applyFont="1" applyFill="1" applyBorder="1" applyAlignment="1" applyProtection="1">
      <alignment horizontal="right" vertical="center"/>
      <protection/>
    </xf>
    <xf numFmtId="4" fontId="22" fillId="27" borderId="0" xfId="0" applyNumberFormat="1" applyFont="1" applyFill="1" applyBorder="1" applyAlignment="1" applyProtection="1">
      <alignment horizontal="right" vertical="center"/>
      <protection/>
    </xf>
    <xf numFmtId="188" fontId="22" fillId="27" borderId="0" xfId="0" applyNumberFormat="1" applyFont="1" applyFill="1" applyBorder="1" applyAlignment="1" applyProtection="1">
      <alignment horizontal="right" vertical="center"/>
      <protection/>
    </xf>
    <xf numFmtId="4" fontId="72" fillId="0" borderId="11" xfId="44" applyNumberFormat="1" applyFont="1" applyFill="1" applyBorder="1" applyAlignment="1" applyProtection="1">
      <alignment horizontal="right" vertical="center"/>
      <protection locked="0"/>
    </xf>
    <xf numFmtId="3" fontId="72" fillId="0" borderId="11" xfId="44" applyNumberFormat="1" applyFont="1" applyFill="1" applyBorder="1" applyAlignment="1" applyProtection="1">
      <alignment horizontal="right" vertical="center"/>
      <protection locked="0"/>
    </xf>
    <xf numFmtId="4" fontId="72" fillId="0" borderId="11" xfId="0" applyNumberFormat="1" applyFont="1" applyBorder="1" applyAlignment="1">
      <alignment vertical="center"/>
    </xf>
    <xf numFmtId="3" fontId="72" fillId="0" borderId="11" xfId="0" applyNumberFormat="1" applyFont="1" applyBorder="1" applyAlignment="1">
      <alignment vertical="center"/>
    </xf>
    <xf numFmtId="3" fontId="6" fillId="0" borderId="11" xfId="187" applyNumberFormat="1" applyFont="1" applyFill="1" applyBorder="1" applyAlignment="1" applyProtection="1">
      <alignment vertical="center"/>
      <protection/>
    </xf>
    <xf numFmtId="2" fontId="6" fillId="0" borderId="11" xfId="187" applyNumberFormat="1" applyFont="1" applyFill="1" applyBorder="1" applyAlignment="1" applyProtection="1">
      <alignment horizontal="center" vertical="center"/>
      <protection/>
    </xf>
    <xf numFmtId="4" fontId="18" fillId="0" borderId="11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185" fontId="6" fillId="0" borderId="11" xfId="189" applyFont="1" applyFill="1" applyBorder="1" applyAlignment="1" applyProtection="1">
      <alignment vertical="center"/>
      <protection/>
    </xf>
    <xf numFmtId="2" fontId="15" fillId="27" borderId="11" xfId="0" applyNumberFormat="1" applyFont="1" applyFill="1" applyBorder="1" applyAlignment="1" applyProtection="1">
      <alignment horizontal="center" vertical="center"/>
      <protection/>
    </xf>
    <xf numFmtId="189" fontId="72" fillId="0" borderId="11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4" fontId="72" fillId="0" borderId="11" xfId="0" applyNumberFormat="1" applyFont="1" applyFill="1" applyBorder="1" applyAlignment="1">
      <alignment vertical="center"/>
    </xf>
    <xf numFmtId="3" fontId="72" fillId="0" borderId="11" xfId="0" applyNumberFormat="1" applyFont="1" applyFill="1" applyBorder="1" applyAlignment="1">
      <alignment vertical="center"/>
    </xf>
    <xf numFmtId="4" fontId="18" fillId="0" borderId="11" xfId="0" applyNumberFormat="1" applyFont="1" applyFill="1" applyBorder="1" applyAlignment="1">
      <alignment vertical="center"/>
    </xf>
    <xf numFmtId="3" fontId="18" fillId="0" borderId="11" xfId="0" applyNumberFormat="1" applyFont="1" applyFill="1" applyBorder="1" applyAlignment="1">
      <alignment vertical="center"/>
    </xf>
    <xf numFmtId="185" fontId="6" fillId="0" borderId="11" xfId="189" applyNumberFormat="1" applyFont="1" applyFill="1" applyBorder="1" applyAlignment="1" applyProtection="1">
      <alignment vertical="center"/>
      <protection/>
    </xf>
    <xf numFmtId="4" fontId="72" fillId="0" borderId="11" xfId="44" applyNumberFormat="1" applyFont="1" applyFill="1" applyBorder="1" applyAlignment="1" applyProtection="1">
      <alignment horizontal="right" vertical="center"/>
      <protection locked="0"/>
    </xf>
    <xf numFmtId="3" fontId="72" fillId="0" borderId="11" xfId="44" applyNumberFormat="1" applyFont="1" applyFill="1" applyBorder="1" applyAlignment="1" applyProtection="1">
      <alignment horizontal="right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/>
    </xf>
    <xf numFmtId="4" fontId="24" fillId="0" borderId="11" xfId="46" applyNumberFormat="1" applyFont="1" applyFill="1" applyBorder="1" applyAlignment="1" applyProtection="1">
      <alignment vertical="center"/>
      <protection/>
    </xf>
    <xf numFmtId="3" fontId="24" fillId="0" borderId="11" xfId="46" applyNumberFormat="1" applyFont="1" applyFill="1" applyBorder="1" applyAlignment="1" applyProtection="1">
      <alignment vertical="center"/>
      <protection/>
    </xf>
    <xf numFmtId="4" fontId="74" fillId="0" borderId="11" xfId="44" applyNumberFormat="1" applyFont="1" applyFill="1" applyBorder="1" applyAlignment="1" applyProtection="1">
      <alignment horizontal="right" vertical="center"/>
      <protection locked="0"/>
    </xf>
    <xf numFmtId="3" fontId="74" fillId="0" borderId="11" xfId="44" applyNumberFormat="1" applyFont="1" applyFill="1" applyBorder="1" applyAlignment="1" applyProtection="1">
      <alignment horizontal="right" vertical="center"/>
      <protection locked="0"/>
    </xf>
    <xf numFmtId="0" fontId="25" fillId="28" borderId="12" xfId="0" applyNumberFormat="1" applyFont="1" applyFill="1" applyBorder="1" applyAlignment="1" applyProtection="1">
      <alignment horizontal="center" wrapText="1"/>
      <protection locked="0"/>
    </xf>
    <xf numFmtId="0" fontId="26" fillId="28" borderId="12" xfId="0" applyFont="1" applyFill="1" applyBorder="1" applyAlignment="1" applyProtection="1">
      <alignment horizontal="center"/>
      <protection locked="0"/>
    </xf>
    <xf numFmtId="0" fontId="27" fillId="28" borderId="12" xfId="0" applyFont="1" applyFill="1" applyBorder="1" applyAlignment="1" applyProtection="1">
      <alignment horizontal="center"/>
      <protection locked="0"/>
    </xf>
    <xf numFmtId="3" fontId="26" fillId="28" borderId="13" xfId="0" applyNumberFormat="1" applyFont="1" applyFill="1" applyBorder="1" applyAlignment="1">
      <alignment horizontal="center" vertical="center" wrapText="1"/>
    </xf>
    <xf numFmtId="2" fontId="26" fillId="28" borderId="13" xfId="0" applyNumberFormat="1" applyFont="1" applyFill="1" applyBorder="1" applyAlignment="1">
      <alignment horizontal="center" vertical="center" wrapText="1"/>
    </xf>
    <xf numFmtId="180" fontId="26" fillId="28" borderId="12" xfId="44" applyFont="1" applyFill="1" applyBorder="1" applyAlignment="1" applyProtection="1">
      <alignment horizontal="center"/>
      <protection locked="0"/>
    </xf>
    <xf numFmtId="2" fontId="25" fillId="28" borderId="14" xfId="0" applyNumberFormat="1" applyFont="1" applyFill="1" applyBorder="1" applyAlignment="1" applyProtection="1">
      <alignment horizontal="center" vertical="center"/>
      <protection/>
    </xf>
    <xf numFmtId="180" fontId="26" fillId="28" borderId="14" xfId="44" applyFont="1" applyFill="1" applyBorder="1" applyAlignment="1" applyProtection="1">
      <alignment horizontal="center" vertical="center"/>
      <protection/>
    </xf>
    <xf numFmtId="0" fontId="26" fillId="28" borderId="14" xfId="0" applyFont="1" applyFill="1" applyBorder="1" applyAlignment="1" applyProtection="1">
      <alignment horizontal="center" vertical="center"/>
      <protection/>
    </xf>
    <xf numFmtId="0" fontId="75" fillId="28" borderId="14" xfId="0" applyNumberFormat="1" applyFont="1" applyFill="1" applyBorder="1" applyAlignment="1" applyProtection="1">
      <alignment horizontal="center" vertical="center" textRotation="90"/>
      <protection locked="0"/>
    </xf>
    <xf numFmtId="4" fontId="75" fillId="28" borderId="14" xfId="0" applyNumberFormat="1" applyFont="1" applyFill="1" applyBorder="1" applyAlignment="1" applyProtection="1">
      <alignment horizontal="center" vertical="center" wrapText="1"/>
      <protection/>
    </xf>
    <xf numFmtId="3" fontId="75" fillId="28" borderId="14" xfId="0" applyNumberFormat="1" applyFont="1" applyFill="1" applyBorder="1" applyAlignment="1" applyProtection="1">
      <alignment horizontal="center" vertical="center" wrapText="1"/>
      <protection/>
    </xf>
    <xf numFmtId="3" fontId="75" fillId="28" borderId="14" xfId="0" applyNumberFormat="1" applyFont="1" applyFill="1" applyBorder="1" applyAlignment="1" applyProtection="1">
      <alignment horizontal="center" vertical="center" textRotation="90" wrapText="1"/>
      <protection/>
    </xf>
    <xf numFmtId="2" fontId="75" fillId="28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27" borderId="0" xfId="0" applyFont="1" applyFill="1" applyBorder="1" applyAlignment="1" applyProtection="1">
      <alignment horizontal="center" vertical="center"/>
      <protection/>
    </xf>
    <xf numFmtId="3" fontId="6" fillId="27" borderId="0" xfId="0" applyNumberFormat="1" applyFont="1" applyFill="1" applyBorder="1" applyAlignment="1" applyProtection="1">
      <alignment horizontal="center" vertical="center"/>
      <protection/>
    </xf>
    <xf numFmtId="3" fontId="76" fillId="27" borderId="0" xfId="0" applyNumberFormat="1" applyFont="1" applyFill="1" applyBorder="1" applyAlignment="1" applyProtection="1">
      <alignment horizontal="right" vertical="center"/>
      <protection/>
    </xf>
    <xf numFmtId="4" fontId="77" fillId="27" borderId="0" xfId="0" applyNumberFormat="1" applyFont="1" applyFill="1" applyBorder="1" applyAlignment="1" applyProtection="1">
      <alignment horizontal="right" vertical="center"/>
      <protection/>
    </xf>
    <xf numFmtId="4" fontId="29" fillId="27" borderId="0" xfId="0" applyNumberFormat="1" applyFont="1" applyFill="1" applyBorder="1" applyAlignment="1" applyProtection="1">
      <alignment horizontal="right" vertical="center"/>
      <protection/>
    </xf>
    <xf numFmtId="3" fontId="29" fillId="27" borderId="0" xfId="0" applyNumberFormat="1" applyFont="1" applyFill="1" applyBorder="1" applyAlignment="1" applyProtection="1">
      <alignment horizontal="right" vertical="center"/>
      <protection/>
    </xf>
    <xf numFmtId="4" fontId="30" fillId="27" borderId="0" xfId="0" applyNumberFormat="1" applyFont="1" applyFill="1" applyBorder="1" applyAlignment="1" applyProtection="1">
      <alignment horizontal="right" vertical="center"/>
      <protection/>
    </xf>
    <xf numFmtId="3" fontId="30" fillId="27" borderId="0" xfId="0" applyNumberFormat="1" applyFont="1" applyFill="1" applyBorder="1" applyAlignment="1" applyProtection="1">
      <alignment horizontal="right" vertical="center"/>
      <protection/>
    </xf>
    <xf numFmtId="2" fontId="70" fillId="27" borderId="0" xfId="0" applyNumberFormat="1" applyFont="1" applyFill="1" applyBorder="1" applyAlignment="1" applyProtection="1">
      <alignment horizontal="center" vertical="center"/>
      <protection/>
    </xf>
    <xf numFmtId="3" fontId="24" fillId="0" borderId="11" xfId="187" applyNumberFormat="1" applyFont="1" applyFill="1" applyBorder="1" applyAlignment="1" applyProtection="1">
      <alignment vertical="center"/>
      <protection/>
    </xf>
    <xf numFmtId="2" fontId="24" fillId="0" borderId="11" xfId="187" applyNumberFormat="1" applyFont="1" applyFill="1" applyBorder="1" applyAlignment="1" applyProtection="1">
      <alignment horizontal="center" vertical="center"/>
      <protection/>
    </xf>
    <xf numFmtId="2" fontId="23" fillId="0" borderId="11" xfId="0" applyNumberFormat="1" applyFont="1" applyFill="1" applyBorder="1" applyAlignment="1" applyProtection="1">
      <alignment horizontal="center" vertical="center"/>
      <protection/>
    </xf>
    <xf numFmtId="189" fontId="76" fillId="0" borderId="11" xfId="0" applyNumberFormat="1" applyFont="1" applyFill="1" applyBorder="1" applyAlignment="1">
      <alignment vertical="center"/>
    </xf>
    <xf numFmtId="0" fontId="24" fillId="0" borderId="11" xfId="0" applyNumberFormat="1" applyFont="1" applyFill="1" applyBorder="1" applyAlignment="1" applyProtection="1">
      <alignment vertical="center"/>
      <protection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  <protection/>
    </xf>
    <xf numFmtId="4" fontId="74" fillId="0" borderId="11" xfId="0" applyNumberFormat="1" applyFont="1" applyFill="1" applyBorder="1" applyAlignment="1">
      <alignment vertical="center"/>
    </xf>
    <xf numFmtId="3" fontId="74" fillId="0" borderId="11" xfId="0" applyNumberFormat="1" applyFont="1" applyFill="1" applyBorder="1" applyAlignment="1">
      <alignment vertical="center"/>
    </xf>
    <xf numFmtId="4" fontId="24" fillId="0" borderId="11" xfId="0" applyNumberFormat="1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vertical="center"/>
    </xf>
    <xf numFmtId="185" fontId="24" fillId="0" borderId="11" xfId="189" applyNumberFormat="1" applyFont="1" applyFill="1" applyBorder="1" applyAlignment="1" applyProtection="1">
      <alignment vertical="center"/>
      <protection/>
    </xf>
    <xf numFmtId="2" fontId="24" fillId="0" borderId="11" xfId="0" applyNumberFormat="1" applyFont="1" applyFill="1" applyBorder="1" applyAlignment="1" applyProtection="1">
      <alignment horizontal="center" vertical="center"/>
      <protection/>
    </xf>
    <xf numFmtId="0" fontId="26" fillId="28" borderId="12" xfId="0" applyFont="1" applyFill="1" applyBorder="1" applyAlignment="1">
      <alignment horizontal="center" vertical="center" wrapText="1"/>
    </xf>
    <xf numFmtId="3" fontId="78" fillId="27" borderId="15" xfId="0" applyNumberFormat="1" applyFont="1" applyFill="1" applyBorder="1" applyAlignment="1" applyProtection="1">
      <alignment horizontal="right" vertical="center" wrapText="1"/>
      <protection locked="0"/>
    </xf>
    <xf numFmtId="3" fontId="20" fillId="27" borderId="15" xfId="0" applyNumberFormat="1" applyFont="1" applyFill="1" applyBorder="1" applyAlignment="1" applyProtection="1">
      <alignment horizontal="right" vertical="center" wrapText="1"/>
      <protection locked="0"/>
    </xf>
    <xf numFmtId="0" fontId="26" fillId="28" borderId="13" xfId="0" applyFont="1" applyFill="1" applyBorder="1" applyAlignment="1">
      <alignment horizontal="center" vertical="center" wrapText="1"/>
    </xf>
    <xf numFmtId="0" fontId="26" fillId="28" borderId="16" xfId="0" applyFont="1" applyFill="1" applyBorder="1" applyAlignment="1">
      <alignment horizontal="center" vertical="center" wrapText="1"/>
    </xf>
    <xf numFmtId="0" fontId="13" fillId="27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27" borderId="0" xfId="118" applyNumberFormat="1" applyFill="1" applyBorder="1" applyAlignment="1" applyProtection="1">
      <alignment horizontal="center" vertical="center" wrapText="1"/>
      <protection locked="0"/>
    </xf>
    <xf numFmtId="2" fontId="12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3" fontId="79" fillId="27" borderId="0" xfId="0" applyNumberFormat="1" applyFont="1" applyFill="1" applyBorder="1" applyAlignment="1" applyProtection="1">
      <alignment horizontal="right" vertical="center"/>
      <protection/>
    </xf>
    <xf numFmtId="4" fontId="80" fillId="27" borderId="0" xfId="0" applyNumberFormat="1" applyFont="1" applyFill="1" applyBorder="1" applyAlignment="1" applyProtection="1">
      <alignment horizontal="right" vertical="center"/>
      <protection/>
    </xf>
    <xf numFmtId="3" fontId="80" fillId="27" borderId="0" xfId="0" applyNumberFormat="1" applyFont="1" applyFill="1" applyBorder="1" applyAlignment="1" applyProtection="1">
      <alignment horizontal="right" vertical="center"/>
      <protection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85725</xdr:rowOff>
    </xdr:from>
    <xdr:to>
      <xdr:col>3</xdr:col>
      <xdr:colOff>495300</xdr:colOff>
      <xdr:row>2</xdr:row>
      <xdr:rowOff>66675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85725"/>
          <a:ext cx="266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traktsinema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3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2.57421875" defaultRowHeight="12.75"/>
  <cols>
    <col min="1" max="1" width="2.7109375" style="1" bestFit="1" customWidth="1"/>
    <col min="2" max="2" width="1.421875" style="2" bestFit="1" customWidth="1"/>
    <col min="3" max="3" width="35.57421875" style="3" bestFit="1" customWidth="1"/>
    <col min="4" max="4" width="10.140625" style="4" bestFit="1" customWidth="1"/>
    <col min="5" max="6" width="2.421875" style="5" bestFit="1" customWidth="1"/>
    <col min="7" max="7" width="2.00390625" style="6" bestFit="1" customWidth="1"/>
    <col min="8" max="8" width="7.28125" style="83" bestFit="1" customWidth="1"/>
    <col min="9" max="9" width="4.421875" style="84" bestFit="1" customWidth="1"/>
    <col min="10" max="10" width="7.28125" style="83" bestFit="1" customWidth="1"/>
    <col min="11" max="11" width="4.421875" style="84" bestFit="1" customWidth="1"/>
    <col min="12" max="12" width="7.28125" style="85" bestFit="1" customWidth="1"/>
    <col min="13" max="13" width="4.421875" style="86" bestFit="1" customWidth="1"/>
    <col min="14" max="14" width="10.8515625" style="25" bestFit="1" customWidth="1"/>
    <col min="15" max="15" width="6.57421875" style="26" bestFit="1" customWidth="1"/>
    <col min="16" max="16" width="3.421875" style="26" bestFit="1" customWidth="1"/>
    <col min="17" max="17" width="3.8515625" style="87" bestFit="1" customWidth="1"/>
    <col min="18" max="18" width="6.7109375" style="35" bestFit="1" customWidth="1"/>
    <col min="19" max="19" width="3.8515625" style="37" bestFit="1" customWidth="1"/>
    <col min="20" max="21" width="3.28125" style="8" bestFit="1" customWidth="1"/>
    <col min="22" max="22" width="11.7109375" style="27" bestFit="1" customWidth="1"/>
    <col min="23" max="23" width="7.8515625" style="28" bestFit="1" customWidth="1"/>
    <col min="24" max="24" width="3.8515625" style="3" bestFit="1" customWidth="1"/>
    <col min="25" max="16384" width="2.57421875" style="3" customWidth="1"/>
  </cols>
  <sheetData>
    <row r="1" spans="1:23" s="12" customFormat="1" ht="12.75">
      <c r="A1" s="9"/>
      <c r="B1" s="109" t="s">
        <v>0</v>
      </c>
      <c r="C1" s="109"/>
      <c r="D1" s="10"/>
      <c r="E1" s="24"/>
      <c r="F1" s="24"/>
      <c r="G1" s="11"/>
      <c r="H1" s="102" t="s">
        <v>23</v>
      </c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3" s="12" customFormat="1" ht="12.75">
      <c r="A2" s="9"/>
      <c r="B2" s="107" t="s">
        <v>31</v>
      </c>
      <c r="C2" s="108"/>
      <c r="D2" s="13"/>
      <c r="E2" s="14"/>
      <c r="F2" s="14"/>
      <c r="G2" s="15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</row>
    <row r="3" spans="1:23" s="12" customFormat="1" ht="11.25">
      <c r="A3" s="9"/>
      <c r="B3" s="106" t="s">
        <v>56</v>
      </c>
      <c r="C3" s="106"/>
      <c r="D3" s="16"/>
      <c r="E3" s="17"/>
      <c r="F3" s="17"/>
      <c r="G3" s="17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1:24" s="19" customFormat="1" ht="11.25">
      <c r="A4" s="18"/>
      <c r="B4" s="65"/>
      <c r="C4" s="65"/>
      <c r="D4" s="66"/>
      <c r="E4" s="67"/>
      <c r="F4" s="67"/>
      <c r="G4" s="66"/>
      <c r="H4" s="101" t="s">
        <v>1</v>
      </c>
      <c r="I4" s="101"/>
      <c r="J4" s="101" t="s">
        <v>2</v>
      </c>
      <c r="K4" s="101"/>
      <c r="L4" s="101" t="s">
        <v>3</v>
      </c>
      <c r="M4" s="101"/>
      <c r="N4" s="101" t="s">
        <v>4</v>
      </c>
      <c r="O4" s="101"/>
      <c r="P4" s="68"/>
      <c r="Q4" s="69"/>
      <c r="R4" s="104" t="s">
        <v>18</v>
      </c>
      <c r="S4" s="105"/>
      <c r="T4" s="101" t="s">
        <v>25</v>
      </c>
      <c r="U4" s="101"/>
      <c r="V4" s="101" t="s">
        <v>5</v>
      </c>
      <c r="W4" s="101"/>
      <c r="X4" s="70"/>
    </row>
    <row r="5" spans="1:24" s="21" customFormat="1" ht="35.25" customHeight="1">
      <c r="A5" s="20"/>
      <c r="B5" s="71"/>
      <c r="C5" s="72" t="s">
        <v>6</v>
      </c>
      <c r="D5" s="73" t="s">
        <v>7</v>
      </c>
      <c r="E5" s="74" t="s">
        <v>8</v>
      </c>
      <c r="F5" s="74" t="s">
        <v>19</v>
      </c>
      <c r="G5" s="74" t="s">
        <v>9</v>
      </c>
      <c r="H5" s="75" t="s">
        <v>10</v>
      </c>
      <c r="I5" s="76" t="s">
        <v>11</v>
      </c>
      <c r="J5" s="75" t="s">
        <v>10</v>
      </c>
      <c r="K5" s="76" t="s">
        <v>11</v>
      </c>
      <c r="L5" s="75" t="s">
        <v>10</v>
      </c>
      <c r="M5" s="76" t="s">
        <v>11</v>
      </c>
      <c r="N5" s="75" t="s">
        <v>12</v>
      </c>
      <c r="O5" s="76" t="s">
        <v>29</v>
      </c>
      <c r="P5" s="77" t="s">
        <v>20</v>
      </c>
      <c r="Q5" s="78" t="s">
        <v>21</v>
      </c>
      <c r="R5" s="76" t="s">
        <v>27</v>
      </c>
      <c r="S5" s="77" t="s">
        <v>28</v>
      </c>
      <c r="T5" s="77" t="s">
        <v>26</v>
      </c>
      <c r="U5" s="77" t="s">
        <v>13</v>
      </c>
      <c r="V5" s="75" t="s">
        <v>10</v>
      </c>
      <c r="W5" s="76" t="s">
        <v>11</v>
      </c>
      <c r="X5" s="77" t="s">
        <v>22</v>
      </c>
    </row>
    <row r="6" spans="5:21" ht="11.25">
      <c r="E6" s="79"/>
      <c r="F6" s="79"/>
      <c r="G6" s="80"/>
      <c r="H6" s="82"/>
      <c r="I6" s="110">
        <v>321800</v>
      </c>
      <c r="J6" s="110"/>
      <c r="K6" s="110">
        <v>269806</v>
      </c>
      <c r="L6" s="110"/>
      <c r="M6" s="110">
        <v>254710</v>
      </c>
      <c r="N6" s="111"/>
      <c r="O6" s="112">
        <v>846316</v>
      </c>
      <c r="P6" s="81"/>
      <c r="S6" s="36"/>
      <c r="T6" s="7"/>
      <c r="U6" s="7"/>
    </row>
    <row r="7" spans="1:24" s="23" customFormat="1" ht="11.25">
      <c r="A7" s="22">
        <v>1</v>
      </c>
      <c r="B7" s="90" t="s">
        <v>24</v>
      </c>
      <c r="C7" s="91" t="s">
        <v>57</v>
      </c>
      <c r="D7" s="92" t="s">
        <v>16</v>
      </c>
      <c r="E7" s="93">
        <v>739</v>
      </c>
      <c r="F7" s="93">
        <v>739</v>
      </c>
      <c r="G7" s="94">
        <v>1</v>
      </c>
      <c r="H7" s="61">
        <v>17965710</v>
      </c>
      <c r="I7" s="62">
        <v>174040</v>
      </c>
      <c r="J7" s="61">
        <v>12643011</v>
      </c>
      <c r="K7" s="62">
        <v>118866</v>
      </c>
      <c r="L7" s="61">
        <v>11166374.5</v>
      </c>
      <c r="M7" s="62">
        <v>104341</v>
      </c>
      <c r="N7" s="95">
        <f>H7+J7+L7</f>
        <v>41775095.5</v>
      </c>
      <c r="O7" s="96">
        <f>I7+K7+M7</f>
        <v>397247</v>
      </c>
      <c r="P7" s="88">
        <f>O7/F7</f>
        <v>537.5466847090663</v>
      </c>
      <c r="Q7" s="89">
        <f>N7/O7</f>
        <v>105.1615128622746</v>
      </c>
      <c r="R7" s="97"/>
      <c r="S7" s="98"/>
      <c r="T7" s="99">
        <f>IF(R7&lt;&gt;0,-(R7-N7)/R7,"")</f>
      </c>
      <c r="U7" s="99">
        <f>IF(S7&lt;&gt;0,-(S7-O7)/S7,"")</f>
      </c>
      <c r="V7" s="63">
        <v>41775095.5</v>
      </c>
      <c r="W7" s="64">
        <v>397247</v>
      </c>
      <c r="X7" s="100">
        <f>V7/W7</f>
        <v>105.1615128622746</v>
      </c>
    </row>
    <row r="8" spans="1:24" s="23" customFormat="1" ht="11.25">
      <c r="A8" s="22">
        <v>2</v>
      </c>
      <c r="B8" s="90" t="s">
        <v>24</v>
      </c>
      <c r="C8" s="91" t="s">
        <v>58</v>
      </c>
      <c r="D8" s="92" t="s">
        <v>32</v>
      </c>
      <c r="E8" s="93">
        <v>279</v>
      </c>
      <c r="F8" s="93">
        <v>710</v>
      </c>
      <c r="G8" s="94">
        <v>1</v>
      </c>
      <c r="H8" s="61">
        <v>14140280</v>
      </c>
      <c r="I8" s="62">
        <v>126503</v>
      </c>
      <c r="J8" s="61">
        <v>13486762</v>
      </c>
      <c r="K8" s="62">
        <v>119052</v>
      </c>
      <c r="L8" s="61">
        <v>12800838</v>
      </c>
      <c r="M8" s="62">
        <v>114486</v>
      </c>
      <c r="N8" s="95">
        <f>H8+J8+L8</f>
        <v>40427880</v>
      </c>
      <c r="O8" s="96">
        <f>I8+K8+M8</f>
        <v>360041</v>
      </c>
      <c r="P8" s="88">
        <f>O8/F8</f>
        <v>507.1</v>
      </c>
      <c r="Q8" s="89">
        <f>N8/O8</f>
        <v>112.28687843884447</v>
      </c>
      <c r="R8" s="97"/>
      <c r="S8" s="98"/>
      <c r="T8" s="99">
        <f>IF(R8&lt;&gt;0,-(R8-N8)/R8,"")</f>
      </c>
      <c r="U8" s="99">
        <f>IF(S8&lt;&gt;0,-(S8-O8)/S8,"")</f>
      </c>
      <c r="V8" s="63">
        <v>40427880</v>
      </c>
      <c r="W8" s="64">
        <v>360041</v>
      </c>
      <c r="X8" s="100">
        <f>V8/W8</f>
        <v>112.28687843884447</v>
      </c>
    </row>
    <row r="9" spans="1:24" s="23" customFormat="1" ht="11.25">
      <c r="A9" s="22">
        <v>3</v>
      </c>
      <c r="B9" s="90"/>
      <c r="C9" s="91" t="s">
        <v>50</v>
      </c>
      <c r="D9" s="92" t="s">
        <v>32</v>
      </c>
      <c r="E9" s="93">
        <v>309</v>
      </c>
      <c r="F9" s="93">
        <v>433</v>
      </c>
      <c r="G9" s="94">
        <v>2</v>
      </c>
      <c r="H9" s="61">
        <v>926812</v>
      </c>
      <c r="I9" s="62">
        <v>8385</v>
      </c>
      <c r="J9" s="61">
        <v>1482015</v>
      </c>
      <c r="K9" s="62">
        <v>12920</v>
      </c>
      <c r="L9" s="61">
        <v>1709492</v>
      </c>
      <c r="M9" s="62">
        <v>15201</v>
      </c>
      <c r="N9" s="95">
        <f>H9+J9+L9</f>
        <v>4118319</v>
      </c>
      <c r="O9" s="96">
        <f>I9+K9+M9</f>
        <v>36506</v>
      </c>
      <c r="P9" s="88">
        <f>O9/F9</f>
        <v>84.3094688221709</v>
      </c>
      <c r="Q9" s="89">
        <f>N9/O9</f>
        <v>112.81211307730236</v>
      </c>
      <c r="R9" s="97">
        <v>8406276</v>
      </c>
      <c r="S9" s="98">
        <v>69659</v>
      </c>
      <c r="T9" s="99">
        <f>IF(R9&lt;&gt;0,-(R9-N9)/R9,"")</f>
        <v>-0.5100899613574429</v>
      </c>
      <c r="U9" s="99">
        <f>IF(S9&lt;&gt;0,-(S9-O9)/S9,"")</f>
        <v>-0.47593275815041847</v>
      </c>
      <c r="V9" s="63">
        <v>19863573</v>
      </c>
      <c r="W9" s="64">
        <v>176292</v>
      </c>
      <c r="X9" s="100">
        <f>V9/W9</f>
        <v>112.67427336464502</v>
      </c>
    </row>
    <row r="10" spans="1:24" s="23" customFormat="1" ht="11.25">
      <c r="A10" s="22">
        <v>4</v>
      </c>
      <c r="B10" s="90"/>
      <c r="C10" s="91" t="s">
        <v>46</v>
      </c>
      <c r="D10" s="92" t="s">
        <v>17</v>
      </c>
      <c r="E10" s="93">
        <v>271</v>
      </c>
      <c r="F10" s="93">
        <v>271</v>
      </c>
      <c r="G10" s="94">
        <v>3</v>
      </c>
      <c r="H10" s="61">
        <v>419238</v>
      </c>
      <c r="I10" s="62">
        <v>4816</v>
      </c>
      <c r="J10" s="61">
        <v>729665</v>
      </c>
      <c r="K10" s="62">
        <v>8072</v>
      </c>
      <c r="L10" s="61">
        <v>722345</v>
      </c>
      <c r="M10" s="62">
        <v>7997</v>
      </c>
      <c r="N10" s="95">
        <f>H10+J10+L10</f>
        <v>1871248</v>
      </c>
      <c r="O10" s="96">
        <f>I10+K10+M10</f>
        <v>20885</v>
      </c>
      <c r="P10" s="88">
        <f>O10/F10</f>
        <v>77.06642066420665</v>
      </c>
      <c r="Q10" s="89">
        <f>N10/O10</f>
        <v>89.59770169978454</v>
      </c>
      <c r="R10" s="97">
        <v>2571397.5</v>
      </c>
      <c r="S10" s="98">
        <v>28475</v>
      </c>
      <c r="T10" s="99">
        <f>IF(R10&lt;&gt;0,-(R10-N10)/R10,"")</f>
        <v>-0.27228365120522985</v>
      </c>
      <c r="U10" s="99">
        <f>IF(S10&lt;&gt;0,-(S10-O10)/S10,"")</f>
        <v>-0.2665496049165935</v>
      </c>
      <c r="V10" s="63">
        <v>13652283</v>
      </c>
      <c r="W10" s="64">
        <v>160639</v>
      </c>
      <c r="X10" s="100">
        <f>V10/W10</f>
        <v>84.98735051886528</v>
      </c>
    </row>
    <row r="11" spans="1:24" s="23" customFormat="1" ht="11.25">
      <c r="A11" s="22">
        <v>5</v>
      </c>
      <c r="B11" s="90"/>
      <c r="C11" s="91" t="s">
        <v>39</v>
      </c>
      <c r="D11" s="92" t="s">
        <v>32</v>
      </c>
      <c r="E11" s="93">
        <v>70</v>
      </c>
      <c r="F11" s="93">
        <v>70</v>
      </c>
      <c r="G11" s="94">
        <v>6</v>
      </c>
      <c r="H11" s="61">
        <v>144316</v>
      </c>
      <c r="I11" s="62">
        <v>1485</v>
      </c>
      <c r="J11" s="61">
        <v>258909</v>
      </c>
      <c r="K11" s="62">
        <v>2472</v>
      </c>
      <c r="L11" s="61">
        <v>283791</v>
      </c>
      <c r="M11" s="62">
        <v>2712</v>
      </c>
      <c r="N11" s="95">
        <f>H11+J11+L11</f>
        <v>687016</v>
      </c>
      <c r="O11" s="96">
        <f>I11+K11+M11</f>
        <v>6669</v>
      </c>
      <c r="P11" s="88">
        <f>O11/F11</f>
        <v>95.27142857142857</v>
      </c>
      <c r="Q11" s="89">
        <f>N11/O11</f>
        <v>103.01634427950218</v>
      </c>
      <c r="R11" s="97">
        <v>1089103</v>
      </c>
      <c r="S11" s="98">
        <v>10808</v>
      </c>
      <c r="T11" s="99">
        <f>IF(R11&lt;&gt;0,-(R11-N11)/R11,"")</f>
        <v>-0.36919097642739024</v>
      </c>
      <c r="U11" s="99">
        <f>IF(S11&lt;&gt;0,-(S11-O11)/S11,"")</f>
        <v>-0.3829570688378979</v>
      </c>
      <c r="V11" s="63">
        <v>25860996</v>
      </c>
      <c r="W11" s="64">
        <v>289722</v>
      </c>
      <c r="X11" s="100">
        <f>V11/W11</f>
        <v>89.26141611613892</v>
      </c>
    </row>
    <row r="12" spans="1:24" s="23" customFormat="1" ht="11.25">
      <c r="A12" s="22">
        <v>6</v>
      </c>
      <c r="B12" s="90" t="s">
        <v>24</v>
      </c>
      <c r="C12" s="91" t="s">
        <v>59</v>
      </c>
      <c r="D12" s="92" t="s">
        <v>17</v>
      </c>
      <c r="E12" s="93">
        <v>126</v>
      </c>
      <c r="F12" s="93">
        <v>126</v>
      </c>
      <c r="G12" s="94">
        <v>1</v>
      </c>
      <c r="H12" s="61">
        <v>123647</v>
      </c>
      <c r="I12" s="62">
        <v>1272</v>
      </c>
      <c r="J12" s="61">
        <v>183169</v>
      </c>
      <c r="K12" s="62">
        <v>1854</v>
      </c>
      <c r="L12" s="61">
        <v>188465</v>
      </c>
      <c r="M12" s="62">
        <v>1971</v>
      </c>
      <c r="N12" s="95">
        <f>H12+J12+L12</f>
        <v>495281</v>
      </c>
      <c r="O12" s="96">
        <f>I12+K12+M12</f>
        <v>5097</v>
      </c>
      <c r="P12" s="88">
        <f>O12/F12</f>
        <v>40.45238095238095</v>
      </c>
      <c r="Q12" s="89">
        <f>N12/O12</f>
        <v>97.17108102805572</v>
      </c>
      <c r="R12" s="97"/>
      <c r="S12" s="98"/>
      <c r="T12" s="99">
        <f>IF(R12&lt;&gt;0,-(R12-N12)/R12,"")</f>
      </c>
      <c r="U12" s="99">
        <f>IF(S12&lt;&gt;0,-(S12-O12)/S12,"")</f>
      </c>
      <c r="V12" s="63">
        <v>495281</v>
      </c>
      <c r="W12" s="64">
        <v>5097</v>
      </c>
      <c r="X12" s="100">
        <f>V12/W12</f>
        <v>97.17108102805572</v>
      </c>
    </row>
    <row r="13" spans="1:24" s="23" customFormat="1" ht="11.25">
      <c r="A13" s="22">
        <v>7</v>
      </c>
      <c r="B13" s="90"/>
      <c r="C13" s="91" t="s">
        <v>47</v>
      </c>
      <c r="D13" s="92" t="s">
        <v>16</v>
      </c>
      <c r="E13" s="93">
        <v>114</v>
      </c>
      <c r="F13" s="93">
        <v>114</v>
      </c>
      <c r="G13" s="94">
        <v>3</v>
      </c>
      <c r="H13" s="61">
        <v>104634</v>
      </c>
      <c r="I13" s="62">
        <v>1066</v>
      </c>
      <c r="J13" s="61">
        <v>129335</v>
      </c>
      <c r="K13" s="62">
        <v>1301</v>
      </c>
      <c r="L13" s="61">
        <v>171173</v>
      </c>
      <c r="M13" s="62">
        <v>1745</v>
      </c>
      <c r="N13" s="95">
        <f>H13+J13+L13</f>
        <v>405142</v>
      </c>
      <c r="O13" s="96">
        <f>I13+K13+M13</f>
        <v>4112</v>
      </c>
      <c r="P13" s="88">
        <f>O13/F13</f>
        <v>36.07017543859649</v>
      </c>
      <c r="Q13" s="89">
        <f>N13/O13</f>
        <v>98.52675097276264</v>
      </c>
      <c r="R13" s="97">
        <v>1508191</v>
      </c>
      <c r="S13" s="98">
        <v>14298</v>
      </c>
      <c r="T13" s="99">
        <f>IF(R13&lt;&gt;0,-(R13-N13)/R13,"")</f>
        <v>-0.7313722200967915</v>
      </c>
      <c r="U13" s="99">
        <f>IF(S13&lt;&gt;0,-(S13-O13)/S13,"")</f>
        <v>-0.712407329696461</v>
      </c>
      <c r="V13" s="63">
        <v>7809400</v>
      </c>
      <c r="W13" s="64">
        <v>79868</v>
      </c>
      <c r="X13" s="100">
        <f>V13/W13</f>
        <v>97.7788350778785</v>
      </c>
    </row>
    <row r="14" spans="1:24" s="23" customFormat="1" ht="11.25">
      <c r="A14" s="22">
        <v>8</v>
      </c>
      <c r="B14" s="90" t="s">
        <v>24</v>
      </c>
      <c r="C14" s="91" t="s">
        <v>60</v>
      </c>
      <c r="D14" s="92" t="s">
        <v>14</v>
      </c>
      <c r="E14" s="93">
        <v>77</v>
      </c>
      <c r="F14" s="93">
        <v>77</v>
      </c>
      <c r="G14" s="94">
        <v>1</v>
      </c>
      <c r="H14" s="61">
        <v>52145</v>
      </c>
      <c r="I14" s="62">
        <v>559</v>
      </c>
      <c r="J14" s="61">
        <v>79640</v>
      </c>
      <c r="K14" s="62">
        <v>862</v>
      </c>
      <c r="L14" s="61">
        <v>114815</v>
      </c>
      <c r="M14" s="62">
        <v>1224</v>
      </c>
      <c r="N14" s="95">
        <f>H14+J14+L14</f>
        <v>246600</v>
      </c>
      <c r="O14" s="96">
        <f>I14+K14+M14</f>
        <v>2645</v>
      </c>
      <c r="P14" s="88">
        <f>O14/F14</f>
        <v>34.35064935064935</v>
      </c>
      <c r="Q14" s="89">
        <f>N14/O14</f>
        <v>93.23251417769376</v>
      </c>
      <c r="R14" s="97"/>
      <c r="S14" s="98"/>
      <c r="T14" s="99">
        <f>IF(R14&lt;&gt;0,-(R14-N14)/R14,"")</f>
      </c>
      <c r="U14" s="99">
        <f>IF(S14&lt;&gt;0,-(S14-O14)/S14,"")</f>
      </c>
      <c r="V14" s="63">
        <v>246600</v>
      </c>
      <c r="W14" s="64">
        <v>2645</v>
      </c>
      <c r="X14" s="100">
        <f>V14/W14</f>
        <v>93.23251417769376</v>
      </c>
    </row>
    <row r="15" spans="1:24" s="23" customFormat="1" ht="11.25">
      <c r="A15" s="22">
        <v>9</v>
      </c>
      <c r="B15" s="90" t="s">
        <v>24</v>
      </c>
      <c r="C15" s="91" t="s">
        <v>61</v>
      </c>
      <c r="D15" s="92" t="s">
        <v>15</v>
      </c>
      <c r="E15" s="93">
        <v>93</v>
      </c>
      <c r="F15" s="93">
        <v>93</v>
      </c>
      <c r="G15" s="94">
        <v>1</v>
      </c>
      <c r="H15" s="61">
        <v>40053</v>
      </c>
      <c r="I15" s="62">
        <v>435</v>
      </c>
      <c r="J15" s="61">
        <v>83418</v>
      </c>
      <c r="K15" s="62">
        <v>896</v>
      </c>
      <c r="L15" s="61">
        <v>84486</v>
      </c>
      <c r="M15" s="62">
        <v>913</v>
      </c>
      <c r="N15" s="95">
        <f>H15+J15+L15</f>
        <v>207957</v>
      </c>
      <c r="O15" s="96">
        <f>I15+K15+M15</f>
        <v>2244</v>
      </c>
      <c r="P15" s="88">
        <f>O15/F15</f>
        <v>24.129032258064516</v>
      </c>
      <c r="Q15" s="89">
        <f>N15/O15</f>
        <v>92.67245989304813</v>
      </c>
      <c r="R15" s="97"/>
      <c r="S15" s="98"/>
      <c r="T15" s="99">
        <f>IF(R15&lt;&gt;0,-(R15-N15)/R15,"")</f>
      </c>
      <c r="U15" s="99">
        <f>IF(S15&lt;&gt;0,-(S15-O15)/S15,"")</f>
      </c>
      <c r="V15" s="63">
        <v>207957</v>
      </c>
      <c r="W15" s="64">
        <v>2244</v>
      </c>
      <c r="X15" s="100">
        <f>V15/W15</f>
        <v>92.67245989304813</v>
      </c>
    </row>
    <row r="16" spans="1:24" s="23" customFormat="1" ht="11.25">
      <c r="A16" s="22">
        <v>10</v>
      </c>
      <c r="B16" s="90"/>
      <c r="C16" s="91" t="s">
        <v>51</v>
      </c>
      <c r="D16" s="92" t="s">
        <v>14</v>
      </c>
      <c r="E16" s="93">
        <v>45</v>
      </c>
      <c r="F16" s="93">
        <v>45</v>
      </c>
      <c r="G16" s="94">
        <v>2</v>
      </c>
      <c r="H16" s="61">
        <v>40158</v>
      </c>
      <c r="I16" s="62">
        <v>520</v>
      </c>
      <c r="J16" s="61">
        <v>53216</v>
      </c>
      <c r="K16" s="62">
        <v>681</v>
      </c>
      <c r="L16" s="61">
        <v>67547</v>
      </c>
      <c r="M16" s="62">
        <v>863</v>
      </c>
      <c r="N16" s="95">
        <f>H16+J16+L16</f>
        <v>160921</v>
      </c>
      <c r="O16" s="96">
        <f>I16+K16+M16</f>
        <v>2064</v>
      </c>
      <c r="P16" s="88">
        <f>O16/F16</f>
        <v>45.86666666666667</v>
      </c>
      <c r="Q16" s="89">
        <f>N16/O16</f>
        <v>77.96560077519379</v>
      </c>
      <c r="R16" s="97">
        <v>502397</v>
      </c>
      <c r="S16" s="98">
        <v>5983</v>
      </c>
      <c r="T16" s="99">
        <f>IF(R16&lt;&gt;0,-(R16-N16)/R16,"")</f>
        <v>-0.6796935491254924</v>
      </c>
      <c r="U16" s="99">
        <f>IF(S16&lt;&gt;0,-(S16-O16)/S16,"")</f>
        <v>-0.6550225639311382</v>
      </c>
      <c r="V16" s="63">
        <v>1025804</v>
      </c>
      <c r="W16" s="64">
        <v>12759</v>
      </c>
      <c r="X16" s="100">
        <f>V16/W16</f>
        <v>80.39846382945372</v>
      </c>
    </row>
    <row r="17" spans="1:24" s="23" customFormat="1" ht="11.25">
      <c r="A17" s="22">
        <v>11</v>
      </c>
      <c r="B17" s="90"/>
      <c r="C17" s="91" t="s">
        <v>35</v>
      </c>
      <c r="D17" s="92" t="s">
        <v>16</v>
      </c>
      <c r="E17" s="93">
        <v>28</v>
      </c>
      <c r="F17" s="93">
        <v>28</v>
      </c>
      <c r="G17" s="94">
        <v>8</v>
      </c>
      <c r="H17" s="61">
        <v>59535</v>
      </c>
      <c r="I17" s="62">
        <v>546</v>
      </c>
      <c r="J17" s="61">
        <v>59275</v>
      </c>
      <c r="K17" s="62">
        <v>577</v>
      </c>
      <c r="L17" s="61">
        <v>74555</v>
      </c>
      <c r="M17" s="62">
        <v>726</v>
      </c>
      <c r="N17" s="95">
        <f>H17+J17+L17</f>
        <v>193365</v>
      </c>
      <c r="O17" s="96">
        <f>I17+K17+M17</f>
        <v>1849</v>
      </c>
      <c r="P17" s="88">
        <f>O17/F17</f>
        <v>66.03571428571429</v>
      </c>
      <c r="Q17" s="89">
        <f>N17/O17</f>
        <v>104.57815035154137</v>
      </c>
      <c r="R17" s="97">
        <v>808088.5</v>
      </c>
      <c r="S17" s="98">
        <v>7407</v>
      </c>
      <c r="T17" s="99">
        <f>IF(R17&lt;&gt;0,-(R17-N17)/R17,"")</f>
        <v>-0.7607130902122725</v>
      </c>
      <c r="U17" s="99">
        <f>IF(S17&lt;&gt;0,-(S17-O17)/S17,"")</f>
        <v>-0.7503712704198731</v>
      </c>
      <c r="V17" s="63">
        <v>51479890.5</v>
      </c>
      <c r="W17" s="64">
        <v>552767</v>
      </c>
      <c r="X17" s="100">
        <f>V17/W17</f>
        <v>93.13126597644215</v>
      </c>
    </row>
    <row r="18" spans="1:24" s="23" customFormat="1" ht="11.25">
      <c r="A18" s="22">
        <v>12</v>
      </c>
      <c r="B18" s="90"/>
      <c r="C18" s="91" t="s">
        <v>33</v>
      </c>
      <c r="D18" s="92" t="s">
        <v>32</v>
      </c>
      <c r="E18" s="93">
        <v>26</v>
      </c>
      <c r="F18" s="93">
        <v>26</v>
      </c>
      <c r="G18" s="94">
        <v>10</v>
      </c>
      <c r="H18" s="61">
        <v>25765</v>
      </c>
      <c r="I18" s="62">
        <v>252</v>
      </c>
      <c r="J18" s="61">
        <v>25867</v>
      </c>
      <c r="K18" s="62">
        <v>270</v>
      </c>
      <c r="L18" s="61">
        <v>38460</v>
      </c>
      <c r="M18" s="62">
        <v>421</v>
      </c>
      <c r="N18" s="95">
        <f>H18+J18+L18</f>
        <v>90092</v>
      </c>
      <c r="O18" s="96">
        <f>I18+K18+M18</f>
        <v>943</v>
      </c>
      <c r="P18" s="88">
        <f>O18/F18</f>
        <v>36.26923076923077</v>
      </c>
      <c r="Q18" s="89">
        <f>N18/O18</f>
        <v>95.53764581124072</v>
      </c>
      <c r="R18" s="97">
        <v>465783</v>
      </c>
      <c r="S18" s="98">
        <v>4616</v>
      </c>
      <c r="T18" s="99">
        <f>IF(R18&lt;&gt;0,-(R18-N18)/R18,"")</f>
        <v>-0.8065794586749624</v>
      </c>
      <c r="U18" s="99">
        <f>IF(S18&lt;&gt;0,-(S18-O18)/S18,"")</f>
        <v>-0.7957105719237435</v>
      </c>
      <c r="V18" s="63">
        <v>136567457</v>
      </c>
      <c r="W18" s="64">
        <v>1569477</v>
      </c>
      <c r="X18" s="100">
        <f>V18/W18</f>
        <v>87.01462780276486</v>
      </c>
    </row>
    <row r="19" spans="1:24" s="23" customFormat="1" ht="11.25">
      <c r="A19" s="22">
        <v>13</v>
      </c>
      <c r="B19" s="90"/>
      <c r="C19" s="91" t="s">
        <v>42</v>
      </c>
      <c r="D19" s="92" t="s">
        <v>32</v>
      </c>
      <c r="E19" s="93">
        <v>32</v>
      </c>
      <c r="F19" s="93">
        <v>32</v>
      </c>
      <c r="G19" s="94">
        <v>4</v>
      </c>
      <c r="H19" s="61">
        <v>22685</v>
      </c>
      <c r="I19" s="62">
        <v>191</v>
      </c>
      <c r="J19" s="61">
        <v>38223</v>
      </c>
      <c r="K19" s="62">
        <v>284</v>
      </c>
      <c r="L19" s="61">
        <v>41408</v>
      </c>
      <c r="M19" s="62">
        <v>315</v>
      </c>
      <c r="N19" s="95">
        <f>H19+J19+L19</f>
        <v>102316</v>
      </c>
      <c r="O19" s="96">
        <f>I19+K19+M19</f>
        <v>790</v>
      </c>
      <c r="P19" s="88">
        <f>O19/F19</f>
        <v>24.6875</v>
      </c>
      <c r="Q19" s="89">
        <f>N19/O19</f>
        <v>129.5139240506329</v>
      </c>
      <c r="R19" s="97">
        <v>626089</v>
      </c>
      <c r="S19" s="98">
        <v>5292</v>
      </c>
      <c r="T19" s="99">
        <f>IF(R19&lt;&gt;0,-(R19-N19)/R19,"")</f>
        <v>-0.8365791444986256</v>
      </c>
      <c r="U19" s="99">
        <f>IF(S19&lt;&gt;0,-(S19-O19)/S19,"")</f>
        <v>-0.8507180650037793</v>
      </c>
      <c r="V19" s="63">
        <v>9087096</v>
      </c>
      <c r="W19" s="64">
        <v>86238</v>
      </c>
      <c r="X19" s="100">
        <f>V19/W19</f>
        <v>105.37229527586447</v>
      </c>
    </row>
    <row r="20" spans="1:24" s="23" customFormat="1" ht="11.25">
      <c r="A20" s="22">
        <v>14</v>
      </c>
      <c r="B20" s="90" t="s">
        <v>24</v>
      </c>
      <c r="C20" s="91" t="s">
        <v>62</v>
      </c>
      <c r="D20" s="92" t="s">
        <v>14</v>
      </c>
      <c r="E20" s="93">
        <v>34</v>
      </c>
      <c r="F20" s="93">
        <v>34</v>
      </c>
      <c r="G20" s="94">
        <v>1</v>
      </c>
      <c r="H20" s="61">
        <v>18088</v>
      </c>
      <c r="I20" s="62">
        <v>184</v>
      </c>
      <c r="J20" s="61">
        <v>25230</v>
      </c>
      <c r="K20" s="62">
        <v>241</v>
      </c>
      <c r="L20" s="61">
        <v>27400</v>
      </c>
      <c r="M20" s="62">
        <v>258</v>
      </c>
      <c r="N20" s="95">
        <f>H20+J20+L20</f>
        <v>70718</v>
      </c>
      <c r="O20" s="96">
        <f>I20+K20+M20</f>
        <v>683</v>
      </c>
      <c r="P20" s="88">
        <f>O20/F20</f>
        <v>20.08823529411765</v>
      </c>
      <c r="Q20" s="89">
        <f>N20/O20</f>
        <v>103.5402635431918</v>
      </c>
      <c r="R20" s="97"/>
      <c r="S20" s="98"/>
      <c r="T20" s="99">
        <f>IF(R20&lt;&gt;0,-(R20-N20)/R20,"")</f>
      </c>
      <c r="U20" s="99">
        <f>IF(S20&lt;&gt;0,-(S20-O20)/S20,"")</f>
      </c>
      <c r="V20" s="63">
        <v>70718</v>
      </c>
      <c r="W20" s="64">
        <v>683</v>
      </c>
      <c r="X20" s="100">
        <f>V20/W20</f>
        <v>103.5402635431918</v>
      </c>
    </row>
    <row r="21" spans="1:24" s="23" customFormat="1" ht="11.25">
      <c r="A21" s="22">
        <v>15</v>
      </c>
      <c r="B21" s="90"/>
      <c r="C21" s="91" t="s">
        <v>52</v>
      </c>
      <c r="D21" s="92" t="s">
        <v>17</v>
      </c>
      <c r="E21" s="93">
        <v>68</v>
      </c>
      <c r="F21" s="93">
        <v>68</v>
      </c>
      <c r="G21" s="94">
        <v>2</v>
      </c>
      <c r="H21" s="61">
        <v>23984</v>
      </c>
      <c r="I21" s="62">
        <v>247</v>
      </c>
      <c r="J21" s="61">
        <v>13824</v>
      </c>
      <c r="K21" s="62">
        <v>178</v>
      </c>
      <c r="L21" s="61">
        <v>19844</v>
      </c>
      <c r="M21" s="62">
        <v>230</v>
      </c>
      <c r="N21" s="95">
        <f>H21+J21+L21</f>
        <v>57652</v>
      </c>
      <c r="O21" s="96">
        <f>I21+K21+M21</f>
        <v>655</v>
      </c>
      <c r="P21" s="88">
        <f>O21/F21</f>
        <v>9.632352941176471</v>
      </c>
      <c r="Q21" s="89">
        <f>N21/O21</f>
        <v>88.01832061068703</v>
      </c>
      <c r="R21" s="97">
        <v>566879</v>
      </c>
      <c r="S21" s="98">
        <v>5664</v>
      </c>
      <c r="T21" s="99">
        <f>IF(R21&lt;&gt;0,-(R21-N21)/R21,"")</f>
        <v>-0.8982992843269905</v>
      </c>
      <c r="U21" s="99">
        <f>IF(S21&lt;&gt;0,-(S21-O21)/S21,"")</f>
        <v>-0.8843573446327684</v>
      </c>
      <c r="V21" s="63">
        <v>1034135</v>
      </c>
      <c r="W21" s="64">
        <v>11075</v>
      </c>
      <c r="X21" s="100">
        <f>V21/W21</f>
        <v>93.37562076749435</v>
      </c>
    </row>
    <row r="22" spans="1:24" s="23" customFormat="1" ht="11.25">
      <c r="A22" s="22">
        <v>16</v>
      </c>
      <c r="B22" s="90"/>
      <c r="C22" s="91" t="s">
        <v>43</v>
      </c>
      <c r="D22" s="92" t="s">
        <v>32</v>
      </c>
      <c r="E22" s="93">
        <v>12</v>
      </c>
      <c r="F22" s="93">
        <v>12</v>
      </c>
      <c r="G22" s="94">
        <v>4</v>
      </c>
      <c r="H22" s="61">
        <v>10565</v>
      </c>
      <c r="I22" s="62">
        <v>123</v>
      </c>
      <c r="J22" s="61">
        <v>23693</v>
      </c>
      <c r="K22" s="62">
        <v>247</v>
      </c>
      <c r="L22" s="61">
        <v>21910</v>
      </c>
      <c r="M22" s="62">
        <v>228</v>
      </c>
      <c r="N22" s="95">
        <f>H22+J22+L22</f>
        <v>56168</v>
      </c>
      <c r="O22" s="96">
        <f>I22+K22+M22</f>
        <v>598</v>
      </c>
      <c r="P22" s="88">
        <f>O22/F22</f>
        <v>49.833333333333336</v>
      </c>
      <c r="Q22" s="89">
        <f>N22/O22</f>
        <v>93.92642140468227</v>
      </c>
      <c r="R22" s="97">
        <v>247852</v>
      </c>
      <c r="S22" s="98">
        <v>2738</v>
      </c>
      <c r="T22" s="99">
        <f>IF(R22&lt;&gt;0,-(R22-N22)/R22,"")</f>
        <v>-0.7733808885948066</v>
      </c>
      <c r="U22" s="99">
        <f>IF(S22&lt;&gt;0,-(S22-O22)/S22,"")</f>
        <v>-0.7815924032140248</v>
      </c>
      <c r="V22" s="63">
        <v>4449089</v>
      </c>
      <c r="W22" s="64">
        <v>52663</v>
      </c>
      <c r="X22" s="100">
        <f>V22/W22</f>
        <v>84.48225509370906</v>
      </c>
    </row>
    <row r="23" spans="1:24" s="23" customFormat="1" ht="11.25">
      <c r="A23" s="22">
        <v>17</v>
      </c>
      <c r="B23" s="90"/>
      <c r="C23" s="91" t="s">
        <v>36</v>
      </c>
      <c r="D23" s="92" t="s">
        <v>32</v>
      </c>
      <c r="E23" s="93">
        <v>13</v>
      </c>
      <c r="F23" s="93">
        <v>13</v>
      </c>
      <c r="G23" s="94">
        <v>7</v>
      </c>
      <c r="H23" s="61">
        <v>12335</v>
      </c>
      <c r="I23" s="62">
        <v>156</v>
      </c>
      <c r="J23" s="61">
        <v>17100</v>
      </c>
      <c r="K23" s="62">
        <v>190</v>
      </c>
      <c r="L23" s="61">
        <v>21765</v>
      </c>
      <c r="M23" s="62">
        <v>220</v>
      </c>
      <c r="N23" s="95">
        <f>H23+J23+L23</f>
        <v>51200</v>
      </c>
      <c r="O23" s="96">
        <f>I23+K23+M23</f>
        <v>566</v>
      </c>
      <c r="P23" s="88">
        <f>O23/F23</f>
        <v>43.53846153846154</v>
      </c>
      <c r="Q23" s="89">
        <f>N23/O23</f>
        <v>90.45936395759718</v>
      </c>
      <c r="R23" s="97">
        <v>214720</v>
      </c>
      <c r="S23" s="98">
        <v>2176</v>
      </c>
      <c r="T23" s="99">
        <f>IF(R23&lt;&gt;0,-(R23-N23)/R23,"")</f>
        <v>-0.7615499254843517</v>
      </c>
      <c r="U23" s="99">
        <f>IF(S23&lt;&gt;0,-(S23-O23)/S23,"")</f>
        <v>-0.7398897058823529</v>
      </c>
      <c r="V23" s="63">
        <v>27986888</v>
      </c>
      <c r="W23" s="64">
        <v>320923</v>
      </c>
      <c r="X23" s="100">
        <f>V23/W23</f>
        <v>87.2074859078346</v>
      </c>
    </row>
    <row r="24" spans="1:24" s="23" customFormat="1" ht="11.25">
      <c r="A24" s="22">
        <v>18</v>
      </c>
      <c r="B24" s="90"/>
      <c r="C24" s="91" t="s">
        <v>53</v>
      </c>
      <c r="D24" s="92" t="s">
        <v>14</v>
      </c>
      <c r="E24" s="93">
        <v>22</v>
      </c>
      <c r="F24" s="93">
        <v>22</v>
      </c>
      <c r="G24" s="94">
        <v>2</v>
      </c>
      <c r="H24" s="61">
        <v>17478</v>
      </c>
      <c r="I24" s="62">
        <v>182</v>
      </c>
      <c r="J24" s="61">
        <v>20750</v>
      </c>
      <c r="K24" s="62">
        <v>208</v>
      </c>
      <c r="L24" s="61">
        <v>16330</v>
      </c>
      <c r="M24" s="62">
        <v>164</v>
      </c>
      <c r="N24" s="95">
        <f>H24+J24+L24</f>
        <v>54558</v>
      </c>
      <c r="O24" s="96">
        <f>I24+K24+M24</f>
        <v>554</v>
      </c>
      <c r="P24" s="88">
        <f>O24/F24</f>
        <v>25.181818181818183</v>
      </c>
      <c r="Q24" s="89">
        <f>N24/O24</f>
        <v>98.48014440433214</v>
      </c>
      <c r="R24" s="97">
        <v>512499</v>
      </c>
      <c r="S24" s="98">
        <v>4977</v>
      </c>
      <c r="T24" s="99">
        <f>IF(R24&lt;&gt;0,-(R24-N24)/R24,"")</f>
        <v>-0.893545158136894</v>
      </c>
      <c r="U24" s="99">
        <f>IF(S24&lt;&gt;0,-(S24-O24)/S24,"")</f>
        <v>-0.8886879646373317</v>
      </c>
      <c r="V24" s="63">
        <v>1019038</v>
      </c>
      <c r="W24" s="64">
        <v>10866</v>
      </c>
      <c r="X24" s="100">
        <f>V24/W24</f>
        <v>93.78225658015829</v>
      </c>
    </row>
    <row r="25" spans="1:24" s="23" customFormat="1" ht="11.25">
      <c r="A25" s="22">
        <v>19</v>
      </c>
      <c r="B25" s="90"/>
      <c r="C25" s="91" t="s">
        <v>54</v>
      </c>
      <c r="D25" s="92" t="s">
        <v>15</v>
      </c>
      <c r="E25" s="93">
        <v>5</v>
      </c>
      <c r="F25" s="93">
        <v>5</v>
      </c>
      <c r="G25" s="94">
        <v>2</v>
      </c>
      <c r="H25" s="61">
        <v>15815</v>
      </c>
      <c r="I25" s="62">
        <v>193</v>
      </c>
      <c r="J25" s="61">
        <v>14390</v>
      </c>
      <c r="K25" s="62">
        <v>167</v>
      </c>
      <c r="L25" s="61">
        <v>17010</v>
      </c>
      <c r="M25" s="62">
        <v>194</v>
      </c>
      <c r="N25" s="95">
        <f>H25+J25+L25</f>
        <v>47215</v>
      </c>
      <c r="O25" s="96">
        <f>I25+K25+M25</f>
        <v>554</v>
      </c>
      <c r="P25" s="88">
        <f>O25/F25</f>
        <v>110.8</v>
      </c>
      <c r="Q25" s="89">
        <f>N25/O25</f>
        <v>85.22563176895306</v>
      </c>
      <c r="R25" s="97">
        <v>243067</v>
      </c>
      <c r="S25" s="98">
        <v>2340</v>
      </c>
      <c r="T25" s="99">
        <f>IF(R25&lt;&gt;0,-(R25-N25)/R25,"")</f>
        <v>-0.8057531462518565</v>
      </c>
      <c r="U25" s="99">
        <f>IF(S25&lt;&gt;0,-(S25-O25)/S25,"")</f>
        <v>-0.7632478632478632</v>
      </c>
      <c r="V25" s="63">
        <v>519010</v>
      </c>
      <c r="W25" s="64">
        <v>5389</v>
      </c>
      <c r="X25" s="100">
        <f>V25/W25</f>
        <v>96.30914826498423</v>
      </c>
    </row>
    <row r="26" spans="1:24" s="23" customFormat="1" ht="11.25">
      <c r="A26" s="22">
        <v>20</v>
      </c>
      <c r="B26" s="90" t="s">
        <v>24</v>
      </c>
      <c r="C26" s="91" t="s">
        <v>63</v>
      </c>
      <c r="D26" s="92" t="s">
        <v>14</v>
      </c>
      <c r="E26" s="93">
        <v>27</v>
      </c>
      <c r="F26" s="93">
        <v>27</v>
      </c>
      <c r="G26" s="94">
        <v>1</v>
      </c>
      <c r="H26" s="61">
        <v>7550</v>
      </c>
      <c r="I26" s="62">
        <v>76</v>
      </c>
      <c r="J26" s="61">
        <v>15925</v>
      </c>
      <c r="K26" s="62">
        <v>125</v>
      </c>
      <c r="L26" s="61">
        <v>12200</v>
      </c>
      <c r="M26" s="62">
        <v>103</v>
      </c>
      <c r="N26" s="95">
        <f>H26+J26+L26</f>
        <v>35675</v>
      </c>
      <c r="O26" s="96">
        <f>I26+K26+M26</f>
        <v>304</v>
      </c>
      <c r="P26" s="88">
        <f>O26/F26</f>
        <v>11.25925925925926</v>
      </c>
      <c r="Q26" s="89">
        <f>N26/O26</f>
        <v>117.35197368421052</v>
      </c>
      <c r="R26" s="97"/>
      <c r="S26" s="98"/>
      <c r="T26" s="99">
        <f>IF(R26&lt;&gt;0,-(R26-N26)/R26,"")</f>
      </c>
      <c r="U26" s="99">
        <f>IF(S26&lt;&gt;0,-(S26-O26)/S26,"")</f>
      </c>
      <c r="V26" s="63">
        <v>35675</v>
      </c>
      <c r="W26" s="64">
        <v>304</v>
      </c>
      <c r="X26" s="100">
        <f>V26/W26</f>
        <v>117.35197368421052</v>
      </c>
    </row>
    <row r="27" spans="1:24" s="23" customFormat="1" ht="11.25">
      <c r="A27" s="22">
        <v>21</v>
      </c>
      <c r="B27" s="90"/>
      <c r="C27" s="91" t="s">
        <v>64</v>
      </c>
      <c r="D27" s="92" t="s">
        <v>14</v>
      </c>
      <c r="E27" s="93">
        <v>75</v>
      </c>
      <c r="F27" s="93">
        <v>75</v>
      </c>
      <c r="G27" s="94">
        <v>7</v>
      </c>
      <c r="H27" s="61">
        <v>12690</v>
      </c>
      <c r="I27" s="62">
        <v>249</v>
      </c>
      <c r="J27" s="61">
        <v>200</v>
      </c>
      <c r="K27" s="62">
        <v>4</v>
      </c>
      <c r="L27" s="61">
        <v>0</v>
      </c>
      <c r="M27" s="62">
        <v>0</v>
      </c>
      <c r="N27" s="95">
        <f>H27+J27+L27</f>
        <v>12890</v>
      </c>
      <c r="O27" s="96">
        <f>I27+K27+M27</f>
        <v>253</v>
      </c>
      <c r="P27" s="88">
        <f>O27/F27</f>
        <v>3.3733333333333335</v>
      </c>
      <c r="Q27" s="89">
        <f>N27/O27</f>
        <v>50.948616600790515</v>
      </c>
      <c r="R27" s="97"/>
      <c r="S27" s="98"/>
      <c r="T27" s="99">
        <f>IF(R27&lt;&gt;0,-(R27-N27)/R27,"")</f>
      </c>
      <c r="U27" s="99">
        <f>IF(S27&lt;&gt;0,-(S27-O27)/S27,"")</f>
      </c>
      <c r="V27" s="63">
        <v>3455664.5</v>
      </c>
      <c r="W27" s="64">
        <v>60411</v>
      </c>
      <c r="X27" s="100">
        <f>V27/W27</f>
        <v>57.20257072387479</v>
      </c>
    </row>
    <row r="28" spans="1:24" s="23" customFormat="1" ht="11.25">
      <c r="A28" s="22">
        <v>22</v>
      </c>
      <c r="B28" s="90"/>
      <c r="C28" s="91" t="s">
        <v>40</v>
      </c>
      <c r="D28" s="92" t="s">
        <v>14</v>
      </c>
      <c r="E28" s="93">
        <v>11</v>
      </c>
      <c r="F28" s="93">
        <v>11</v>
      </c>
      <c r="G28" s="94">
        <v>5</v>
      </c>
      <c r="H28" s="61">
        <v>3595</v>
      </c>
      <c r="I28" s="62">
        <v>62</v>
      </c>
      <c r="J28" s="61">
        <v>4255</v>
      </c>
      <c r="K28" s="62">
        <v>57</v>
      </c>
      <c r="L28" s="61">
        <v>6570</v>
      </c>
      <c r="M28" s="62">
        <v>99</v>
      </c>
      <c r="N28" s="95">
        <f>H28+J28+L28</f>
        <v>14420</v>
      </c>
      <c r="O28" s="96">
        <f>I28+K28+M28</f>
        <v>218</v>
      </c>
      <c r="P28" s="88">
        <f>O28/F28</f>
        <v>19.818181818181817</v>
      </c>
      <c r="Q28" s="89">
        <f>N28/O28</f>
        <v>66.14678899082568</v>
      </c>
      <c r="R28" s="97">
        <v>253404</v>
      </c>
      <c r="S28" s="98">
        <v>2769</v>
      </c>
      <c r="T28" s="99">
        <f>IF(R28&lt;&gt;0,-(R28-N28)/R28,"")</f>
        <v>-0.9430948209183754</v>
      </c>
      <c r="U28" s="99">
        <f>IF(S28&lt;&gt;0,-(S28-O28)/S28,"")</f>
        <v>-0.9212712170458649</v>
      </c>
      <c r="V28" s="63">
        <v>11085740.5</v>
      </c>
      <c r="W28" s="64">
        <v>127904</v>
      </c>
      <c r="X28" s="100">
        <f>V28/W28</f>
        <v>86.67235192019014</v>
      </c>
    </row>
    <row r="29" spans="1:24" s="23" customFormat="1" ht="11.25">
      <c r="A29" s="22">
        <v>23</v>
      </c>
      <c r="B29" s="90"/>
      <c r="C29" s="91" t="s">
        <v>55</v>
      </c>
      <c r="D29" s="92" t="s">
        <v>44</v>
      </c>
      <c r="E29" s="93">
        <v>8</v>
      </c>
      <c r="F29" s="93">
        <v>8</v>
      </c>
      <c r="G29" s="94">
        <v>2</v>
      </c>
      <c r="H29" s="61">
        <v>3735</v>
      </c>
      <c r="I29" s="62">
        <v>39</v>
      </c>
      <c r="J29" s="61">
        <v>8015</v>
      </c>
      <c r="K29" s="62">
        <v>76</v>
      </c>
      <c r="L29" s="61">
        <v>7300</v>
      </c>
      <c r="M29" s="62">
        <v>69</v>
      </c>
      <c r="N29" s="95">
        <f>H29+J29+L29</f>
        <v>19050</v>
      </c>
      <c r="O29" s="96">
        <f>I29+K29+M29</f>
        <v>184</v>
      </c>
      <c r="P29" s="88">
        <f>O29/F29</f>
        <v>23</v>
      </c>
      <c r="Q29" s="89">
        <f>N29/O29</f>
        <v>103.53260869565217</v>
      </c>
      <c r="R29" s="97">
        <v>39980</v>
      </c>
      <c r="S29" s="98">
        <v>462</v>
      </c>
      <c r="T29" s="99">
        <f>IF(R29&lt;&gt;0,-(R29-N29)/R29,"")</f>
        <v>-0.523511755877939</v>
      </c>
      <c r="U29" s="99">
        <f>IF(S29&lt;&gt;0,-(S29-O29)/S29,"")</f>
        <v>-0.6017316017316018</v>
      </c>
      <c r="V29" s="63">
        <v>120102.6</v>
      </c>
      <c r="W29" s="64">
        <v>1365</v>
      </c>
      <c r="X29" s="100">
        <f>V29/W29</f>
        <v>87.98725274725275</v>
      </c>
    </row>
    <row r="30" spans="1:24" s="23" customFormat="1" ht="11.25">
      <c r="A30" s="22">
        <v>24</v>
      </c>
      <c r="B30" s="90" t="s">
        <v>24</v>
      </c>
      <c r="C30" s="91" t="s">
        <v>65</v>
      </c>
      <c r="D30" s="92" t="s">
        <v>44</v>
      </c>
      <c r="E30" s="93">
        <v>11</v>
      </c>
      <c r="F30" s="93">
        <v>11</v>
      </c>
      <c r="G30" s="94">
        <v>1</v>
      </c>
      <c r="H30" s="61">
        <v>4022.6</v>
      </c>
      <c r="I30" s="62">
        <v>42</v>
      </c>
      <c r="J30" s="61">
        <v>5487</v>
      </c>
      <c r="K30" s="62">
        <v>57</v>
      </c>
      <c r="L30" s="61">
        <v>7538</v>
      </c>
      <c r="M30" s="62">
        <v>74</v>
      </c>
      <c r="N30" s="95">
        <f>H30+J30+L30</f>
        <v>17047.6</v>
      </c>
      <c r="O30" s="96">
        <f>I30+K30+M30</f>
        <v>173</v>
      </c>
      <c r="P30" s="88">
        <f>O30/F30</f>
        <v>15.727272727272727</v>
      </c>
      <c r="Q30" s="89">
        <f>N30/O30</f>
        <v>98.54104046242773</v>
      </c>
      <c r="R30" s="97"/>
      <c r="S30" s="98"/>
      <c r="T30" s="99">
        <f>IF(R30&lt;&gt;0,-(R30-N30)/R30,"")</f>
      </c>
      <c r="U30" s="99">
        <f>IF(S30&lt;&gt;0,-(S30-O30)/S30,"")</f>
      </c>
      <c r="V30" s="63">
        <v>25575.6</v>
      </c>
      <c r="W30" s="64">
        <v>291</v>
      </c>
      <c r="X30" s="100">
        <f>V30/W30</f>
        <v>87.88865979381443</v>
      </c>
    </row>
    <row r="31" spans="1:24" s="23" customFormat="1" ht="11.25">
      <c r="A31" s="22">
        <v>25</v>
      </c>
      <c r="B31" s="90" t="s">
        <v>24</v>
      </c>
      <c r="C31" s="91" t="s">
        <v>66</v>
      </c>
      <c r="D31" s="92" t="s">
        <v>44</v>
      </c>
      <c r="E31" s="93">
        <v>19</v>
      </c>
      <c r="F31" s="93">
        <v>19</v>
      </c>
      <c r="G31" s="94">
        <v>1</v>
      </c>
      <c r="H31" s="61">
        <v>2851.6</v>
      </c>
      <c r="I31" s="62">
        <v>32</v>
      </c>
      <c r="J31" s="61">
        <v>3700</v>
      </c>
      <c r="K31" s="62">
        <v>43</v>
      </c>
      <c r="L31" s="61">
        <v>4894.6</v>
      </c>
      <c r="M31" s="62">
        <v>53</v>
      </c>
      <c r="N31" s="95">
        <f>H31+J31+L31</f>
        <v>11446.2</v>
      </c>
      <c r="O31" s="96">
        <f>I31+K31+M31</f>
        <v>128</v>
      </c>
      <c r="P31" s="88">
        <f>O31/F31</f>
        <v>6.7368421052631575</v>
      </c>
      <c r="Q31" s="89">
        <f>N31/O31</f>
        <v>89.4234375</v>
      </c>
      <c r="R31" s="97"/>
      <c r="S31" s="98"/>
      <c r="T31" s="99">
        <f>IF(R31&lt;&gt;0,-(R31-N31)/R31,"")</f>
      </c>
      <c r="U31" s="99">
        <f>IF(S31&lt;&gt;0,-(S31-O31)/S31,"")</f>
      </c>
      <c r="V31" s="63">
        <v>14809.2</v>
      </c>
      <c r="W31" s="64">
        <v>171</v>
      </c>
      <c r="X31" s="100">
        <f>V31/W31</f>
        <v>86.60350877192982</v>
      </c>
    </row>
    <row r="32" spans="1:24" s="23" customFormat="1" ht="11.25">
      <c r="A32" s="22">
        <v>26</v>
      </c>
      <c r="B32" s="90"/>
      <c r="C32" s="91" t="s">
        <v>45</v>
      </c>
      <c r="D32" s="92" t="s">
        <v>14</v>
      </c>
      <c r="E32" s="93">
        <v>15</v>
      </c>
      <c r="F32" s="93">
        <v>15</v>
      </c>
      <c r="G32" s="94">
        <v>10</v>
      </c>
      <c r="H32" s="61">
        <v>1854</v>
      </c>
      <c r="I32" s="62">
        <v>22</v>
      </c>
      <c r="J32" s="61">
        <v>1842</v>
      </c>
      <c r="K32" s="62">
        <v>23</v>
      </c>
      <c r="L32" s="61">
        <v>2490</v>
      </c>
      <c r="M32" s="62">
        <v>35</v>
      </c>
      <c r="N32" s="95">
        <f>H32+J32+L32</f>
        <v>6186</v>
      </c>
      <c r="O32" s="96">
        <f>I32+K32+M32</f>
        <v>80</v>
      </c>
      <c r="P32" s="88">
        <f>O32/F32</f>
        <v>5.333333333333333</v>
      </c>
      <c r="Q32" s="89">
        <f>N32/O32</f>
        <v>77.325</v>
      </c>
      <c r="R32" s="97">
        <v>3571</v>
      </c>
      <c r="S32" s="98">
        <v>52</v>
      </c>
      <c r="T32" s="99">
        <f>IF(R32&lt;&gt;0,-(R32-N32)/R32,"")</f>
        <v>0.7322878745449454</v>
      </c>
      <c r="U32" s="99">
        <f>IF(S32&lt;&gt;0,-(S32-O32)/S32,"")</f>
        <v>0.5384615384615384</v>
      </c>
      <c r="V32" s="63">
        <v>224510</v>
      </c>
      <c r="W32" s="64">
        <v>3292</v>
      </c>
      <c r="X32" s="100">
        <f>V32/W32</f>
        <v>68.19866342648845</v>
      </c>
    </row>
    <row r="33" spans="1:24" s="23" customFormat="1" ht="11.25">
      <c r="A33" s="22">
        <v>27</v>
      </c>
      <c r="B33" s="90"/>
      <c r="C33" s="91" t="s">
        <v>37</v>
      </c>
      <c r="D33" s="92" t="s">
        <v>16</v>
      </c>
      <c r="E33" s="93">
        <v>6</v>
      </c>
      <c r="F33" s="93">
        <v>6</v>
      </c>
      <c r="G33" s="94">
        <v>6</v>
      </c>
      <c r="H33" s="61">
        <v>2430</v>
      </c>
      <c r="I33" s="62">
        <v>18</v>
      </c>
      <c r="J33" s="61">
        <v>4531</v>
      </c>
      <c r="K33" s="62">
        <v>33</v>
      </c>
      <c r="L33" s="61">
        <v>3050</v>
      </c>
      <c r="M33" s="62">
        <v>21</v>
      </c>
      <c r="N33" s="95">
        <f>H33+J33+L33</f>
        <v>10011</v>
      </c>
      <c r="O33" s="96">
        <f>I33+K33+M33</f>
        <v>72</v>
      </c>
      <c r="P33" s="88">
        <f>O33/F33</f>
        <v>12</v>
      </c>
      <c r="Q33" s="89">
        <f>N33/O33</f>
        <v>139.04166666666666</v>
      </c>
      <c r="R33" s="97">
        <v>174673</v>
      </c>
      <c r="S33" s="98">
        <v>1695</v>
      </c>
      <c r="T33" s="99">
        <f>IF(R33&lt;&gt;0,-(R33-N33)/R33,"")</f>
        <v>-0.9426871926399615</v>
      </c>
      <c r="U33" s="99">
        <f>IF(S33&lt;&gt;0,-(S33-O33)/S33,"")</f>
        <v>-0.9575221238938053</v>
      </c>
      <c r="V33" s="63">
        <v>17220779</v>
      </c>
      <c r="W33" s="64">
        <v>181266</v>
      </c>
      <c r="X33" s="100">
        <f>V33/W33</f>
        <v>95.00280802798098</v>
      </c>
    </row>
    <row r="34" spans="1:24" s="23" customFormat="1" ht="11.25">
      <c r="A34" s="22">
        <v>28</v>
      </c>
      <c r="B34" s="90"/>
      <c r="C34" s="91" t="s">
        <v>41</v>
      </c>
      <c r="D34" s="92" t="s">
        <v>16</v>
      </c>
      <c r="E34" s="93">
        <v>1</v>
      </c>
      <c r="F34" s="93">
        <v>1</v>
      </c>
      <c r="G34" s="94">
        <v>4</v>
      </c>
      <c r="H34" s="61">
        <v>1910</v>
      </c>
      <c r="I34" s="62">
        <v>14</v>
      </c>
      <c r="J34" s="61">
        <v>2760</v>
      </c>
      <c r="K34" s="62">
        <v>18</v>
      </c>
      <c r="L34" s="61">
        <v>1870</v>
      </c>
      <c r="M34" s="62">
        <v>13</v>
      </c>
      <c r="N34" s="95">
        <f>H34+J34+L34</f>
        <v>6540</v>
      </c>
      <c r="O34" s="96">
        <f>I34+K34+M34</f>
        <v>45</v>
      </c>
      <c r="P34" s="88">
        <f>O34/F34</f>
        <v>45</v>
      </c>
      <c r="Q34" s="89">
        <f>N34/O34</f>
        <v>145.33333333333334</v>
      </c>
      <c r="R34" s="97">
        <v>6540</v>
      </c>
      <c r="S34" s="98">
        <v>45</v>
      </c>
      <c r="T34" s="99">
        <f>IF(R34&lt;&gt;0,-(R34-N34)/R34,"")</f>
        <v>0</v>
      </c>
      <c r="U34" s="99">
        <f>IF(S34&lt;&gt;0,-(S34-O34)/S34,"")</f>
        <v>0</v>
      </c>
      <c r="V34" s="63">
        <v>598714</v>
      </c>
      <c r="W34" s="64">
        <v>7319</v>
      </c>
      <c r="X34" s="100">
        <f>V34/W34</f>
        <v>81.8027052876076</v>
      </c>
    </row>
    <row r="35" spans="1:24" s="23" customFormat="1" ht="11.25">
      <c r="A35" s="22">
        <v>29</v>
      </c>
      <c r="B35" s="90"/>
      <c r="C35" s="91" t="s">
        <v>38</v>
      </c>
      <c r="D35" s="92" t="s">
        <v>32</v>
      </c>
      <c r="E35" s="93">
        <v>2</v>
      </c>
      <c r="F35" s="93">
        <v>2</v>
      </c>
      <c r="G35" s="94">
        <v>6</v>
      </c>
      <c r="H35" s="61">
        <v>1725</v>
      </c>
      <c r="I35" s="62">
        <v>10</v>
      </c>
      <c r="J35" s="61">
        <v>2340</v>
      </c>
      <c r="K35" s="62">
        <v>15</v>
      </c>
      <c r="L35" s="61">
        <v>2240</v>
      </c>
      <c r="M35" s="62">
        <v>16</v>
      </c>
      <c r="N35" s="95">
        <f>H35+J35+L35</f>
        <v>6305</v>
      </c>
      <c r="O35" s="96">
        <f>I35+K35+M35</f>
        <v>41</v>
      </c>
      <c r="P35" s="88">
        <f>O35/F35</f>
        <v>20.5</v>
      </c>
      <c r="Q35" s="89">
        <f>N35/O35</f>
        <v>153.78048780487805</v>
      </c>
      <c r="R35" s="97">
        <v>65905</v>
      </c>
      <c r="S35" s="98">
        <v>605</v>
      </c>
      <c r="T35" s="99">
        <f>IF(R35&lt;&gt;0,-(R35-N35)/R35,"")</f>
        <v>-0.9043319930202565</v>
      </c>
      <c r="U35" s="99">
        <f>IF(S35&lt;&gt;0,-(S35-O35)/S35,"")</f>
        <v>-0.9322314049586777</v>
      </c>
      <c r="V35" s="63">
        <v>2021206</v>
      </c>
      <c r="W35" s="64">
        <v>20006</v>
      </c>
      <c r="X35" s="100">
        <f>V35/W35</f>
        <v>101.02999100269919</v>
      </c>
    </row>
    <row r="36" spans="1:24" s="23" customFormat="1" ht="11.25">
      <c r="A36" s="22">
        <v>30</v>
      </c>
      <c r="B36" s="90"/>
      <c r="C36" s="91" t="s">
        <v>67</v>
      </c>
      <c r="D36" s="92" t="s">
        <v>14</v>
      </c>
      <c r="E36" s="93">
        <v>1</v>
      </c>
      <c r="F36" s="93">
        <v>1</v>
      </c>
      <c r="G36" s="94">
        <v>27</v>
      </c>
      <c r="H36" s="61">
        <v>1950</v>
      </c>
      <c r="I36" s="62">
        <v>39</v>
      </c>
      <c r="J36" s="61">
        <v>0</v>
      </c>
      <c r="K36" s="62">
        <v>0</v>
      </c>
      <c r="L36" s="61">
        <v>0</v>
      </c>
      <c r="M36" s="62">
        <v>0</v>
      </c>
      <c r="N36" s="95">
        <f>H36+J36+L36</f>
        <v>1950</v>
      </c>
      <c r="O36" s="96">
        <f>I36+K36+M36</f>
        <v>39</v>
      </c>
      <c r="P36" s="88">
        <f>O36/F36</f>
        <v>39</v>
      </c>
      <c r="Q36" s="89">
        <f>N36/O36</f>
        <v>50</v>
      </c>
      <c r="R36" s="97"/>
      <c r="S36" s="98"/>
      <c r="T36" s="99">
        <f>IF(R36&lt;&gt;0,-(R36-N36)/R36,"")</f>
      </c>
      <c r="U36" s="99">
        <f>IF(S36&lt;&gt;0,-(S36-O36)/S36,"")</f>
      </c>
      <c r="V36" s="63">
        <v>44087628.4</v>
      </c>
      <c r="W36" s="64">
        <v>907937</v>
      </c>
      <c r="X36" s="100">
        <f>V36/W36</f>
        <v>48.5580259423286</v>
      </c>
    </row>
    <row r="37" spans="1:24" s="23" customFormat="1" ht="11.25">
      <c r="A37" s="22">
        <v>31</v>
      </c>
      <c r="B37" s="90"/>
      <c r="C37" s="91" t="s">
        <v>68</v>
      </c>
      <c r="D37" s="92" t="s">
        <v>69</v>
      </c>
      <c r="E37" s="93">
        <v>1</v>
      </c>
      <c r="F37" s="93">
        <v>1</v>
      </c>
      <c r="G37" s="94">
        <v>3</v>
      </c>
      <c r="H37" s="61">
        <v>340</v>
      </c>
      <c r="I37" s="62">
        <v>11</v>
      </c>
      <c r="J37" s="61">
        <v>290</v>
      </c>
      <c r="K37" s="62">
        <v>9</v>
      </c>
      <c r="L37" s="61">
        <v>100</v>
      </c>
      <c r="M37" s="62">
        <v>3</v>
      </c>
      <c r="N37" s="95">
        <f>H37+J37+L37</f>
        <v>730</v>
      </c>
      <c r="O37" s="96">
        <f>I37+K37+M37</f>
        <v>23</v>
      </c>
      <c r="P37" s="88">
        <f>O37/F37</f>
        <v>23</v>
      </c>
      <c r="Q37" s="89">
        <f>N37/O37</f>
        <v>31.73913043478261</v>
      </c>
      <c r="R37" s="97">
        <v>30510</v>
      </c>
      <c r="S37" s="98">
        <v>326</v>
      </c>
      <c r="T37" s="99">
        <f>IF(R37&lt;&gt;0,-(R37-N37)/R37,"")</f>
        <v>-0.9760734185512947</v>
      </c>
      <c r="U37" s="99">
        <f>IF(S37&lt;&gt;0,-(S37-O37)/S37,"")</f>
        <v>-0.9294478527607362</v>
      </c>
      <c r="V37" s="63">
        <v>837792.5</v>
      </c>
      <c r="W37" s="64">
        <v>8986</v>
      </c>
      <c r="X37" s="100">
        <f>V37/W37</f>
        <v>93.23308479857556</v>
      </c>
    </row>
    <row r="38" spans="1:24" s="23" customFormat="1" ht="11.25">
      <c r="A38" s="22">
        <v>32</v>
      </c>
      <c r="B38" s="90"/>
      <c r="C38" s="91" t="s">
        <v>70</v>
      </c>
      <c r="D38" s="92" t="s">
        <v>16</v>
      </c>
      <c r="E38" s="93">
        <v>1</v>
      </c>
      <c r="F38" s="93">
        <v>1</v>
      </c>
      <c r="G38" s="94">
        <v>3</v>
      </c>
      <c r="H38" s="61">
        <v>1260</v>
      </c>
      <c r="I38" s="62">
        <v>21</v>
      </c>
      <c r="J38" s="61">
        <v>0</v>
      </c>
      <c r="K38" s="62">
        <v>0</v>
      </c>
      <c r="L38" s="61">
        <v>0</v>
      </c>
      <c r="M38" s="62">
        <v>0</v>
      </c>
      <c r="N38" s="95">
        <f>H38+J38+L38</f>
        <v>1260</v>
      </c>
      <c r="O38" s="96">
        <f>I38+K38+M38</f>
        <v>21</v>
      </c>
      <c r="P38" s="88">
        <f>O38/F38</f>
        <v>21</v>
      </c>
      <c r="Q38" s="89">
        <f>N38/O38</f>
        <v>60</v>
      </c>
      <c r="R38" s="97"/>
      <c r="S38" s="98"/>
      <c r="T38" s="99"/>
      <c r="U38" s="99">
        <f>IF(S38&lt;&gt;0,-(S38-O38)/S38,"")</f>
      </c>
      <c r="V38" s="63">
        <v>598714</v>
      </c>
      <c r="W38" s="64">
        <v>7319</v>
      </c>
      <c r="X38" s="100">
        <f>V38/W38</f>
        <v>81.8027052876076</v>
      </c>
    </row>
    <row r="39" spans="1:24" s="23" customFormat="1" ht="11.25">
      <c r="A39" s="22">
        <v>33</v>
      </c>
      <c r="B39" s="90"/>
      <c r="C39" s="91" t="s">
        <v>30</v>
      </c>
      <c r="D39" s="92" t="s">
        <v>14</v>
      </c>
      <c r="E39" s="93">
        <v>4</v>
      </c>
      <c r="F39" s="93">
        <v>4</v>
      </c>
      <c r="G39" s="94">
        <v>29</v>
      </c>
      <c r="H39" s="61">
        <v>100</v>
      </c>
      <c r="I39" s="62">
        <v>2</v>
      </c>
      <c r="J39" s="61">
        <v>255</v>
      </c>
      <c r="K39" s="62">
        <v>3</v>
      </c>
      <c r="L39" s="61">
        <v>1010</v>
      </c>
      <c r="M39" s="62">
        <v>11</v>
      </c>
      <c r="N39" s="95">
        <f>H39+J39+L39</f>
        <v>1365</v>
      </c>
      <c r="O39" s="96">
        <f>I39+K39+M39</f>
        <v>16</v>
      </c>
      <c r="P39" s="88">
        <f>O39/F39</f>
        <v>4</v>
      </c>
      <c r="Q39" s="89">
        <f>N39/O39</f>
        <v>85.3125</v>
      </c>
      <c r="R39" s="97">
        <v>6450</v>
      </c>
      <c r="S39" s="98">
        <v>82</v>
      </c>
      <c r="T39" s="99">
        <f>IF(R39&lt;&gt;0,-(R39-N39)/R39,"")</f>
        <v>-0.7883720930232558</v>
      </c>
      <c r="U39" s="99">
        <f>IF(S39&lt;&gt;0,-(S39-O39)/S39,"")</f>
        <v>-0.8048780487804879</v>
      </c>
      <c r="V39" s="63">
        <v>170218792.36</v>
      </c>
      <c r="W39" s="64">
        <v>2852844</v>
      </c>
      <c r="X39" s="100">
        <f>V39/W39</f>
        <v>59.66635131819336</v>
      </c>
    </row>
    <row r="40" spans="1:24" s="23" customFormat="1" ht="11.25">
      <c r="A40" s="22">
        <v>34</v>
      </c>
      <c r="B40" s="90"/>
      <c r="C40" s="91" t="s">
        <v>48</v>
      </c>
      <c r="D40" s="92" t="s">
        <v>49</v>
      </c>
      <c r="E40" s="93">
        <v>3</v>
      </c>
      <c r="F40" s="93">
        <v>3</v>
      </c>
      <c r="G40" s="94">
        <v>14</v>
      </c>
      <c r="H40" s="61">
        <v>338</v>
      </c>
      <c r="I40" s="62">
        <v>6</v>
      </c>
      <c r="J40" s="61">
        <v>250</v>
      </c>
      <c r="K40" s="62">
        <v>5</v>
      </c>
      <c r="L40" s="61">
        <v>110</v>
      </c>
      <c r="M40" s="62">
        <v>2</v>
      </c>
      <c r="N40" s="95">
        <f>H40+J40+L40</f>
        <v>698</v>
      </c>
      <c r="O40" s="96">
        <f>I40+K40+M40</f>
        <v>13</v>
      </c>
      <c r="P40" s="88">
        <f>O40/F40</f>
        <v>4.333333333333333</v>
      </c>
      <c r="Q40" s="89">
        <f>N40/O40</f>
        <v>53.69230769230769</v>
      </c>
      <c r="R40" s="97">
        <v>815</v>
      </c>
      <c r="S40" s="98">
        <v>11</v>
      </c>
      <c r="T40" s="99">
        <f>IF(R40&lt;&gt;0,-(R40-N40)/R40,"")</f>
        <v>-0.14355828220858896</v>
      </c>
      <c r="U40" s="99">
        <f>IF(S40&lt;&gt;0,-(S40-O40)/S40,"")</f>
        <v>0.18181818181818182</v>
      </c>
      <c r="V40" s="63">
        <v>55861</v>
      </c>
      <c r="W40" s="64">
        <v>1473</v>
      </c>
      <c r="X40" s="100">
        <f>V40/W40</f>
        <v>37.923285811269515</v>
      </c>
    </row>
    <row r="41" spans="1:24" s="23" customFormat="1" ht="11.25">
      <c r="A41" s="22">
        <v>35</v>
      </c>
      <c r="B41" s="90"/>
      <c r="C41" s="91" t="s">
        <v>34</v>
      </c>
      <c r="D41" s="92" t="s">
        <v>16</v>
      </c>
      <c r="E41" s="93">
        <v>1</v>
      </c>
      <c r="F41" s="93">
        <v>1</v>
      </c>
      <c r="G41" s="94">
        <v>9</v>
      </c>
      <c r="H41" s="61">
        <v>0</v>
      </c>
      <c r="I41" s="62">
        <v>0</v>
      </c>
      <c r="J41" s="61">
        <v>0</v>
      </c>
      <c r="K41" s="62">
        <v>0</v>
      </c>
      <c r="L41" s="61">
        <v>210</v>
      </c>
      <c r="M41" s="62">
        <v>2</v>
      </c>
      <c r="N41" s="95">
        <f>H41+J41+L41</f>
        <v>210</v>
      </c>
      <c r="O41" s="96">
        <f>I41+K41+M41</f>
        <v>2</v>
      </c>
      <c r="P41" s="88">
        <f>O41/F41</f>
        <v>2</v>
      </c>
      <c r="Q41" s="89">
        <f>N41/O41</f>
        <v>105</v>
      </c>
      <c r="R41" s="97">
        <v>840</v>
      </c>
      <c r="S41" s="98">
        <v>8</v>
      </c>
      <c r="T41" s="99">
        <f>IF(R41&lt;&gt;0,-(R41-N41)/R41,"")</f>
        <v>-0.75</v>
      </c>
      <c r="U41" s="99">
        <f>IF(S41&lt;&gt;0,-(S41-O41)/S41,"")</f>
        <v>-0.75</v>
      </c>
      <c r="V41" s="63">
        <v>1456798</v>
      </c>
      <c r="W41" s="64">
        <v>15555</v>
      </c>
      <c r="X41" s="100">
        <f>V41/W41</f>
        <v>93.65464480874317</v>
      </c>
    </row>
    <row r="42" spans="1:24" s="23" customFormat="1" ht="11.25">
      <c r="A42" s="22">
        <v>36</v>
      </c>
      <c r="B42" s="90"/>
      <c r="C42" s="91" t="s">
        <v>71</v>
      </c>
      <c r="D42" s="92" t="s">
        <v>72</v>
      </c>
      <c r="E42" s="93">
        <v>2</v>
      </c>
      <c r="F42" s="93">
        <v>2</v>
      </c>
      <c r="G42" s="94">
        <v>2</v>
      </c>
      <c r="H42" s="61">
        <v>100</v>
      </c>
      <c r="I42" s="62">
        <v>2</v>
      </c>
      <c r="J42" s="61">
        <v>0</v>
      </c>
      <c r="K42" s="62">
        <v>0</v>
      </c>
      <c r="L42" s="61">
        <v>0</v>
      </c>
      <c r="M42" s="62">
        <v>0</v>
      </c>
      <c r="N42" s="95">
        <f>H42+J42+L42</f>
        <v>100</v>
      </c>
      <c r="O42" s="96">
        <f>I42+K42+M42</f>
        <v>2</v>
      </c>
      <c r="P42" s="88">
        <f>O42/F42</f>
        <v>1</v>
      </c>
      <c r="Q42" s="89">
        <f>N42/O42</f>
        <v>50</v>
      </c>
      <c r="R42" s="97">
        <v>19740</v>
      </c>
      <c r="S42" s="98">
        <v>198</v>
      </c>
      <c r="T42" s="99">
        <f>IF(R42&lt;&gt;0,-(R42-N42)/R42,"")</f>
        <v>-0.9949341438703141</v>
      </c>
      <c r="U42" s="99">
        <f>IF(S42&lt;&gt;0,-(S42-O42)/S42,"")</f>
        <v>-0.98989898989899</v>
      </c>
      <c r="V42" s="63">
        <v>33367</v>
      </c>
      <c r="W42" s="64">
        <v>350</v>
      </c>
      <c r="X42" s="100">
        <f>V42/W42</f>
        <v>95.33428571428571</v>
      </c>
    </row>
    <row r="43" spans="1:24" s="23" customFormat="1" ht="11.25">
      <c r="A43" s="22"/>
      <c r="B43" s="47"/>
      <c r="C43" s="48"/>
      <c r="D43" s="49"/>
      <c r="E43" s="50"/>
      <c r="F43" s="51"/>
      <c r="G43" s="52"/>
      <c r="H43" s="61"/>
      <c r="I43" s="62"/>
      <c r="J43" s="61"/>
      <c r="K43" s="62"/>
      <c r="L43" s="61"/>
      <c r="M43" s="62"/>
      <c r="N43" s="53"/>
      <c r="O43" s="54"/>
      <c r="P43" s="42"/>
      <c r="Q43" s="43"/>
      <c r="R43" s="55"/>
      <c r="S43" s="56"/>
      <c r="T43" s="57"/>
      <c r="U43" s="57"/>
      <c r="V43" s="58"/>
      <c r="W43" s="59"/>
      <c r="X43" s="60"/>
    </row>
    <row r="44" spans="1:24" s="23" customFormat="1" ht="11.25">
      <c r="A44" s="22"/>
      <c r="B44" s="47"/>
      <c r="C44" s="48"/>
      <c r="D44" s="49"/>
      <c r="E44" s="50"/>
      <c r="F44" s="51"/>
      <c r="G44" s="52"/>
      <c r="H44" s="61"/>
      <c r="I44" s="62"/>
      <c r="J44" s="61"/>
      <c r="K44" s="62"/>
      <c r="L44" s="61"/>
      <c r="M44" s="62"/>
      <c r="N44" s="53"/>
      <c r="O44" s="54"/>
      <c r="P44" s="42"/>
      <c r="Q44" s="43"/>
      <c r="R44" s="55"/>
      <c r="S44" s="56"/>
      <c r="T44" s="57"/>
      <c r="U44" s="57"/>
      <c r="V44" s="58"/>
      <c r="W44" s="59"/>
      <c r="X44" s="60"/>
    </row>
    <row r="45" spans="1:24" s="23" customFormat="1" ht="11.25">
      <c r="A45" s="22"/>
      <c r="B45" s="47"/>
      <c r="C45" s="48"/>
      <c r="D45" s="49"/>
      <c r="E45" s="50"/>
      <c r="F45" s="51"/>
      <c r="G45" s="52"/>
      <c r="H45" s="61"/>
      <c r="I45" s="62"/>
      <c r="J45" s="61"/>
      <c r="K45" s="62"/>
      <c r="L45" s="61"/>
      <c r="M45" s="62"/>
      <c r="N45" s="53"/>
      <c r="O45" s="54"/>
      <c r="P45" s="42"/>
      <c r="Q45" s="43"/>
      <c r="R45" s="55"/>
      <c r="S45" s="56"/>
      <c r="T45" s="57"/>
      <c r="U45" s="57"/>
      <c r="V45" s="58"/>
      <c r="W45" s="59"/>
      <c r="X45" s="60"/>
    </row>
    <row r="46" spans="1:24" s="23" customFormat="1" ht="11.25">
      <c r="A46" s="22"/>
      <c r="B46" s="47"/>
      <c r="C46" s="48"/>
      <c r="D46" s="49"/>
      <c r="E46" s="50"/>
      <c r="F46" s="51"/>
      <c r="G46" s="52"/>
      <c r="H46" s="61"/>
      <c r="I46" s="62"/>
      <c r="J46" s="61"/>
      <c r="K46" s="62"/>
      <c r="L46" s="61"/>
      <c r="M46" s="62"/>
      <c r="N46" s="53"/>
      <c r="O46" s="54"/>
      <c r="P46" s="42"/>
      <c r="Q46" s="43"/>
      <c r="R46" s="55"/>
      <c r="S46" s="56"/>
      <c r="T46" s="57"/>
      <c r="U46" s="57"/>
      <c r="V46" s="58"/>
      <c r="W46" s="59"/>
      <c r="X46" s="60"/>
    </row>
    <row r="47" spans="1:24" s="23" customFormat="1" ht="11.25">
      <c r="A47" s="22"/>
      <c r="B47" s="47"/>
      <c r="C47" s="48"/>
      <c r="D47" s="49"/>
      <c r="E47" s="50"/>
      <c r="F47" s="51"/>
      <c r="G47" s="52"/>
      <c r="H47" s="61"/>
      <c r="I47" s="62"/>
      <c r="J47" s="61"/>
      <c r="K47" s="62"/>
      <c r="L47" s="61"/>
      <c r="M47" s="62"/>
      <c r="N47" s="53"/>
      <c r="O47" s="54"/>
      <c r="P47" s="42"/>
      <c r="Q47" s="43"/>
      <c r="R47" s="55"/>
      <c r="S47" s="56"/>
      <c r="T47" s="57"/>
      <c r="U47" s="57"/>
      <c r="V47" s="58"/>
      <c r="W47" s="59"/>
      <c r="X47" s="60"/>
    </row>
    <row r="48" spans="1:24" s="23" customFormat="1" ht="11.25">
      <c r="A48" s="22"/>
      <c r="B48" s="47"/>
      <c r="C48" s="48"/>
      <c r="D48" s="49"/>
      <c r="E48" s="50"/>
      <c r="F48" s="51"/>
      <c r="G48" s="52"/>
      <c r="H48" s="61"/>
      <c r="I48" s="62"/>
      <c r="J48" s="61"/>
      <c r="K48" s="62"/>
      <c r="L48" s="61"/>
      <c r="M48" s="62"/>
      <c r="N48" s="53"/>
      <c r="O48" s="54"/>
      <c r="P48" s="42"/>
      <c r="Q48" s="43"/>
      <c r="R48" s="55"/>
      <c r="S48" s="56"/>
      <c r="T48" s="57"/>
      <c r="U48" s="57"/>
      <c r="V48" s="58"/>
      <c r="W48" s="59"/>
      <c r="X48" s="60"/>
    </row>
    <row r="49" spans="1:24" s="23" customFormat="1" ht="11.25">
      <c r="A49" s="22"/>
      <c r="B49" s="47"/>
      <c r="C49" s="48"/>
      <c r="D49" s="49"/>
      <c r="E49" s="50"/>
      <c r="F49" s="51"/>
      <c r="G49" s="52"/>
      <c r="H49" s="61"/>
      <c r="I49" s="62"/>
      <c r="J49" s="61"/>
      <c r="K49" s="62"/>
      <c r="L49" s="61"/>
      <c r="M49" s="62"/>
      <c r="N49" s="53"/>
      <c r="O49" s="54"/>
      <c r="P49" s="42"/>
      <c r="Q49" s="43"/>
      <c r="R49" s="55"/>
      <c r="S49" s="56"/>
      <c r="T49" s="57"/>
      <c r="U49" s="57"/>
      <c r="V49" s="58"/>
      <c r="W49" s="59"/>
      <c r="X49" s="60"/>
    </row>
    <row r="50" spans="1:24" s="23" customFormat="1" ht="11.25">
      <c r="A50" s="22"/>
      <c r="B50" s="47"/>
      <c r="C50" s="48"/>
      <c r="D50" s="49"/>
      <c r="E50" s="50"/>
      <c r="F50" s="51"/>
      <c r="G50" s="52"/>
      <c r="H50" s="61"/>
      <c r="I50" s="62"/>
      <c r="J50" s="61"/>
      <c r="K50" s="62"/>
      <c r="L50" s="61"/>
      <c r="M50" s="62"/>
      <c r="N50" s="53"/>
      <c r="O50" s="54"/>
      <c r="P50" s="42"/>
      <c r="Q50" s="43"/>
      <c r="R50" s="55"/>
      <c r="S50" s="56"/>
      <c r="T50" s="57"/>
      <c r="U50" s="57"/>
      <c r="V50" s="58"/>
      <c r="W50" s="59"/>
      <c r="X50" s="60"/>
    </row>
    <row r="51" spans="1:24" s="23" customFormat="1" ht="11.25">
      <c r="A51" s="22"/>
      <c r="B51" s="47"/>
      <c r="C51" s="48"/>
      <c r="D51" s="49"/>
      <c r="E51" s="50"/>
      <c r="F51" s="51"/>
      <c r="G51" s="52"/>
      <c r="H51" s="61"/>
      <c r="I51" s="62"/>
      <c r="J51" s="61"/>
      <c r="K51" s="62"/>
      <c r="L51" s="61"/>
      <c r="M51" s="62"/>
      <c r="N51" s="53"/>
      <c r="O51" s="54"/>
      <c r="P51" s="42"/>
      <c r="Q51" s="43"/>
      <c r="R51" s="55"/>
      <c r="S51" s="56"/>
      <c r="T51" s="57"/>
      <c r="U51" s="57"/>
      <c r="V51" s="58"/>
      <c r="W51" s="59"/>
      <c r="X51" s="60"/>
    </row>
    <row r="52" spans="1:24" s="23" customFormat="1" ht="11.25">
      <c r="A52" s="22"/>
      <c r="B52" s="47"/>
      <c r="C52" s="48"/>
      <c r="D52" s="49"/>
      <c r="E52" s="50"/>
      <c r="F52" s="51"/>
      <c r="G52" s="52"/>
      <c r="H52" s="61"/>
      <c r="I52" s="62"/>
      <c r="J52" s="61"/>
      <c r="K52" s="62"/>
      <c r="L52" s="61"/>
      <c r="M52" s="62"/>
      <c r="N52" s="53"/>
      <c r="O52" s="54"/>
      <c r="P52" s="42"/>
      <c r="Q52" s="43"/>
      <c r="R52" s="55"/>
      <c r="S52" s="56"/>
      <c r="T52" s="57"/>
      <c r="U52" s="57"/>
      <c r="V52" s="58"/>
      <c r="W52" s="59"/>
      <c r="X52" s="60"/>
    </row>
    <row r="53" spans="1:24" s="23" customFormat="1" ht="11.25">
      <c r="A53" s="22"/>
      <c r="B53" s="47"/>
      <c r="C53" s="48"/>
      <c r="D53" s="49"/>
      <c r="E53" s="50"/>
      <c r="F53" s="51"/>
      <c r="G53" s="52"/>
      <c r="H53" s="61"/>
      <c r="I53" s="62"/>
      <c r="J53" s="61"/>
      <c r="K53" s="62"/>
      <c r="L53" s="61"/>
      <c r="M53" s="62"/>
      <c r="N53" s="53"/>
      <c r="O53" s="54"/>
      <c r="P53" s="42"/>
      <c r="Q53" s="43"/>
      <c r="R53" s="55"/>
      <c r="S53" s="56"/>
      <c r="T53" s="57"/>
      <c r="U53" s="57"/>
      <c r="V53" s="58"/>
      <c r="W53" s="59"/>
      <c r="X53" s="60"/>
    </row>
    <row r="54" spans="1:24" s="23" customFormat="1" ht="11.25">
      <c r="A54" s="22"/>
      <c r="B54" s="47"/>
      <c r="C54" s="48"/>
      <c r="D54" s="49"/>
      <c r="E54" s="50"/>
      <c r="F54" s="51"/>
      <c r="G54" s="52"/>
      <c r="H54" s="61"/>
      <c r="I54" s="62"/>
      <c r="J54" s="61"/>
      <c r="K54" s="62"/>
      <c r="L54" s="61"/>
      <c r="M54" s="62"/>
      <c r="N54" s="53"/>
      <c r="O54" s="54"/>
      <c r="P54" s="42"/>
      <c r="Q54" s="43"/>
      <c r="R54" s="55"/>
      <c r="S54" s="56"/>
      <c r="T54" s="57"/>
      <c r="U54" s="57"/>
      <c r="V54" s="58"/>
      <c r="W54" s="59"/>
      <c r="X54" s="60"/>
    </row>
    <row r="55" spans="1:24" s="23" customFormat="1" ht="11.25">
      <c r="A55" s="22"/>
      <c r="B55" s="47"/>
      <c r="C55" s="48"/>
      <c r="D55" s="49"/>
      <c r="E55" s="50"/>
      <c r="F55" s="51"/>
      <c r="G55" s="52"/>
      <c r="H55" s="61"/>
      <c r="I55" s="62"/>
      <c r="J55" s="61"/>
      <c r="K55" s="62"/>
      <c r="L55" s="61"/>
      <c r="M55" s="62"/>
      <c r="N55" s="53"/>
      <c r="O55" s="54"/>
      <c r="P55" s="42"/>
      <c r="Q55" s="43"/>
      <c r="R55" s="55"/>
      <c r="S55" s="56"/>
      <c r="T55" s="57"/>
      <c r="U55" s="57"/>
      <c r="V55" s="58"/>
      <c r="W55" s="59"/>
      <c r="X55" s="60"/>
    </row>
    <row r="56" spans="1:24" s="23" customFormat="1" ht="11.25">
      <c r="A56" s="22"/>
      <c r="B56" s="47"/>
      <c r="C56" s="48"/>
      <c r="D56" s="49"/>
      <c r="E56" s="50"/>
      <c r="F56" s="51"/>
      <c r="G56" s="52"/>
      <c r="H56" s="61"/>
      <c r="I56" s="62"/>
      <c r="J56" s="61"/>
      <c r="K56" s="62"/>
      <c r="L56" s="61"/>
      <c r="M56" s="62"/>
      <c r="N56" s="53"/>
      <c r="O56" s="54"/>
      <c r="P56" s="42"/>
      <c r="Q56" s="43"/>
      <c r="R56" s="55"/>
      <c r="S56" s="56"/>
      <c r="T56" s="57"/>
      <c r="U56" s="57"/>
      <c r="V56" s="58"/>
      <c r="W56" s="59"/>
      <c r="X56" s="60"/>
    </row>
    <row r="57" spans="1:24" s="23" customFormat="1" ht="11.25">
      <c r="A57" s="22"/>
      <c r="B57" s="47"/>
      <c r="C57" s="48"/>
      <c r="D57" s="49"/>
      <c r="E57" s="50"/>
      <c r="F57" s="51"/>
      <c r="G57" s="52"/>
      <c r="H57" s="61"/>
      <c r="I57" s="62"/>
      <c r="J57" s="61"/>
      <c r="K57" s="62"/>
      <c r="L57" s="61"/>
      <c r="M57" s="62"/>
      <c r="N57" s="53"/>
      <c r="O57" s="54"/>
      <c r="P57" s="42"/>
      <c r="Q57" s="43"/>
      <c r="R57" s="55"/>
      <c r="S57" s="56"/>
      <c r="T57" s="57"/>
      <c r="U57" s="57"/>
      <c r="V57" s="58"/>
      <c r="W57" s="59"/>
      <c r="X57" s="60"/>
    </row>
    <row r="58" spans="1:24" s="23" customFormat="1" ht="11.25">
      <c r="A58" s="22"/>
      <c r="B58" s="47"/>
      <c r="C58" s="48"/>
      <c r="D58" s="49"/>
      <c r="E58" s="50"/>
      <c r="F58" s="51"/>
      <c r="G58" s="52"/>
      <c r="H58" s="61"/>
      <c r="I58" s="62"/>
      <c r="J58" s="61"/>
      <c r="K58" s="62"/>
      <c r="L58" s="61"/>
      <c r="M58" s="62"/>
      <c r="N58" s="53"/>
      <c r="O58" s="54"/>
      <c r="P58" s="42"/>
      <c r="Q58" s="43"/>
      <c r="R58" s="55"/>
      <c r="S58" s="56"/>
      <c r="T58" s="57"/>
      <c r="U58" s="57"/>
      <c r="V58" s="58"/>
      <c r="W58" s="59"/>
      <c r="X58" s="60"/>
    </row>
    <row r="59" spans="1:24" s="23" customFormat="1" ht="11.25">
      <c r="A59" s="22"/>
      <c r="B59" s="47"/>
      <c r="C59" s="48"/>
      <c r="D59" s="49"/>
      <c r="E59" s="50"/>
      <c r="F59" s="51"/>
      <c r="G59" s="52"/>
      <c r="H59" s="61"/>
      <c r="I59" s="62"/>
      <c r="J59" s="61"/>
      <c r="K59" s="62"/>
      <c r="L59" s="61"/>
      <c r="M59" s="62"/>
      <c r="N59" s="53"/>
      <c r="O59" s="54"/>
      <c r="P59" s="42"/>
      <c r="Q59" s="43"/>
      <c r="R59" s="55"/>
      <c r="S59" s="56"/>
      <c r="T59" s="57"/>
      <c r="U59" s="57"/>
      <c r="V59" s="58"/>
      <c r="W59" s="59"/>
      <c r="X59" s="60"/>
    </row>
    <row r="60" spans="1:24" s="23" customFormat="1" ht="11.25">
      <c r="A60" s="22"/>
      <c r="B60" s="47"/>
      <c r="C60" s="48"/>
      <c r="D60" s="49"/>
      <c r="E60" s="50"/>
      <c r="F60" s="51"/>
      <c r="G60" s="52"/>
      <c r="H60" s="61"/>
      <c r="I60" s="62"/>
      <c r="J60" s="61"/>
      <c r="K60" s="62"/>
      <c r="L60" s="61"/>
      <c r="M60" s="62"/>
      <c r="N60" s="53"/>
      <c r="O60" s="54"/>
      <c r="P60" s="42"/>
      <c r="Q60" s="43"/>
      <c r="R60" s="55"/>
      <c r="S60" s="56"/>
      <c r="T60" s="57"/>
      <c r="U60" s="57"/>
      <c r="V60" s="58"/>
      <c r="W60" s="59"/>
      <c r="X60" s="60"/>
    </row>
    <row r="61" spans="1:24" s="23" customFormat="1" ht="11.25">
      <c r="A61" s="22"/>
      <c r="B61" s="47"/>
      <c r="C61" s="48"/>
      <c r="D61" s="49"/>
      <c r="E61" s="50"/>
      <c r="F61" s="51"/>
      <c r="G61" s="52"/>
      <c r="H61" s="61"/>
      <c r="I61" s="62"/>
      <c r="J61" s="61"/>
      <c r="K61" s="62"/>
      <c r="L61" s="61"/>
      <c r="M61" s="62"/>
      <c r="N61" s="53"/>
      <c r="O61" s="54"/>
      <c r="P61" s="42"/>
      <c r="Q61" s="43"/>
      <c r="R61" s="55"/>
      <c r="S61" s="56"/>
      <c r="T61" s="57"/>
      <c r="U61" s="57"/>
      <c r="V61" s="58"/>
      <c r="W61" s="59"/>
      <c r="X61" s="60"/>
    </row>
    <row r="62" spans="1:24" s="23" customFormat="1" ht="11.25">
      <c r="A62" s="22"/>
      <c r="B62" s="47"/>
      <c r="C62" s="48"/>
      <c r="D62" s="49"/>
      <c r="E62" s="50"/>
      <c r="F62" s="51"/>
      <c r="G62" s="52"/>
      <c r="H62" s="61"/>
      <c r="I62" s="62"/>
      <c r="J62" s="61"/>
      <c r="K62" s="62"/>
      <c r="L62" s="61"/>
      <c r="M62" s="62"/>
      <c r="N62" s="53"/>
      <c r="O62" s="54"/>
      <c r="P62" s="42"/>
      <c r="Q62" s="43"/>
      <c r="R62" s="55"/>
      <c r="S62" s="56"/>
      <c r="T62" s="57"/>
      <c r="U62" s="57"/>
      <c r="V62" s="58"/>
      <c r="W62" s="59"/>
      <c r="X62" s="60"/>
    </row>
    <row r="63" spans="1:24" s="23" customFormat="1" ht="11.25">
      <c r="A63" s="22"/>
      <c r="B63" s="47"/>
      <c r="C63" s="48"/>
      <c r="D63" s="49"/>
      <c r="E63" s="50"/>
      <c r="F63" s="51"/>
      <c r="G63" s="52"/>
      <c r="H63" s="61"/>
      <c r="I63" s="62"/>
      <c r="J63" s="61"/>
      <c r="K63" s="62"/>
      <c r="L63" s="61"/>
      <c r="M63" s="62"/>
      <c r="N63" s="53"/>
      <c r="O63" s="54"/>
      <c r="P63" s="42"/>
      <c r="Q63" s="43"/>
      <c r="R63" s="55"/>
      <c r="S63" s="56"/>
      <c r="T63" s="57"/>
      <c r="U63" s="57"/>
      <c r="V63" s="58"/>
      <c r="W63" s="59"/>
      <c r="X63" s="60"/>
    </row>
    <row r="64" spans="1:24" s="23" customFormat="1" ht="11.25">
      <c r="A64" s="22"/>
      <c r="B64" s="47"/>
      <c r="C64" s="48"/>
      <c r="D64" s="49"/>
      <c r="E64" s="50"/>
      <c r="F64" s="51"/>
      <c r="G64" s="52"/>
      <c r="H64" s="61"/>
      <c r="I64" s="62"/>
      <c r="J64" s="61"/>
      <c r="K64" s="62"/>
      <c r="L64" s="61"/>
      <c r="M64" s="62"/>
      <c r="N64" s="53"/>
      <c r="O64" s="54"/>
      <c r="P64" s="42"/>
      <c r="Q64" s="43"/>
      <c r="R64" s="55"/>
      <c r="S64" s="56"/>
      <c r="T64" s="57"/>
      <c r="U64" s="57"/>
      <c r="V64" s="58"/>
      <c r="W64" s="59"/>
      <c r="X64" s="60"/>
    </row>
    <row r="65" spans="1:24" s="23" customFormat="1" ht="11.25">
      <c r="A65" s="22"/>
      <c r="B65" s="47"/>
      <c r="C65" s="48"/>
      <c r="D65" s="49"/>
      <c r="E65" s="50"/>
      <c r="F65" s="51"/>
      <c r="G65" s="52"/>
      <c r="H65" s="61"/>
      <c r="I65" s="62"/>
      <c r="J65" s="61"/>
      <c r="K65" s="62"/>
      <c r="L65" s="61"/>
      <c r="M65" s="62"/>
      <c r="N65" s="53"/>
      <c r="O65" s="54"/>
      <c r="P65" s="42"/>
      <c r="Q65" s="43"/>
      <c r="R65" s="55"/>
      <c r="S65" s="56"/>
      <c r="T65" s="57"/>
      <c r="U65" s="57"/>
      <c r="V65" s="58"/>
      <c r="W65" s="59"/>
      <c r="X65" s="60"/>
    </row>
    <row r="66" spans="1:24" s="23" customFormat="1" ht="11.25">
      <c r="A66" s="22"/>
      <c r="B66" s="47"/>
      <c r="C66" s="48"/>
      <c r="D66" s="49"/>
      <c r="E66" s="50"/>
      <c r="F66" s="51"/>
      <c r="G66" s="52"/>
      <c r="H66" s="61"/>
      <c r="I66" s="62"/>
      <c r="J66" s="61"/>
      <c r="K66" s="62"/>
      <c r="L66" s="61"/>
      <c r="M66" s="62"/>
      <c r="N66" s="53"/>
      <c r="O66" s="54"/>
      <c r="P66" s="42"/>
      <c r="Q66" s="43"/>
      <c r="R66" s="55"/>
      <c r="S66" s="56"/>
      <c r="T66" s="57"/>
      <c r="U66" s="57"/>
      <c r="V66" s="58"/>
      <c r="W66" s="59"/>
      <c r="X66" s="60"/>
    </row>
    <row r="67" spans="1:24" s="23" customFormat="1" ht="11.25">
      <c r="A67" s="22"/>
      <c r="B67" s="47"/>
      <c r="C67" s="48"/>
      <c r="D67" s="49"/>
      <c r="E67" s="50"/>
      <c r="F67" s="51"/>
      <c r="G67" s="52"/>
      <c r="H67" s="61"/>
      <c r="I67" s="62"/>
      <c r="J67" s="61"/>
      <c r="K67" s="62"/>
      <c r="L67" s="61"/>
      <c r="M67" s="62"/>
      <c r="N67" s="53"/>
      <c r="O67" s="54"/>
      <c r="P67" s="42"/>
      <c r="Q67" s="43"/>
      <c r="R67" s="55"/>
      <c r="S67" s="56"/>
      <c r="T67" s="57"/>
      <c r="U67" s="57"/>
      <c r="V67" s="58"/>
      <c r="W67" s="59"/>
      <c r="X67" s="60"/>
    </row>
    <row r="68" spans="1:24" s="23" customFormat="1" ht="11.25">
      <c r="A68" s="22"/>
      <c r="B68" s="47"/>
      <c r="C68" s="48"/>
      <c r="D68" s="49"/>
      <c r="E68" s="50"/>
      <c r="F68" s="51"/>
      <c r="G68" s="52"/>
      <c r="H68" s="61"/>
      <c r="I68" s="62"/>
      <c r="J68" s="61"/>
      <c r="K68" s="62"/>
      <c r="L68" s="61"/>
      <c r="M68" s="62"/>
      <c r="N68" s="53"/>
      <c r="O68" s="54"/>
      <c r="P68" s="42"/>
      <c r="Q68" s="43"/>
      <c r="R68" s="55"/>
      <c r="S68" s="56"/>
      <c r="T68" s="57"/>
      <c r="U68" s="57"/>
      <c r="V68" s="58"/>
      <c r="W68" s="59"/>
      <c r="X68" s="60"/>
    </row>
    <row r="69" spans="1:24" s="23" customFormat="1" ht="11.25">
      <c r="A69" s="22"/>
      <c r="B69" s="47"/>
      <c r="C69" s="48"/>
      <c r="D69" s="49"/>
      <c r="E69" s="50"/>
      <c r="F69" s="51"/>
      <c r="G69" s="52"/>
      <c r="H69" s="61"/>
      <c r="I69" s="62"/>
      <c r="J69" s="61"/>
      <c r="K69" s="62"/>
      <c r="L69" s="61"/>
      <c r="M69" s="62"/>
      <c r="N69" s="53"/>
      <c r="O69" s="54"/>
      <c r="P69" s="42"/>
      <c r="Q69" s="43"/>
      <c r="R69" s="55"/>
      <c r="S69" s="56"/>
      <c r="T69" s="57"/>
      <c r="U69" s="57"/>
      <c r="V69" s="58"/>
      <c r="W69" s="59"/>
      <c r="X69" s="60"/>
    </row>
    <row r="70" spans="1:24" s="23" customFormat="1" ht="11.25">
      <c r="A70" s="22"/>
      <c r="B70" s="47"/>
      <c r="C70" s="48"/>
      <c r="D70" s="49"/>
      <c r="E70" s="50"/>
      <c r="F70" s="51"/>
      <c r="G70" s="52"/>
      <c r="H70" s="61"/>
      <c r="I70" s="62"/>
      <c r="J70" s="61"/>
      <c r="K70" s="62"/>
      <c r="L70" s="61"/>
      <c r="M70" s="62"/>
      <c r="N70" s="53"/>
      <c r="O70" s="54"/>
      <c r="P70" s="42"/>
      <c r="Q70" s="43"/>
      <c r="R70" s="55"/>
      <c r="S70" s="56"/>
      <c r="T70" s="57"/>
      <c r="U70" s="57"/>
      <c r="V70" s="58"/>
      <c r="W70" s="59"/>
      <c r="X70" s="60"/>
    </row>
    <row r="71" spans="1:24" s="23" customFormat="1" ht="11.25">
      <c r="A71" s="22"/>
      <c r="B71" s="47"/>
      <c r="C71" s="48"/>
      <c r="D71" s="49"/>
      <c r="E71" s="50"/>
      <c r="F71" s="51"/>
      <c r="G71" s="52"/>
      <c r="H71" s="61"/>
      <c r="I71" s="62"/>
      <c r="J71" s="61"/>
      <c r="K71" s="62"/>
      <c r="L71" s="61"/>
      <c r="M71" s="62"/>
      <c r="N71" s="53"/>
      <c r="O71" s="54"/>
      <c r="P71" s="42"/>
      <c r="Q71" s="43"/>
      <c r="R71" s="55"/>
      <c r="S71" s="56"/>
      <c r="T71" s="57"/>
      <c r="U71" s="57"/>
      <c r="V71" s="58"/>
      <c r="W71" s="59"/>
      <c r="X71" s="60"/>
    </row>
    <row r="72" spans="1:24" s="23" customFormat="1" ht="11.25">
      <c r="A72" s="22"/>
      <c r="B72" s="47"/>
      <c r="C72" s="48"/>
      <c r="D72" s="49"/>
      <c r="E72" s="50"/>
      <c r="F72" s="51"/>
      <c r="G72" s="52"/>
      <c r="H72" s="61"/>
      <c r="I72" s="62"/>
      <c r="J72" s="61"/>
      <c r="K72" s="62"/>
      <c r="L72" s="61"/>
      <c r="M72" s="62"/>
      <c r="N72" s="53"/>
      <c r="O72" s="54"/>
      <c r="P72" s="42"/>
      <c r="Q72" s="43"/>
      <c r="R72" s="55"/>
      <c r="S72" s="56"/>
      <c r="T72" s="57"/>
      <c r="U72" s="57"/>
      <c r="V72" s="58"/>
      <c r="W72" s="59"/>
      <c r="X72" s="60"/>
    </row>
    <row r="73" spans="1:24" s="23" customFormat="1" ht="11.25">
      <c r="A73" s="22"/>
      <c r="B73" s="47"/>
      <c r="C73" s="48"/>
      <c r="D73" s="49"/>
      <c r="E73" s="50"/>
      <c r="F73" s="51"/>
      <c r="G73" s="52"/>
      <c r="H73" s="61"/>
      <c r="I73" s="62"/>
      <c r="J73" s="61"/>
      <c r="K73" s="62"/>
      <c r="L73" s="61"/>
      <c r="M73" s="62"/>
      <c r="N73" s="53"/>
      <c r="O73" s="54"/>
      <c r="P73" s="42"/>
      <c r="Q73" s="43"/>
      <c r="R73" s="55"/>
      <c r="S73" s="56"/>
      <c r="T73" s="57"/>
      <c r="U73" s="57"/>
      <c r="V73" s="58"/>
      <c r="W73" s="59"/>
      <c r="X73" s="60"/>
    </row>
    <row r="74" spans="1:24" s="23" customFormat="1" ht="11.25">
      <c r="A74" s="22"/>
      <c r="B74" s="47"/>
      <c r="C74" s="48"/>
      <c r="D74" s="49"/>
      <c r="E74" s="50"/>
      <c r="F74" s="51"/>
      <c r="G74" s="52"/>
      <c r="H74" s="61"/>
      <c r="I74" s="62"/>
      <c r="J74" s="61"/>
      <c r="K74" s="62"/>
      <c r="L74" s="61"/>
      <c r="M74" s="62"/>
      <c r="N74" s="53"/>
      <c r="O74" s="54"/>
      <c r="P74" s="42"/>
      <c r="Q74" s="43"/>
      <c r="R74" s="55"/>
      <c r="S74" s="56"/>
      <c r="T74" s="57"/>
      <c r="U74" s="57"/>
      <c r="V74" s="58"/>
      <c r="W74" s="59"/>
      <c r="X74" s="60"/>
    </row>
    <row r="75" spans="1:24" s="23" customFormat="1" ht="11.25">
      <c r="A75" s="22"/>
      <c r="B75" s="47"/>
      <c r="C75" s="48"/>
      <c r="D75" s="49"/>
      <c r="E75" s="50"/>
      <c r="F75" s="51"/>
      <c r="G75" s="52"/>
      <c r="H75" s="61"/>
      <c r="I75" s="62"/>
      <c r="J75" s="61"/>
      <c r="K75" s="62"/>
      <c r="L75" s="61"/>
      <c r="M75" s="62"/>
      <c r="N75" s="53"/>
      <c r="O75" s="54"/>
      <c r="P75" s="42"/>
      <c r="Q75" s="43"/>
      <c r="R75" s="55"/>
      <c r="S75" s="56"/>
      <c r="T75" s="57"/>
      <c r="U75" s="57"/>
      <c r="V75" s="58"/>
      <c r="W75" s="59"/>
      <c r="X75" s="60"/>
    </row>
    <row r="76" spans="1:24" s="23" customFormat="1" ht="11.25">
      <c r="A76" s="22"/>
      <c r="B76" s="47"/>
      <c r="C76" s="48"/>
      <c r="D76" s="49"/>
      <c r="E76" s="50"/>
      <c r="F76" s="51"/>
      <c r="G76" s="52"/>
      <c r="H76" s="61"/>
      <c r="I76" s="62"/>
      <c r="J76" s="61"/>
      <c r="K76" s="62"/>
      <c r="L76" s="61"/>
      <c r="M76" s="62"/>
      <c r="N76" s="53"/>
      <c r="O76" s="54"/>
      <c r="P76" s="42"/>
      <c r="Q76" s="43"/>
      <c r="R76" s="55"/>
      <c r="S76" s="56"/>
      <c r="T76" s="57"/>
      <c r="U76" s="57"/>
      <c r="V76" s="58"/>
      <c r="W76" s="59"/>
      <c r="X76" s="60"/>
    </row>
    <row r="77" spans="1:24" s="23" customFormat="1" ht="11.25">
      <c r="A77" s="22"/>
      <c r="B77" s="47"/>
      <c r="C77" s="48"/>
      <c r="D77" s="49"/>
      <c r="E77" s="50"/>
      <c r="F77" s="51"/>
      <c r="G77" s="52"/>
      <c r="H77" s="61"/>
      <c r="I77" s="62"/>
      <c r="J77" s="61"/>
      <c r="K77" s="62"/>
      <c r="L77" s="61"/>
      <c r="M77" s="62"/>
      <c r="N77" s="53"/>
      <c r="O77" s="54"/>
      <c r="P77" s="42"/>
      <c r="Q77" s="43"/>
      <c r="R77" s="55"/>
      <c r="S77" s="56"/>
      <c r="T77" s="57"/>
      <c r="U77" s="57"/>
      <c r="V77" s="58"/>
      <c r="W77" s="59"/>
      <c r="X77" s="60"/>
    </row>
    <row r="78" spans="1:24" s="23" customFormat="1" ht="11.25">
      <c r="A78" s="22"/>
      <c r="B78" s="47"/>
      <c r="C78" s="48"/>
      <c r="D78" s="49"/>
      <c r="E78" s="50"/>
      <c r="F78" s="51"/>
      <c r="G78" s="52"/>
      <c r="H78" s="61"/>
      <c r="I78" s="62"/>
      <c r="J78" s="61"/>
      <c r="K78" s="62"/>
      <c r="L78" s="61"/>
      <c r="M78" s="62"/>
      <c r="N78" s="53"/>
      <c r="O78" s="54"/>
      <c r="P78" s="42"/>
      <c r="Q78" s="43"/>
      <c r="R78" s="55"/>
      <c r="S78" s="56"/>
      <c r="T78" s="57"/>
      <c r="U78" s="57"/>
      <c r="V78" s="58"/>
      <c r="W78" s="59"/>
      <c r="X78" s="60"/>
    </row>
    <row r="79" spans="1:24" s="23" customFormat="1" ht="11.25">
      <c r="A79" s="22"/>
      <c r="B79" s="47"/>
      <c r="C79" s="48"/>
      <c r="D79" s="49"/>
      <c r="E79" s="50"/>
      <c r="F79" s="51"/>
      <c r="G79" s="52"/>
      <c r="H79" s="61"/>
      <c r="I79" s="62"/>
      <c r="J79" s="61"/>
      <c r="K79" s="62"/>
      <c r="L79" s="61"/>
      <c r="M79" s="62"/>
      <c r="N79" s="53"/>
      <c r="O79" s="54"/>
      <c r="P79" s="42"/>
      <c r="Q79" s="43"/>
      <c r="R79" s="55"/>
      <c r="S79" s="56"/>
      <c r="T79" s="57"/>
      <c r="U79" s="57"/>
      <c r="V79" s="58"/>
      <c r="W79" s="59"/>
      <c r="X79" s="60"/>
    </row>
    <row r="80" spans="1:24" s="23" customFormat="1" ht="11.25">
      <c r="A80" s="22"/>
      <c r="B80" s="47"/>
      <c r="C80" s="48"/>
      <c r="D80" s="49"/>
      <c r="E80" s="50"/>
      <c r="F80" s="51"/>
      <c r="G80" s="52"/>
      <c r="H80" s="61"/>
      <c r="I80" s="62"/>
      <c r="J80" s="61"/>
      <c r="K80" s="62"/>
      <c r="L80" s="61"/>
      <c r="M80" s="62"/>
      <c r="N80" s="53"/>
      <c r="O80" s="54"/>
      <c r="P80" s="42"/>
      <c r="Q80" s="43"/>
      <c r="R80" s="55"/>
      <c r="S80" s="56"/>
      <c r="T80" s="57"/>
      <c r="U80" s="57"/>
      <c r="V80" s="58"/>
      <c r="W80" s="59"/>
      <c r="X80" s="60"/>
    </row>
    <row r="81" spans="1:24" s="23" customFormat="1" ht="11.25">
      <c r="A81" s="22"/>
      <c r="B81" s="47"/>
      <c r="C81" s="48"/>
      <c r="D81" s="49"/>
      <c r="E81" s="50"/>
      <c r="F81" s="51"/>
      <c r="G81" s="52"/>
      <c r="H81" s="61"/>
      <c r="I81" s="62"/>
      <c r="J81" s="61"/>
      <c r="K81" s="62"/>
      <c r="L81" s="61"/>
      <c r="M81" s="62"/>
      <c r="N81" s="53"/>
      <c r="O81" s="54"/>
      <c r="P81" s="42"/>
      <c r="Q81" s="43"/>
      <c r="R81" s="55"/>
      <c r="S81" s="56"/>
      <c r="T81" s="57"/>
      <c r="U81" s="57"/>
      <c r="V81" s="58"/>
      <c r="W81" s="59"/>
      <c r="X81" s="60"/>
    </row>
    <row r="82" spans="1:24" s="23" customFormat="1" ht="11.25">
      <c r="A82" s="22"/>
      <c r="B82" s="47"/>
      <c r="C82" s="48"/>
      <c r="D82" s="49"/>
      <c r="E82" s="50"/>
      <c r="F82" s="51"/>
      <c r="G82" s="52"/>
      <c r="H82" s="61"/>
      <c r="I82" s="62"/>
      <c r="J82" s="61"/>
      <c r="K82" s="62"/>
      <c r="L82" s="61"/>
      <c r="M82" s="62"/>
      <c r="N82" s="53"/>
      <c r="O82" s="54"/>
      <c r="P82" s="42"/>
      <c r="Q82" s="43"/>
      <c r="R82" s="55"/>
      <c r="S82" s="56"/>
      <c r="T82" s="57"/>
      <c r="U82" s="57"/>
      <c r="V82" s="58"/>
      <c r="W82" s="59"/>
      <c r="X82" s="60"/>
    </row>
    <row r="83" spans="1:24" s="23" customFormat="1" ht="11.25">
      <c r="A83" s="22"/>
      <c r="B83" s="47"/>
      <c r="C83" s="48"/>
      <c r="D83" s="49"/>
      <c r="E83" s="50"/>
      <c r="F83" s="51"/>
      <c r="G83" s="52"/>
      <c r="H83" s="61"/>
      <c r="I83" s="62"/>
      <c r="J83" s="61"/>
      <c r="K83" s="62"/>
      <c r="L83" s="61"/>
      <c r="M83" s="62"/>
      <c r="N83" s="53"/>
      <c r="O83" s="54"/>
      <c r="P83" s="42"/>
      <c r="Q83" s="43"/>
      <c r="R83" s="55"/>
      <c r="S83" s="56"/>
      <c r="T83" s="57"/>
      <c r="U83" s="57"/>
      <c r="V83" s="58"/>
      <c r="W83" s="59"/>
      <c r="X83" s="60"/>
    </row>
    <row r="84" spans="1:24" s="23" customFormat="1" ht="11.25">
      <c r="A84" s="22"/>
      <c r="B84" s="29"/>
      <c r="C84" s="30"/>
      <c r="D84" s="31"/>
      <c r="E84" s="32"/>
      <c r="F84" s="33"/>
      <c r="G84" s="32"/>
      <c r="H84" s="61"/>
      <c r="I84" s="62"/>
      <c r="J84" s="61"/>
      <c r="K84" s="62"/>
      <c r="L84" s="61"/>
      <c r="M84" s="62"/>
      <c r="N84" s="40"/>
      <c r="O84" s="41"/>
      <c r="P84" s="42"/>
      <c r="Q84" s="43"/>
      <c r="R84" s="44"/>
      <c r="S84" s="45"/>
      <c r="T84" s="46"/>
      <c r="U84" s="46"/>
      <c r="V84" s="38"/>
      <c r="W84" s="39"/>
      <c r="X84" s="34"/>
    </row>
    <row r="85" spans="1:24" s="23" customFormat="1" ht="11.25">
      <c r="A85" s="22"/>
      <c r="B85" s="29"/>
      <c r="C85" s="30"/>
      <c r="D85" s="31"/>
      <c r="E85" s="32"/>
      <c r="F85" s="33"/>
      <c r="G85" s="32"/>
      <c r="H85" s="61"/>
      <c r="I85" s="62"/>
      <c r="J85" s="61"/>
      <c r="K85" s="62"/>
      <c r="L85" s="61"/>
      <c r="M85" s="62"/>
      <c r="N85" s="40"/>
      <c r="O85" s="41"/>
      <c r="P85" s="42"/>
      <c r="Q85" s="43"/>
      <c r="R85" s="44"/>
      <c r="S85" s="45"/>
      <c r="T85" s="46"/>
      <c r="U85" s="46"/>
      <c r="V85" s="38"/>
      <c r="W85" s="39"/>
      <c r="X85" s="34"/>
    </row>
    <row r="86" spans="1:24" s="23" customFormat="1" ht="11.25">
      <c r="A86" s="22"/>
      <c r="B86" s="29"/>
      <c r="C86" s="30"/>
      <c r="D86" s="31"/>
      <c r="E86" s="32"/>
      <c r="F86" s="33"/>
      <c r="G86" s="32"/>
      <c r="H86" s="61"/>
      <c r="I86" s="62"/>
      <c r="J86" s="61"/>
      <c r="K86" s="62"/>
      <c r="L86" s="61"/>
      <c r="M86" s="62"/>
      <c r="N86" s="40"/>
      <c r="O86" s="41"/>
      <c r="P86" s="42"/>
      <c r="Q86" s="43"/>
      <c r="R86" s="44"/>
      <c r="S86" s="45"/>
      <c r="T86" s="46"/>
      <c r="U86" s="46"/>
      <c r="V86" s="38"/>
      <c r="W86" s="39"/>
      <c r="X86" s="34"/>
    </row>
    <row r="87" spans="1:24" s="23" customFormat="1" ht="11.25">
      <c r="A87" s="22"/>
      <c r="B87" s="29"/>
      <c r="C87" s="30"/>
      <c r="D87" s="31"/>
      <c r="E87" s="32"/>
      <c r="F87" s="33"/>
      <c r="G87" s="32"/>
      <c r="H87" s="61"/>
      <c r="I87" s="62"/>
      <c r="J87" s="61"/>
      <c r="K87" s="62"/>
      <c r="L87" s="61"/>
      <c r="M87" s="62"/>
      <c r="N87" s="40"/>
      <c r="O87" s="41"/>
      <c r="P87" s="42"/>
      <c r="Q87" s="43"/>
      <c r="R87" s="44"/>
      <c r="S87" s="45"/>
      <c r="T87" s="46"/>
      <c r="U87" s="46"/>
      <c r="V87" s="38"/>
      <c r="W87" s="39"/>
      <c r="X87" s="34"/>
    </row>
    <row r="88" spans="1:24" s="23" customFormat="1" ht="11.25">
      <c r="A88" s="22"/>
      <c r="B88" s="29"/>
      <c r="C88" s="30"/>
      <c r="D88" s="31"/>
      <c r="E88" s="32"/>
      <c r="F88" s="33"/>
      <c r="G88" s="32"/>
      <c r="H88" s="61"/>
      <c r="I88" s="62"/>
      <c r="J88" s="61"/>
      <c r="K88" s="62"/>
      <c r="L88" s="61"/>
      <c r="M88" s="62"/>
      <c r="N88" s="40"/>
      <c r="O88" s="41"/>
      <c r="P88" s="42"/>
      <c r="Q88" s="43"/>
      <c r="R88" s="44"/>
      <c r="S88" s="45"/>
      <c r="T88" s="46"/>
      <c r="U88" s="46"/>
      <c r="V88" s="38"/>
      <c r="W88" s="39"/>
      <c r="X88" s="34"/>
    </row>
    <row r="89" spans="1:24" s="23" customFormat="1" ht="11.25">
      <c r="A89" s="22"/>
      <c r="B89" s="29"/>
      <c r="C89" s="30"/>
      <c r="D89" s="31"/>
      <c r="E89" s="32"/>
      <c r="F89" s="33"/>
      <c r="G89" s="32"/>
      <c r="H89" s="61"/>
      <c r="I89" s="62"/>
      <c r="J89" s="61"/>
      <c r="K89" s="62"/>
      <c r="L89" s="61"/>
      <c r="M89" s="62"/>
      <c r="N89" s="40"/>
      <c r="O89" s="41"/>
      <c r="P89" s="42"/>
      <c r="Q89" s="43"/>
      <c r="R89" s="44"/>
      <c r="S89" s="45"/>
      <c r="T89" s="46"/>
      <c r="U89" s="46"/>
      <c r="V89" s="38"/>
      <c r="W89" s="39"/>
      <c r="X89" s="34"/>
    </row>
    <row r="90" spans="1:24" s="23" customFormat="1" ht="11.25">
      <c r="A90" s="22"/>
      <c r="B90" s="29"/>
      <c r="C90" s="30"/>
      <c r="D90" s="31"/>
      <c r="E90" s="32"/>
      <c r="F90" s="33"/>
      <c r="G90" s="32"/>
      <c r="H90" s="61"/>
      <c r="I90" s="62"/>
      <c r="J90" s="61"/>
      <c r="K90" s="62"/>
      <c r="L90" s="61"/>
      <c r="M90" s="62"/>
      <c r="N90" s="40"/>
      <c r="O90" s="41"/>
      <c r="P90" s="42"/>
      <c r="Q90" s="43"/>
      <c r="R90" s="44"/>
      <c r="S90" s="45"/>
      <c r="T90" s="46"/>
      <c r="U90" s="46"/>
      <c r="V90" s="38"/>
      <c r="W90" s="39"/>
      <c r="X90" s="34"/>
    </row>
    <row r="91" spans="1:24" s="23" customFormat="1" ht="11.25">
      <c r="A91" s="22"/>
      <c r="B91" s="29"/>
      <c r="C91" s="30"/>
      <c r="D91" s="31"/>
      <c r="E91" s="32"/>
      <c r="F91" s="33"/>
      <c r="G91" s="32"/>
      <c r="H91" s="61"/>
      <c r="I91" s="62"/>
      <c r="J91" s="61"/>
      <c r="K91" s="62"/>
      <c r="L91" s="61"/>
      <c r="M91" s="62"/>
      <c r="N91" s="40"/>
      <c r="O91" s="41"/>
      <c r="P91" s="42"/>
      <c r="Q91" s="43"/>
      <c r="R91" s="44"/>
      <c r="S91" s="45"/>
      <c r="T91" s="46"/>
      <c r="U91" s="46"/>
      <c r="V91" s="38"/>
      <c r="W91" s="39"/>
      <c r="X91" s="34"/>
    </row>
    <row r="92" spans="1:24" s="23" customFormat="1" ht="11.25">
      <c r="A92" s="22"/>
      <c r="B92" s="29"/>
      <c r="C92" s="30"/>
      <c r="D92" s="31"/>
      <c r="E92" s="32"/>
      <c r="F92" s="33"/>
      <c r="G92" s="32"/>
      <c r="H92" s="61"/>
      <c r="I92" s="62"/>
      <c r="J92" s="61"/>
      <c r="K92" s="62"/>
      <c r="L92" s="61"/>
      <c r="M92" s="62"/>
      <c r="N92" s="40"/>
      <c r="O92" s="41"/>
      <c r="P92" s="42"/>
      <c r="Q92" s="43"/>
      <c r="R92" s="44"/>
      <c r="S92" s="45"/>
      <c r="T92" s="46"/>
      <c r="U92" s="46"/>
      <c r="V92" s="38"/>
      <c r="W92" s="39"/>
      <c r="X92" s="34"/>
    </row>
    <row r="93" spans="1:24" s="23" customFormat="1" ht="11.25">
      <c r="A93" s="22"/>
      <c r="B93" s="29"/>
      <c r="C93" s="30"/>
      <c r="D93" s="31"/>
      <c r="E93" s="32"/>
      <c r="F93" s="33"/>
      <c r="G93" s="32"/>
      <c r="H93" s="61"/>
      <c r="I93" s="62"/>
      <c r="J93" s="61"/>
      <c r="K93" s="62"/>
      <c r="L93" s="61"/>
      <c r="M93" s="62"/>
      <c r="N93" s="40"/>
      <c r="O93" s="41"/>
      <c r="P93" s="42"/>
      <c r="Q93" s="43"/>
      <c r="R93" s="44"/>
      <c r="S93" s="45"/>
      <c r="T93" s="46"/>
      <c r="U93" s="46"/>
      <c r="V93" s="38"/>
      <c r="W93" s="39"/>
      <c r="X93" s="34"/>
    </row>
    <row r="94" spans="1:24" s="23" customFormat="1" ht="11.25">
      <c r="A94" s="22"/>
      <c r="B94" s="29"/>
      <c r="C94" s="30"/>
      <c r="D94" s="31"/>
      <c r="E94" s="32"/>
      <c r="F94" s="33"/>
      <c r="G94" s="32"/>
      <c r="H94" s="61"/>
      <c r="I94" s="62"/>
      <c r="J94" s="61"/>
      <c r="K94" s="62"/>
      <c r="L94" s="61"/>
      <c r="M94" s="62"/>
      <c r="N94" s="40"/>
      <c r="O94" s="41"/>
      <c r="P94" s="42"/>
      <c r="Q94" s="43"/>
      <c r="R94" s="44"/>
      <c r="S94" s="45"/>
      <c r="T94" s="46"/>
      <c r="U94" s="46"/>
      <c r="V94" s="38"/>
      <c r="W94" s="39"/>
      <c r="X94" s="34"/>
    </row>
    <row r="95" spans="1:24" s="23" customFormat="1" ht="11.25">
      <c r="A95" s="22"/>
      <c r="B95" s="29"/>
      <c r="C95" s="30"/>
      <c r="D95" s="31"/>
      <c r="E95" s="32"/>
      <c r="F95" s="33"/>
      <c r="G95" s="32"/>
      <c r="H95" s="61"/>
      <c r="I95" s="62"/>
      <c r="J95" s="61"/>
      <c r="K95" s="62"/>
      <c r="L95" s="61"/>
      <c r="M95" s="62"/>
      <c r="N95" s="40"/>
      <c r="O95" s="41"/>
      <c r="P95" s="42"/>
      <c r="Q95" s="43"/>
      <c r="R95" s="44"/>
      <c r="S95" s="45"/>
      <c r="T95" s="46"/>
      <c r="U95" s="46"/>
      <c r="V95" s="38"/>
      <c r="W95" s="39"/>
      <c r="X95" s="34"/>
    </row>
    <row r="96" spans="1:24" s="23" customFormat="1" ht="11.25">
      <c r="A96" s="22"/>
      <c r="B96" s="29"/>
      <c r="C96" s="30"/>
      <c r="D96" s="31"/>
      <c r="E96" s="32"/>
      <c r="F96" s="33"/>
      <c r="G96" s="32"/>
      <c r="H96" s="61"/>
      <c r="I96" s="62"/>
      <c r="J96" s="61"/>
      <c r="K96" s="62"/>
      <c r="L96" s="61"/>
      <c r="M96" s="62"/>
      <c r="N96" s="40"/>
      <c r="O96" s="41"/>
      <c r="P96" s="42"/>
      <c r="Q96" s="43"/>
      <c r="R96" s="44"/>
      <c r="S96" s="45"/>
      <c r="T96" s="46"/>
      <c r="U96" s="46"/>
      <c r="V96" s="38"/>
      <c r="W96" s="39"/>
      <c r="X96" s="34"/>
    </row>
    <row r="97" spans="1:24" ht="11.25">
      <c r="A97" s="22"/>
      <c r="B97" s="29"/>
      <c r="C97" s="30"/>
      <c r="D97" s="31"/>
      <c r="E97" s="32"/>
      <c r="F97" s="33"/>
      <c r="G97" s="32"/>
      <c r="H97" s="61"/>
      <c r="I97" s="62"/>
      <c r="J97" s="61"/>
      <c r="K97" s="62"/>
      <c r="L97" s="61"/>
      <c r="M97" s="62"/>
      <c r="N97" s="40"/>
      <c r="O97" s="41"/>
      <c r="P97" s="42"/>
      <c r="Q97" s="43"/>
      <c r="R97" s="44"/>
      <c r="S97" s="45"/>
      <c r="T97" s="46"/>
      <c r="U97" s="46"/>
      <c r="V97" s="38"/>
      <c r="W97" s="39"/>
      <c r="X97" s="34"/>
    </row>
    <row r="98" spans="1:24" ht="11.25">
      <c r="A98" s="22"/>
      <c r="B98" s="29"/>
      <c r="C98" s="30"/>
      <c r="D98" s="31"/>
      <c r="E98" s="32"/>
      <c r="F98" s="33"/>
      <c r="G98" s="32"/>
      <c r="H98" s="61"/>
      <c r="I98" s="62"/>
      <c r="J98" s="61"/>
      <c r="K98" s="62"/>
      <c r="L98" s="61"/>
      <c r="M98" s="62"/>
      <c r="N98" s="40"/>
      <c r="O98" s="41"/>
      <c r="P98" s="42"/>
      <c r="Q98" s="43"/>
      <c r="R98" s="44"/>
      <c r="S98" s="45"/>
      <c r="T98" s="46"/>
      <c r="U98" s="46"/>
      <c r="V98" s="38"/>
      <c r="W98" s="39"/>
      <c r="X98" s="34"/>
    </row>
    <row r="99" spans="1:24" ht="11.25">
      <c r="A99" s="22"/>
      <c r="B99" s="29"/>
      <c r="C99" s="30"/>
      <c r="D99" s="31"/>
      <c r="E99" s="32"/>
      <c r="F99" s="33"/>
      <c r="G99" s="32"/>
      <c r="H99" s="61"/>
      <c r="I99" s="62"/>
      <c r="J99" s="61"/>
      <c r="K99" s="62"/>
      <c r="L99" s="61"/>
      <c r="M99" s="62"/>
      <c r="N99" s="40"/>
      <c r="O99" s="41"/>
      <c r="P99" s="42"/>
      <c r="Q99" s="43"/>
      <c r="R99" s="44"/>
      <c r="S99" s="45"/>
      <c r="T99" s="46"/>
      <c r="U99" s="46"/>
      <c r="V99" s="38"/>
      <c r="W99" s="39"/>
      <c r="X99" s="34"/>
    </row>
    <row r="100" spans="1:24" ht="11.25">
      <c r="A100" s="22"/>
      <c r="B100" s="29"/>
      <c r="C100" s="30"/>
      <c r="D100" s="31"/>
      <c r="E100" s="32"/>
      <c r="F100" s="33"/>
      <c r="G100" s="32"/>
      <c r="H100" s="61"/>
      <c r="I100" s="62"/>
      <c r="J100" s="61"/>
      <c r="K100" s="62"/>
      <c r="L100" s="61"/>
      <c r="M100" s="62"/>
      <c r="N100" s="40"/>
      <c r="O100" s="41"/>
      <c r="P100" s="42"/>
      <c r="Q100" s="43"/>
      <c r="R100" s="44"/>
      <c r="S100" s="45"/>
      <c r="T100" s="46"/>
      <c r="U100" s="46"/>
      <c r="V100" s="38"/>
      <c r="W100" s="39"/>
      <c r="X100" s="34"/>
    </row>
    <row r="101" spans="1:24" ht="11.25">
      <c r="A101" s="22"/>
      <c r="B101" s="29"/>
      <c r="C101" s="30"/>
      <c r="D101" s="31"/>
      <c r="E101" s="32"/>
      <c r="F101" s="33"/>
      <c r="G101" s="32"/>
      <c r="H101" s="61"/>
      <c r="I101" s="62"/>
      <c r="J101" s="61"/>
      <c r="K101" s="62"/>
      <c r="L101" s="61"/>
      <c r="M101" s="62"/>
      <c r="N101" s="40"/>
      <c r="O101" s="41"/>
      <c r="P101" s="42"/>
      <c r="Q101" s="43"/>
      <c r="R101" s="44"/>
      <c r="S101" s="45"/>
      <c r="T101" s="46"/>
      <c r="U101" s="46"/>
      <c r="V101" s="38"/>
      <c r="W101" s="39"/>
      <c r="X101" s="34"/>
    </row>
    <row r="102" spans="1:24" ht="11.25">
      <c r="A102" s="22"/>
      <c r="B102" s="29"/>
      <c r="C102" s="30"/>
      <c r="D102" s="31"/>
      <c r="E102" s="32"/>
      <c r="F102" s="33"/>
      <c r="G102" s="32"/>
      <c r="H102" s="61"/>
      <c r="I102" s="62"/>
      <c r="J102" s="61"/>
      <c r="K102" s="62"/>
      <c r="L102" s="61"/>
      <c r="M102" s="62"/>
      <c r="N102" s="40"/>
      <c r="O102" s="41"/>
      <c r="P102" s="42"/>
      <c r="Q102" s="43"/>
      <c r="R102" s="44"/>
      <c r="S102" s="45"/>
      <c r="T102" s="46"/>
      <c r="U102" s="46"/>
      <c r="V102" s="38"/>
      <c r="W102" s="39"/>
      <c r="X102" s="34"/>
    </row>
    <row r="103" spans="1:24" ht="11.25">
      <c r="A103" s="22"/>
      <c r="B103" s="29"/>
      <c r="C103" s="30"/>
      <c r="D103" s="31"/>
      <c r="E103" s="32"/>
      <c r="F103" s="33"/>
      <c r="G103" s="32"/>
      <c r="H103" s="61"/>
      <c r="I103" s="62"/>
      <c r="J103" s="61"/>
      <c r="K103" s="62"/>
      <c r="L103" s="61"/>
      <c r="M103" s="62"/>
      <c r="N103" s="40"/>
      <c r="O103" s="41"/>
      <c r="P103" s="42"/>
      <c r="Q103" s="43"/>
      <c r="R103" s="44"/>
      <c r="S103" s="45"/>
      <c r="T103" s="46"/>
      <c r="U103" s="46"/>
      <c r="V103" s="38"/>
      <c r="W103" s="39"/>
      <c r="X103" s="34"/>
    </row>
    <row r="104" spans="1:24" ht="11.25">
      <c r="A104" s="22"/>
      <c r="B104" s="29"/>
      <c r="C104" s="30"/>
      <c r="D104" s="31"/>
      <c r="E104" s="32"/>
      <c r="F104" s="33"/>
      <c r="G104" s="32"/>
      <c r="H104" s="61"/>
      <c r="I104" s="62"/>
      <c r="J104" s="61"/>
      <c r="K104" s="62"/>
      <c r="L104" s="61"/>
      <c r="M104" s="62"/>
      <c r="N104" s="40"/>
      <c r="O104" s="41"/>
      <c r="P104" s="42"/>
      <c r="Q104" s="43"/>
      <c r="R104" s="44"/>
      <c r="S104" s="45"/>
      <c r="T104" s="46"/>
      <c r="U104" s="46"/>
      <c r="V104" s="38"/>
      <c r="W104" s="39"/>
      <c r="X104" s="34"/>
    </row>
    <row r="105" spans="1:24" ht="11.25">
      <c r="A105" s="22"/>
      <c r="B105" s="29"/>
      <c r="C105" s="30"/>
      <c r="D105" s="31"/>
      <c r="E105" s="32"/>
      <c r="F105" s="33"/>
      <c r="G105" s="32"/>
      <c r="H105" s="61"/>
      <c r="I105" s="62"/>
      <c r="J105" s="61"/>
      <c r="K105" s="62"/>
      <c r="L105" s="61"/>
      <c r="M105" s="62"/>
      <c r="N105" s="40"/>
      <c r="O105" s="41"/>
      <c r="P105" s="42"/>
      <c r="Q105" s="43"/>
      <c r="R105" s="44"/>
      <c r="S105" s="45"/>
      <c r="T105" s="46"/>
      <c r="U105" s="46"/>
      <c r="V105" s="38"/>
      <c r="W105" s="39"/>
      <c r="X105" s="34"/>
    </row>
    <row r="106" spans="1:24" ht="11.25">
      <c r="A106" s="22"/>
      <c r="B106" s="29"/>
      <c r="C106" s="30"/>
      <c r="D106" s="31"/>
      <c r="E106" s="32"/>
      <c r="F106" s="33"/>
      <c r="G106" s="32"/>
      <c r="H106" s="61"/>
      <c r="I106" s="62"/>
      <c r="J106" s="61"/>
      <c r="K106" s="62"/>
      <c r="L106" s="61"/>
      <c r="M106" s="62"/>
      <c r="N106" s="40"/>
      <c r="O106" s="41"/>
      <c r="P106" s="42"/>
      <c r="Q106" s="43"/>
      <c r="R106" s="44"/>
      <c r="S106" s="45"/>
      <c r="T106" s="46"/>
      <c r="U106" s="46"/>
      <c r="V106" s="38"/>
      <c r="W106" s="39"/>
      <c r="X106" s="34"/>
    </row>
    <row r="107" spans="1:24" ht="11.25">
      <c r="A107" s="22"/>
      <c r="B107" s="29"/>
      <c r="C107" s="30"/>
      <c r="D107" s="31"/>
      <c r="E107" s="32"/>
      <c r="F107" s="33"/>
      <c r="G107" s="32"/>
      <c r="H107" s="61"/>
      <c r="I107" s="62"/>
      <c r="J107" s="61"/>
      <c r="K107" s="62"/>
      <c r="L107" s="61"/>
      <c r="M107" s="62"/>
      <c r="N107" s="40"/>
      <c r="O107" s="41"/>
      <c r="P107" s="42"/>
      <c r="Q107" s="43"/>
      <c r="R107" s="44"/>
      <c r="S107" s="45"/>
      <c r="T107" s="46"/>
      <c r="U107" s="46"/>
      <c r="V107" s="38"/>
      <c r="W107" s="39"/>
      <c r="X107" s="34"/>
    </row>
    <row r="108" spans="1:24" ht="11.25">
      <c r="A108" s="22"/>
      <c r="B108" s="29"/>
      <c r="C108" s="30"/>
      <c r="D108" s="31"/>
      <c r="E108" s="32"/>
      <c r="F108" s="33"/>
      <c r="G108" s="32"/>
      <c r="H108" s="61"/>
      <c r="I108" s="62"/>
      <c r="J108" s="61"/>
      <c r="K108" s="62"/>
      <c r="L108" s="61"/>
      <c r="M108" s="62"/>
      <c r="N108" s="40"/>
      <c r="O108" s="41"/>
      <c r="P108" s="42"/>
      <c r="Q108" s="43"/>
      <c r="R108" s="44"/>
      <c r="S108" s="45"/>
      <c r="T108" s="46"/>
      <c r="U108" s="46"/>
      <c r="V108" s="38"/>
      <c r="W108" s="39"/>
      <c r="X108" s="34"/>
    </row>
    <row r="109" spans="1:24" ht="11.25">
      <c r="A109" s="22"/>
      <c r="B109" s="29"/>
      <c r="C109" s="30"/>
      <c r="D109" s="31"/>
      <c r="E109" s="32"/>
      <c r="F109" s="33"/>
      <c r="G109" s="32"/>
      <c r="H109" s="61"/>
      <c r="I109" s="62"/>
      <c r="J109" s="61"/>
      <c r="K109" s="62"/>
      <c r="L109" s="61"/>
      <c r="M109" s="62"/>
      <c r="N109" s="40"/>
      <c r="O109" s="41"/>
      <c r="P109" s="42"/>
      <c r="Q109" s="43"/>
      <c r="R109" s="44"/>
      <c r="S109" s="45"/>
      <c r="T109" s="46"/>
      <c r="U109" s="46"/>
      <c r="V109" s="38"/>
      <c r="W109" s="39"/>
      <c r="X109" s="34"/>
    </row>
    <row r="110" spans="1:24" ht="11.25">
      <c r="A110" s="22"/>
      <c r="B110" s="29"/>
      <c r="C110" s="30"/>
      <c r="D110" s="31"/>
      <c r="E110" s="32"/>
      <c r="F110" s="33"/>
      <c r="G110" s="32"/>
      <c r="H110" s="61"/>
      <c r="I110" s="62"/>
      <c r="J110" s="61"/>
      <c r="K110" s="62"/>
      <c r="L110" s="61"/>
      <c r="M110" s="62"/>
      <c r="N110" s="40"/>
      <c r="O110" s="41"/>
      <c r="P110" s="42"/>
      <c r="Q110" s="43"/>
      <c r="R110" s="44"/>
      <c r="S110" s="45"/>
      <c r="T110" s="46"/>
      <c r="U110" s="46"/>
      <c r="V110" s="38"/>
      <c r="W110" s="39"/>
      <c r="X110" s="34"/>
    </row>
    <row r="111" spans="1:24" ht="11.25">
      <c r="A111" s="22"/>
      <c r="B111" s="29"/>
      <c r="C111" s="30"/>
      <c r="D111" s="31"/>
      <c r="E111" s="32"/>
      <c r="F111" s="33"/>
      <c r="G111" s="32"/>
      <c r="H111" s="61"/>
      <c r="I111" s="62"/>
      <c r="J111" s="61"/>
      <c r="K111" s="62"/>
      <c r="L111" s="61"/>
      <c r="M111" s="62"/>
      <c r="N111" s="40"/>
      <c r="O111" s="41"/>
      <c r="P111" s="42"/>
      <c r="Q111" s="43"/>
      <c r="R111" s="44"/>
      <c r="S111" s="45"/>
      <c r="T111" s="46"/>
      <c r="U111" s="46"/>
      <c r="V111" s="38"/>
      <c r="W111" s="39"/>
      <c r="X111" s="34"/>
    </row>
    <row r="112" spans="1:24" ht="11.25">
      <c r="A112" s="22"/>
      <c r="B112" s="29"/>
      <c r="C112" s="30"/>
      <c r="D112" s="31"/>
      <c r="E112" s="32"/>
      <c r="F112" s="33"/>
      <c r="G112" s="32"/>
      <c r="H112" s="61"/>
      <c r="I112" s="62"/>
      <c r="J112" s="61"/>
      <c r="K112" s="62"/>
      <c r="L112" s="61"/>
      <c r="M112" s="62"/>
      <c r="N112" s="40"/>
      <c r="O112" s="41"/>
      <c r="P112" s="42"/>
      <c r="Q112" s="43"/>
      <c r="R112" s="44"/>
      <c r="S112" s="45"/>
      <c r="T112" s="46"/>
      <c r="U112" s="46"/>
      <c r="V112" s="38"/>
      <c r="W112" s="39"/>
      <c r="X112" s="34"/>
    </row>
    <row r="113" spans="1:24" ht="11.25">
      <c r="A113" s="22"/>
      <c r="B113" s="29"/>
      <c r="C113" s="30"/>
      <c r="D113" s="31"/>
      <c r="E113" s="32"/>
      <c r="F113" s="33"/>
      <c r="G113" s="32"/>
      <c r="H113" s="61"/>
      <c r="I113" s="62"/>
      <c r="J113" s="61"/>
      <c r="K113" s="62"/>
      <c r="L113" s="61"/>
      <c r="M113" s="62"/>
      <c r="N113" s="40"/>
      <c r="O113" s="41"/>
      <c r="P113" s="42"/>
      <c r="Q113" s="43"/>
      <c r="R113" s="44"/>
      <c r="S113" s="45"/>
      <c r="T113" s="46"/>
      <c r="U113" s="46"/>
      <c r="V113" s="38"/>
      <c r="W113" s="39"/>
      <c r="X113" s="34"/>
    </row>
  </sheetData>
  <sheetProtection selectLockedCells="1" selectUnlockedCells="1"/>
  <mergeCells count="11">
    <mergeCell ref="B3:C3"/>
    <mergeCell ref="B2:C2"/>
    <mergeCell ref="B1:C1"/>
    <mergeCell ref="J4:K4"/>
    <mergeCell ref="L4:M4"/>
    <mergeCell ref="N4:O4"/>
    <mergeCell ref="T4:U4"/>
    <mergeCell ref="V4:W4"/>
    <mergeCell ref="H1:W3"/>
    <mergeCell ref="H4:I4"/>
    <mergeCell ref="R4:S4"/>
  </mergeCells>
  <hyperlinks>
    <hyperlink ref="B2" r:id="rId1" display="https://www.antraktsinema.com/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2023-07-24T16:29:38Z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