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575" windowWidth="20730" windowHeight="9855" tabRatio="662" activeTab="0"/>
  </bookViews>
  <sheets>
    <sheet name="21-23.4.2023 (hafta sonu)" sheetId="1" r:id="rId1"/>
  </sheets>
  <definedNames>
    <definedName name="Excel_BuiltIn__FilterDatabase" localSheetId="0">'21-23.4.2023 (hafta sonu)'!$A$1:$W$120</definedName>
    <definedName name="_xlnm.Print_Area" localSheetId="0">'21-23.4.2023 (hafta sonu)'!#REF!</definedName>
  </definedNames>
  <calcPr fullCalcOnLoad="1"/>
</workbook>
</file>

<file path=xl/sharedStrings.xml><?xml version="1.0" encoding="utf-8"?>
<sst xmlns="http://schemas.openxmlformats.org/spreadsheetml/2006/main" count="106" uniqueCount="71">
  <si>
    <t>Türkiye Haftalık Bilet Satışı ve Hasılat Raporu</t>
  </si>
  <si>
    <t>CUMA</t>
  </si>
  <si>
    <t>CUMARTESİ</t>
  </si>
  <si>
    <t>PAZAR</t>
  </si>
  <si>
    <t>HAFTA SONU TOPLAM</t>
  </si>
  <si>
    <t>KÜMÜLATİF</t>
  </si>
  <si>
    <t>FİLMİN ORİJİNAL ADI</t>
  </si>
  <si>
    <t>DAĞITIM</t>
  </si>
  <si>
    <t>LOKASYON</t>
  </si>
  <si>
    <t>HAFTA</t>
  </si>
  <si>
    <t>HASILAT</t>
  </si>
  <si>
    <t>BİLET SATIŞ</t>
  </si>
  <si>
    <t xml:space="preserve">HASILAT </t>
  </si>
  <si>
    <t>BİLET %</t>
  </si>
  <si>
    <t>CGVMARS DAĞITIM</t>
  </si>
  <si>
    <t>BİR FİLM</t>
  </si>
  <si>
    <t>TME FILMS</t>
  </si>
  <si>
    <t>CJ ENM</t>
  </si>
  <si>
    <t>ÖNCEKİ</t>
  </si>
  <si>
    <t>PERDE</t>
  </si>
  <si>
    <t>ORTALAMA
BİLET ADEDİ</t>
  </si>
  <si>
    <t>ORTALAMA
BİLET FİYATI</t>
  </si>
  <si>
    <t>ORTALAMA BİLET</t>
  </si>
  <si>
    <r>
      <rPr>
        <b/>
        <i/>
        <sz val="8"/>
        <rFont val="Corbel"/>
        <family val="2"/>
      </rPr>
      <t xml:space="preserve">The green numbers not complete. This preliminary report is provided by the international, independent data organization Comscore, to ensure rapid information flow. </t>
    </r>
    <r>
      <rPr>
        <b/>
        <i/>
        <sz val="8"/>
        <color indexed="23"/>
        <rFont val="Corbel"/>
        <family val="2"/>
      </rPr>
      <t>Yeşil renkle belirtilen sayılar henüz tamamlanmamıştır. Bu ön rapor hızlı bilgi akışı sağmalak adına, uluslarararası, bağımsız veri kuruluşu Comscore'dan temin edilmektedir.</t>
    </r>
  </si>
  <si>
    <t>N</t>
  </si>
  <si>
    <t>DEĞİŞİM</t>
  </si>
  <si>
    <t>HASILAT %</t>
  </si>
  <si>
    <t>Hasılat</t>
  </si>
  <si>
    <t>Bilet</t>
  </si>
  <si>
    <t>BS DAĞITIM</t>
  </si>
  <si>
    <r>
      <t xml:space="preserve">BİLET SATIŞ    </t>
    </r>
    <r>
      <rPr>
        <b/>
        <sz val="5"/>
        <color indexed="10"/>
        <rFont val="Webdings"/>
        <family val="1"/>
      </rPr>
      <t>6</t>
    </r>
  </si>
  <si>
    <t>RAFADAN TAYFA 3: GALAKTİK TAYFA</t>
  </si>
  <si>
    <t>https://www.antraktsinema.com/</t>
  </si>
  <si>
    <t>İLLEGAL HAYATLAR</t>
  </si>
  <si>
    <t>DEMİR KADIN NESLİCAN</t>
  </si>
  <si>
    <t>THE WHALE</t>
  </si>
  <si>
    <t>LIVING</t>
  </si>
  <si>
    <t>JOHN WICK: CHAPTER 4</t>
  </si>
  <si>
    <t>MC FİLM</t>
  </si>
  <si>
    <t>KRAL ŞAKİR: MİKROP AVCILARI CUMBURLOP</t>
  </si>
  <si>
    <t>UIP TURKEY</t>
  </si>
  <si>
    <t>SCREAM VI</t>
  </si>
  <si>
    <t>ECİNNİ 4: ECEL</t>
  </si>
  <si>
    <t>PUSS IN BOOTS: THE LAST WISH</t>
  </si>
  <si>
    <t>ZHENA CHAIOVSKOGO</t>
  </si>
  <si>
    <t>AVATAR: THE WAY OF WATER</t>
  </si>
  <si>
    <t>DUNGEONS AND DRAGONS: HONOR AMONG THIEVES</t>
  </si>
  <si>
    <t>GİZEMLİ ADA: MENÇUNA</t>
  </si>
  <si>
    <t>İNCİR REÇELİ</t>
  </si>
  <si>
    <t>THE SUPER MARIO BROS. MOVIE</t>
  </si>
  <si>
    <t>HAVA MUHALEFETİ</t>
  </si>
  <si>
    <t>MANNU ÇANAKKALE'DE</t>
  </si>
  <si>
    <t>RENFIELD</t>
  </si>
  <si>
    <t>HADİ HAYIRLISI - İSTAKOZ'UN HARİTASI</t>
  </si>
  <si>
    <t>ELA İLE HİLMİ VE ALİ</t>
  </si>
  <si>
    <t>UMAY</t>
  </si>
  <si>
    <t>21 - 23 NİSAN 2023 / 17. VİZYON HAFTASI</t>
  </si>
  <si>
    <t>EVIL DEAD RISE</t>
  </si>
  <si>
    <t>ALEM-İ CİN 4</t>
  </si>
  <si>
    <t>ÜÇLÜ PÜRÜZ</t>
  </si>
  <si>
    <t>İNTİKAM OYUNLARI</t>
  </si>
  <si>
    <t>GOD'S CREATURE</t>
  </si>
  <si>
    <t>COLDPLAY: MUSIC OF THE SPHERES</t>
  </si>
  <si>
    <t>TİGLON/BİR FİLM</t>
  </si>
  <si>
    <t>KURAK GÜNLER</t>
  </si>
  <si>
    <t>JEEPERS CREEPERS: REBORN</t>
  </si>
  <si>
    <t>CİNLE EVLİLİK</t>
  </si>
  <si>
    <t>ÖZTEKİN</t>
  </si>
  <si>
    <t>PINGFONG SING-ALONG MOVIE: WONDERSTAR CONCERT</t>
  </si>
  <si>
    <t>CİN BÜYÜSÜ</t>
  </si>
  <si>
    <t>ASTERIX &amp; OBELIX: L'EMPIRE DU MILIEU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</si>
</sst>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8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sz val="7"/>
      <color indexed="63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b/>
      <i/>
      <sz val="8"/>
      <name val="Corbel"/>
      <family val="2"/>
    </font>
    <font>
      <b/>
      <i/>
      <sz val="8"/>
      <color indexed="23"/>
      <name val="Corbel"/>
      <family val="2"/>
    </font>
    <font>
      <b/>
      <sz val="7"/>
      <name val="Verdana"/>
      <family val="2"/>
    </font>
    <font>
      <sz val="6"/>
      <color indexed="63"/>
      <name val="Calibri"/>
      <family val="2"/>
    </font>
    <font>
      <sz val="6"/>
      <name val="Calibri"/>
      <family val="2"/>
    </font>
    <font>
      <sz val="5"/>
      <color indexed="9"/>
      <name val="Calibri"/>
      <family val="2"/>
    </font>
    <font>
      <b/>
      <sz val="5"/>
      <color indexed="9"/>
      <name val="Calibri"/>
      <family val="2"/>
    </font>
    <font>
      <b/>
      <sz val="5"/>
      <name val="Calibri"/>
      <family val="2"/>
    </font>
    <font>
      <b/>
      <sz val="5"/>
      <color indexed="10"/>
      <name val="Webdings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30"/>
      <name val="Verdana"/>
      <family val="2"/>
    </font>
    <font>
      <b/>
      <sz val="7"/>
      <color indexed="30"/>
      <name val="Arial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b/>
      <sz val="8"/>
      <color indexed="62"/>
      <name val="Calibri"/>
      <family val="2"/>
    </font>
    <font>
      <sz val="6"/>
      <color indexed="62"/>
      <name val="Calibri"/>
      <family val="2"/>
    </font>
    <font>
      <sz val="8"/>
      <color indexed="62"/>
      <name val="Calibri"/>
      <family val="2"/>
    </font>
    <font>
      <b/>
      <i/>
      <sz val="8"/>
      <color indexed="10"/>
      <name val="Corbel"/>
      <family val="2"/>
    </font>
    <font>
      <sz val="8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Verdana"/>
      <family val="2"/>
    </font>
    <font>
      <b/>
      <sz val="7"/>
      <color rgb="FF0070C0"/>
      <name val="Arial"/>
      <family val="2"/>
    </font>
    <font>
      <b/>
      <sz val="7"/>
      <color rgb="FFC00000"/>
      <name val="Calibri"/>
      <family val="2"/>
    </font>
    <font>
      <sz val="7"/>
      <color rgb="FFC00000"/>
      <name val="Calibri"/>
      <family val="2"/>
    </font>
    <font>
      <b/>
      <sz val="8"/>
      <color rgb="FF7030A0"/>
      <name val="Calibri"/>
      <family val="2"/>
    </font>
    <font>
      <sz val="6"/>
      <color rgb="FF7030A0"/>
      <name val="Calibri"/>
      <family val="2"/>
    </font>
    <font>
      <sz val="8"/>
      <color rgb="FF7030A0"/>
      <name val="Calibri"/>
      <family val="2"/>
    </font>
    <font>
      <b/>
      <sz val="5"/>
      <color theme="0"/>
      <name val="Calibri"/>
      <family val="2"/>
    </font>
    <font>
      <b/>
      <i/>
      <sz val="8"/>
      <color rgb="FFC00000"/>
      <name val="Corbel"/>
      <family val="2"/>
    </font>
    <font>
      <sz val="8"/>
      <color rgb="FF00B05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8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8" fillId="14" borderId="0" applyNumberFormat="0" applyBorder="0" applyAlignment="0" applyProtection="0"/>
    <xf numFmtId="0" fontId="59" fillId="15" borderId="6" applyNumberFormat="0" applyAlignment="0" applyProtection="0"/>
    <xf numFmtId="0" fontId="60" fillId="2" borderId="6" applyNumberFormat="0" applyAlignment="0" applyProtection="0"/>
    <xf numFmtId="0" fontId="61" fillId="16" borderId="7" applyNumberFormat="0" applyAlignment="0" applyProtection="0"/>
    <xf numFmtId="0" fontId="62" fillId="17" borderId="0" applyNumberFormat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5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5" fillId="1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8" fillId="27" borderId="0" xfId="0" applyNumberFormat="1" applyFont="1" applyFill="1" applyBorder="1" applyAlignment="1" applyProtection="1">
      <alignment horizontal="right" vertical="center"/>
      <protection/>
    </xf>
    <xf numFmtId="3" fontId="8" fillId="27" borderId="0" xfId="0" applyNumberFormat="1" applyFont="1" applyFill="1" applyBorder="1" applyAlignment="1" applyProtection="1">
      <alignment horizontal="right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188" fontId="10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1" fillId="27" borderId="0" xfId="0" applyFont="1" applyFill="1" applyAlignment="1">
      <alignment vertical="center"/>
    </xf>
    <xf numFmtId="0" fontId="11" fillId="27" borderId="0" xfId="0" applyFont="1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left" vertical="center"/>
      <protection locked="0"/>
    </xf>
    <xf numFmtId="0" fontId="12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5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5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17" fillId="27" borderId="0" xfId="0" applyFont="1" applyFill="1" applyBorder="1" applyAlignment="1" applyProtection="1">
      <alignment horizontal="left" vertical="center"/>
      <protection/>
    </xf>
    <xf numFmtId="0" fontId="20" fillId="27" borderId="0" xfId="0" applyFont="1" applyFill="1" applyAlignment="1">
      <alignment horizontal="center" vertical="center"/>
    </xf>
    <xf numFmtId="4" fontId="68" fillId="27" borderId="0" xfId="0" applyNumberFormat="1" applyFont="1" applyFill="1" applyBorder="1" applyAlignment="1" applyProtection="1">
      <alignment horizontal="right" vertical="center"/>
      <protection/>
    </xf>
    <xf numFmtId="3" fontId="68" fillId="27" borderId="0" xfId="0" applyNumberFormat="1" applyFont="1" applyFill="1" applyBorder="1" applyAlignment="1" applyProtection="1">
      <alignment horizontal="right" vertical="center"/>
      <protection/>
    </xf>
    <xf numFmtId="4" fontId="69" fillId="27" borderId="0" xfId="0" applyNumberFormat="1" applyFont="1" applyFill="1" applyBorder="1" applyAlignment="1" applyProtection="1">
      <alignment horizontal="right" vertical="center"/>
      <protection/>
    </xf>
    <xf numFmtId="3" fontId="69" fillId="27" borderId="0" xfId="0" applyNumberFormat="1" applyFont="1" applyFill="1" applyBorder="1" applyAlignment="1" applyProtection="1">
      <alignment horizontal="right" vertical="center"/>
      <protection/>
    </xf>
    <xf numFmtId="2" fontId="16" fillId="27" borderId="11" xfId="0" applyNumberFormat="1" applyFont="1" applyFill="1" applyBorder="1" applyAlignment="1">
      <alignment horizontal="center" vertical="center"/>
    </xf>
    <xf numFmtId="189" fontId="70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3" fontId="23" fillId="27" borderId="0" xfId="0" applyNumberFormat="1" applyFont="1" applyFill="1" applyBorder="1" applyAlignment="1" applyProtection="1">
      <alignment horizontal="right" vertical="center"/>
      <protection/>
    </xf>
    <xf numFmtId="4" fontId="23" fillId="27" borderId="0" xfId="0" applyNumberFormat="1" applyFont="1" applyFill="1" applyBorder="1" applyAlignment="1" applyProtection="1">
      <alignment horizontal="right" vertical="center"/>
      <protection/>
    </xf>
    <xf numFmtId="188" fontId="23" fillId="27" borderId="0" xfId="0" applyNumberFormat="1" applyFont="1" applyFill="1" applyBorder="1" applyAlignment="1" applyProtection="1">
      <alignment horizontal="right" vertical="center"/>
      <protection/>
    </xf>
    <xf numFmtId="2" fontId="68" fillId="27" borderId="0" xfId="0" applyNumberFormat="1" applyFont="1" applyFill="1" applyBorder="1" applyAlignment="1" applyProtection="1">
      <alignment horizontal="right" vertical="center"/>
      <protection/>
    </xf>
    <xf numFmtId="4" fontId="70" fillId="0" borderId="11" xfId="44" applyNumberFormat="1" applyFont="1" applyFill="1" applyBorder="1" applyAlignment="1" applyProtection="1">
      <alignment horizontal="right" vertical="center"/>
      <protection locked="0"/>
    </xf>
    <xf numFmtId="3" fontId="70" fillId="0" borderId="11" xfId="44" applyNumberFormat="1" applyFont="1" applyFill="1" applyBorder="1" applyAlignment="1" applyProtection="1">
      <alignment horizontal="right" vertical="center"/>
      <protection locked="0"/>
    </xf>
    <xf numFmtId="4" fontId="6" fillId="0" borderId="11" xfId="46" applyNumberFormat="1" applyFont="1" applyFill="1" applyBorder="1" applyAlignment="1" applyProtection="1">
      <alignment vertical="center"/>
      <protection/>
    </xf>
    <xf numFmtId="3" fontId="6" fillId="0" borderId="11" xfId="46" applyNumberFormat="1" applyFont="1" applyFill="1" applyBorder="1" applyAlignment="1" applyProtection="1">
      <alignment vertical="center"/>
      <protection/>
    </xf>
    <xf numFmtId="4" fontId="70" fillId="0" borderId="11" xfId="0" applyNumberFormat="1" applyFont="1" applyBorder="1" applyAlignment="1">
      <alignment vertical="center"/>
    </xf>
    <xf numFmtId="3" fontId="70" fillId="0" borderId="11" xfId="0" applyNumberFormat="1" applyFont="1" applyBorder="1" applyAlignment="1">
      <alignment vertical="center"/>
    </xf>
    <xf numFmtId="3" fontId="6" fillId="0" borderId="11" xfId="187" applyNumberFormat="1" applyFont="1" applyFill="1" applyBorder="1" applyAlignment="1" applyProtection="1">
      <alignment vertical="center"/>
      <protection/>
    </xf>
    <xf numFmtId="2" fontId="6" fillId="0" borderId="11" xfId="187" applyNumberFormat="1" applyFont="1" applyFill="1" applyBorder="1" applyAlignment="1" applyProtection="1">
      <alignment horizontal="center" vertical="center"/>
      <protection/>
    </xf>
    <xf numFmtId="4" fontId="19" fillId="0" borderId="11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185" fontId="6" fillId="0" borderId="11" xfId="189" applyFont="1" applyFill="1" applyBorder="1" applyAlignment="1" applyProtection="1">
      <alignment vertical="center"/>
      <protection/>
    </xf>
    <xf numFmtId="2" fontId="16" fillId="27" borderId="11" xfId="0" applyNumberFormat="1" applyFont="1" applyFill="1" applyBorder="1" applyAlignment="1" applyProtection="1">
      <alignment horizontal="center" vertical="center"/>
      <protection/>
    </xf>
    <xf numFmtId="189" fontId="70" fillId="0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4" fontId="70" fillId="0" borderId="11" xfId="0" applyNumberFormat="1" applyFont="1" applyFill="1" applyBorder="1" applyAlignment="1">
      <alignment vertical="center"/>
    </xf>
    <xf numFmtId="3" fontId="70" fillId="0" borderId="11" xfId="0" applyNumberFormat="1" applyFont="1" applyFill="1" applyBorder="1" applyAlignment="1">
      <alignment vertical="center"/>
    </xf>
    <xf numFmtId="4" fontId="19" fillId="0" borderId="11" xfId="0" applyNumberFormat="1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 vertical="center"/>
    </xf>
    <xf numFmtId="185" fontId="6" fillId="0" borderId="11" xfId="189" applyNumberFormat="1" applyFont="1" applyFill="1" applyBorder="1" applyAlignment="1" applyProtection="1">
      <alignment vertical="center"/>
      <protection/>
    </xf>
    <xf numFmtId="4" fontId="70" fillId="0" borderId="11" xfId="44" applyNumberFormat="1" applyFont="1" applyFill="1" applyBorder="1" applyAlignment="1" applyProtection="1">
      <alignment horizontal="right" vertical="center"/>
      <protection locked="0"/>
    </xf>
    <xf numFmtId="3" fontId="70" fillId="0" borderId="11" xfId="44" applyNumberFormat="1" applyFont="1" applyFill="1" applyBorder="1" applyAlignment="1" applyProtection="1">
      <alignment horizontal="right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/>
    </xf>
    <xf numFmtId="189" fontId="72" fillId="0" borderId="11" xfId="0" applyNumberFormat="1" applyFont="1" applyFill="1" applyBorder="1" applyAlignment="1">
      <alignment vertical="center"/>
    </xf>
    <xf numFmtId="0" fontId="25" fillId="0" borderId="11" xfId="0" applyNumberFormat="1" applyFont="1" applyFill="1" applyBorder="1" applyAlignment="1" applyProtection="1">
      <alignment vertical="center"/>
      <protection/>
    </xf>
    <xf numFmtId="0" fontId="25" fillId="0" borderId="11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 applyProtection="1">
      <alignment horizontal="center" vertical="center"/>
      <protection/>
    </xf>
    <xf numFmtId="4" fontId="25" fillId="0" borderId="11" xfId="46" applyNumberFormat="1" applyFont="1" applyFill="1" applyBorder="1" applyAlignment="1" applyProtection="1">
      <alignment vertical="center"/>
      <protection/>
    </xf>
    <xf numFmtId="3" fontId="25" fillId="0" borderId="11" xfId="46" applyNumberFormat="1" applyFont="1" applyFill="1" applyBorder="1" applyAlignment="1" applyProtection="1">
      <alignment vertical="center"/>
      <protection/>
    </xf>
    <xf numFmtId="4" fontId="74" fillId="0" borderId="11" xfId="0" applyNumberFormat="1" applyFont="1" applyFill="1" applyBorder="1" applyAlignment="1">
      <alignment vertical="center"/>
    </xf>
    <xf numFmtId="3" fontId="74" fillId="0" borderId="11" xfId="0" applyNumberFormat="1" applyFont="1" applyFill="1" applyBorder="1" applyAlignment="1">
      <alignment vertical="center"/>
    </xf>
    <xf numFmtId="3" fontId="25" fillId="0" borderId="11" xfId="187" applyNumberFormat="1" applyFont="1" applyFill="1" applyBorder="1" applyAlignment="1" applyProtection="1">
      <alignment vertical="center"/>
      <protection/>
    </xf>
    <xf numFmtId="2" fontId="25" fillId="0" borderId="11" xfId="187" applyNumberFormat="1" applyFont="1" applyFill="1" applyBorder="1" applyAlignment="1" applyProtection="1">
      <alignment horizontal="center" vertical="center"/>
      <protection/>
    </xf>
    <xf numFmtId="4" fontId="25" fillId="0" borderId="11" xfId="0" applyNumberFormat="1" applyFont="1" applyFill="1" applyBorder="1" applyAlignment="1">
      <alignment vertical="center"/>
    </xf>
    <xf numFmtId="3" fontId="25" fillId="0" borderId="11" xfId="0" applyNumberFormat="1" applyFont="1" applyFill="1" applyBorder="1" applyAlignment="1">
      <alignment vertical="center"/>
    </xf>
    <xf numFmtId="185" fontId="25" fillId="0" borderId="11" xfId="189" applyNumberFormat="1" applyFont="1" applyFill="1" applyBorder="1" applyAlignment="1" applyProtection="1">
      <alignment vertical="center"/>
      <protection/>
    </xf>
    <xf numFmtId="4" fontId="74" fillId="0" borderId="11" xfId="44" applyNumberFormat="1" applyFont="1" applyFill="1" applyBorder="1" applyAlignment="1" applyProtection="1">
      <alignment horizontal="right" vertical="center"/>
      <protection locked="0"/>
    </xf>
    <xf numFmtId="3" fontId="74" fillId="0" borderId="11" xfId="44" applyNumberFormat="1" applyFont="1" applyFill="1" applyBorder="1" applyAlignment="1" applyProtection="1">
      <alignment horizontal="right" vertical="center"/>
      <protection locked="0"/>
    </xf>
    <xf numFmtId="2" fontId="25" fillId="0" borderId="11" xfId="0" applyNumberFormat="1" applyFont="1" applyFill="1" applyBorder="1" applyAlignment="1" applyProtection="1">
      <alignment horizontal="center" vertical="center"/>
      <protection/>
    </xf>
    <xf numFmtId="0" fontId="26" fillId="28" borderId="12" xfId="0" applyNumberFormat="1" applyFont="1" applyFill="1" applyBorder="1" applyAlignment="1" applyProtection="1">
      <alignment horizontal="center" wrapText="1"/>
      <protection locked="0"/>
    </xf>
    <xf numFmtId="0" fontId="27" fillId="28" borderId="12" xfId="0" applyFont="1" applyFill="1" applyBorder="1" applyAlignment="1" applyProtection="1">
      <alignment horizontal="center"/>
      <protection locked="0"/>
    </xf>
    <xf numFmtId="0" fontId="28" fillId="28" borderId="12" xfId="0" applyFont="1" applyFill="1" applyBorder="1" applyAlignment="1" applyProtection="1">
      <alignment horizontal="center"/>
      <protection locked="0"/>
    </xf>
    <xf numFmtId="3" fontId="27" fillId="28" borderId="13" xfId="0" applyNumberFormat="1" applyFont="1" applyFill="1" applyBorder="1" applyAlignment="1">
      <alignment horizontal="center" vertical="center" wrapText="1"/>
    </xf>
    <xf numFmtId="2" fontId="27" fillId="28" borderId="13" xfId="0" applyNumberFormat="1" applyFont="1" applyFill="1" applyBorder="1" applyAlignment="1">
      <alignment horizontal="center" vertical="center" wrapText="1"/>
    </xf>
    <xf numFmtId="180" fontId="27" fillId="28" borderId="12" xfId="44" applyFont="1" applyFill="1" applyBorder="1" applyAlignment="1" applyProtection="1">
      <alignment horizontal="center"/>
      <protection locked="0"/>
    </xf>
    <xf numFmtId="2" fontId="26" fillId="28" borderId="14" xfId="0" applyNumberFormat="1" applyFont="1" applyFill="1" applyBorder="1" applyAlignment="1" applyProtection="1">
      <alignment horizontal="center" vertical="center"/>
      <protection/>
    </xf>
    <xf numFmtId="180" fontId="27" fillId="28" borderId="14" xfId="44" applyFont="1" applyFill="1" applyBorder="1" applyAlignment="1" applyProtection="1">
      <alignment horizontal="center" vertical="center"/>
      <protection/>
    </xf>
    <xf numFmtId="0" fontId="27" fillId="28" borderId="14" xfId="0" applyFont="1" applyFill="1" applyBorder="1" applyAlignment="1" applyProtection="1">
      <alignment horizontal="center" vertical="center"/>
      <protection/>
    </xf>
    <xf numFmtId="0" fontId="75" fillId="28" borderId="14" xfId="0" applyNumberFormat="1" applyFont="1" applyFill="1" applyBorder="1" applyAlignment="1" applyProtection="1">
      <alignment horizontal="center" vertical="center" textRotation="90"/>
      <protection locked="0"/>
    </xf>
    <xf numFmtId="4" fontId="75" fillId="28" borderId="14" xfId="0" applyNumberFormat="1" applyFont="1" applyFill="1" applyBorder="1" applyAlignment="1" applyProtection="1">
      <alignment horizontal="center" vertical="center" wrapText="1"/>
      <protection/>
    </xf>
    <xf numFmtId="3" fontId="75" fillId="28" borderId="14" xfId="0" applyNumberFormat="1" applyFont="1" applyFill="1" applyBorder="1" applyAlignment="1" applyProtection="1">
      <alignment horizontal="center" vertical="center" wrapText="1"/>
      <protection/>
    </xf>
    <xf numFmtId="3" fontId="75" fillId="28" borderId="14" xfId="0" applyNumberFormat="1" applyFont="1" applyFill="1" applyBorder="1" applyAlignment="1" applyProtection="1">
      <alignment horizontal="center" vertical="center" textRotation="90" wrapText="1"/>
      <protection/>
    </xf>
    <xf numFmtId="2" fontId="75" fillId="28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27" borderId="0" xfId="0" applyFont="1" applyFill="1" applyBorder="1" applyAlignment="1" applyProtection="1">
      <alignment horizontal="center" vertical="center"/>
      <protection/>
    </xf>
    <xf numFmtId="3" fontId="6" fillId="27" borderId="0" xfId="0" applyNumberFormat="1" applyFont="1" applyFill="1" applyBorder="1" applyAlignment="1" applyProtection="1">
      <alignment horizontal="center" vertical="center"/>
      <protection/>
    </xf>
    <xf numFmtId="4" fontId="72" fillId="27" borderId="0" xfId="0" applyNumberFormat="1" applyFont="1" applyFill="1" applyBorder="1" applyAlignment="1" applyProtection="1">
      <alignment horizontal="right" vertical="center"/>
      <protection/>
    </xf>
    <xf numFmtId="2" fontId="24" fillId="0" borderId="11" xfId="0" applyNumberFormat="1" applyFont="1" applyFill="1" applyBorder="1" applyAlignment="1" applyProtection="1">
      <alignment horizontal="center" vertical="center"/>
      <protection/>
    </xf>
    <xf numFmtId="3" fontId="72" fillId="27" borderId="0" xfId="0" applyNumberFormat="1" applyFont="1" applyFill="1" applyBorder="1" applyAlignment="1" applyProtection="1">
      <alignment horizontal="right" vertical="center"/>
      <protection/>
    </xf>
    <xf numFmtId="0" fontId="72" fillId="0" borderId="11" xfId="0" applyNumberFormat="1" applyFont="1" applyFill="1" applyBorder="1" applyAlignment="1" applyProtection="1">
      <alignment vertical="center"/>
      <protection/>
    </xf>
    <xf numFmtId="4" fontId="74" fillId="0" borderId="11" xfId="0" applyNumberFormat="1" applyFont="1" applyFill="1" applyBorder="1" applyAlignment="1">
      <alignment horizontal="right" vertical="center"/>
    </xf>
    <xf numFmtId="3" fontId="74" fillId="0" borderId="11" xfId="0" applyNumberFormat="1" applyFont="1" applyFill="1" applyBorder="1" applyAlignment="1">
      <alignment horizontal="right" vertical="center"/>
    </xf>
    <xf numFmtId="0" fontId="27" fillId="28" borderId="12" xfId="0" applyFont="1" applyFill="1" applyBorder="1" applyAlignment="1">
      <alignment horizontal="center" vertical="center" wrapText="1"/>
    </xf>
    <xf numFmtId="3" fontId="76" fillId="27" borderId="15" xfId="0" applyNumberFormat="1" applyFont="1" applyFill="1" applyBorder="1" applyAlignment="1" applyProtection="1">
      <alignment horizontal="right" vertical="center" wrapText="1"/>
      <protection locked="0"/>
    </xf>
    <xf numFmtId="3" fontId="21" fillId="27" borderId="15" xfId="0" applyNumberFormat="1" applyFont="1" applyFill="1" applyBorder="1" applyAlignment="1" applyProtection="1">
      <alignment horizontal="right" vertical="center" wrapText="1"/>
      <protection locked="0"/>
    </xf>
    <xf numFmtId="0" fontId="27" fillId="28" borderId="13" xfId="0" applyFont="1" applyFill="1" applyBorder="1" applyAlignment="1">
      <alignment horizontal="center" vertical="center" wrapText="1"/>
    </xf>
    <xf numFmtId="0" fontId="27" fillId="28" borderId="16" xfId="0" applyFont="1" applyFill="1" applyBorder="1" applyAlignment="1">
      <alignment horizontal="center" vertical="center" wrapText="1"/>
    </xf>
    <xf numFmtId="0" fontId="14" fillId="27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27" borderId="0" xfId="118" applyNumberForma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4" fontId="77" fillId="0" borderId="11" xfId="0" applyNumberFormat="1" applyFont="1" applyFill="1" applyBorder="1" applyAlignment="1">
      <alignment vertical="center"/>
    </xf>
    <xf numFmtId="3" fontId="77" fillId="0" borderId="11" xfId="0" applyNumberFormat="1" applyFont="1" applyFill="1" applyBorder="1" applyAlignment="1">
      <alignment vertical="center"/>
    </xf>
    <xf numFmtId="4" fontId="77" fillId="0" borderId="11" xfId="44" applyNumberFormat="1" applyFont="1" applyFill="1" applyBorder="1" applyAlignment="1" applyProtection="1">
      <alignment horizontal="right" vertical="center"/>
      <protection locked="0"/>
    </xf>
    <xf numFmtId="3" fontId="77" fillId="0" borderId="11" xfId="44" applyNumberFormat="1" applyFont="1" applyFill="1" applyBorder="1" applyAlignment="1" applyProtection="1">
      <alignment horizontal="right" vertical="center"/>
      <protection locked="0"/>
    </xf>
    <xf numFmtId="2" fontId="24" fillId="29" borderId="11" xfId="0" applyNumberFormat="1" applyFont="1" applyFill="1" applyBorder="1" applyAlignment="1" applyProtection="1">
      <alignment horizontal="center" vertical="center"/>
      <protection/>
    </xf>
    <xf numFmtId="189" fontId="72" fillId="29" borderId="11" xfId="0" applyNumberFormat="1" applyFont="1" applyFill="1" applyBorder="1" applyAlignment="1">
      <alignment vertical="center"/>
    </xf>
    <xf numFmtId="0" fontId="25" fillId="29" borderId="11" xfId="0" applyNumberFormat="1" applyFont="1" applyFill="1" applyBorder="1" applyAlignment="1" applyProtection="1">
      <alignment vertical="center"/>
      <protection/>
    </xf>
    <xf numFmtId="0" fontId="25" fillId="29" borderId="11" xfId="0" applyFont="1" applyFill="1" applyBorder="1" applyAlignment="1">
      <alignment horizontal="center" vertical="center"/>
    </xf>
    <xf numFmtId="0" fontId="73" fillId="29" borderId="11" xfId="0" applyFont="1" applyFill="1" applyBorder="1" applyAlignment="1">
      <alignment horizontal="center" vertical="center"/>
    </xf>
    <xf numFmtId="0" fontId="25" fillId="29" borderId="11" xfId="0" applyFont="1" applyFill="1" applyBorder="1" applyAlignment="1" applyProtection="1">
      <alignment horizontal="center" vertical="center"/>
      <protection/>
    </xf>
    <xf numFmtId="4" fontId="25" fillId="29" borderId="11" xfId="46" applyNumberFormat="1" applyFont="1" applyFill="1" applyBorder="1" applyAlignment="1" applyProtection="1">
      <alignment vertical="center"/>
      <protection/>
    </xf>
    <xf numFmtId="3" fontId="25" fillId="29" borderId="11" xfId="46" applyNumberFormat="1" applyFont="1" applyFill="1" applyBorder="1" applyAlignment="1" applyProtection="1">
      <alignment vertical="center"/>
      <protection/>
    </xf>
    <xf numFmtId="4" fontId="74" fillId="29" borderId="11" xfId="0" applyNumberFormat="1" applyFont="1" applyFill="1" applyBorder="1" applyAlignment="1">
      <alignment vertical="center"/>
    </xf>
    <xf numFmtId="3" fontId="74" fillId="29" borderId="11" xfId="0" applyNumberFormat="1" applyFont="1" applyFill="1" applyBorder="1" applyAlignment="1">
      <alignment vertical="center"/>
    </xf>
    <xf numFmtId="3" fontId="25" fillId="29" borderId="11" xfId="187" applyNumberFormat="1" applyFont="1" applyFill="1" applyBorder="1" applyAlignment="1" applyProtection="1">
      <alignment vertical="center"/>
      <protection/>
    </xf>
    <xf numFmtId="2" fontId="25" fillId="29" borderId="11" xfId="187" applyNumberFormat="1" applyFont="1" applyFill="1" applyBorder="1" applyAlignment="1" applyProtection="1">
      <alignment horizontal="center" vertical="center"/>
      <protection/>
    </xf>
    <xf numFmtId="4" fontId="25" fillId="29" borderId="11" xfId="0" applyNumberFormat="1" applyFont="1" applyFill="1" applyBorder="1" applyAlignment="1">
      <alignment vertical="center"/>
    </xf>
    <xf numFmtId="3" fontId="25" fillId="29" borderId="11" xfId="0" applyNumberFormat="1" applyFont="1" applyFill="1" applyBorder="1" applyAlignment="1">
      <alignment vertical="center"/>
    </xf>
    <xf numFmtId="185" fontId="25" fillId="29" borderId="11" xfId="189" applyNumberFormat="1" applyFont="1" applyFill="1" applyBorder="1" applyAlignment="1" applyProtection="1">
      <alignment vertical="center"/>
      <protection/>
    </xf>
    <xf numFmtId="4" fontId="74" fillId="29" borderId="11" xfId="44" applyNumberFormat="1" applyFont="1" applyFill="1" applyBorder="1" applyAlignment="1" applyProtection="1">
      <alignment horizontal="right" vertical="center"/>
      <protection locked="0"/>
    </xf>
    <xf numFmtId="3" fontId="74" fillId="29" borderId="11" xfId="44" applyNumberFormat="1" applyFont="1" applyFill="1" applyBorder="1" applyAlignment="1" applyProtection="1">
      <alignment horizontal="right" vertical="center"/>
      <protection locked="0"/>
    </xf>
    <xf numFmtId="2" fontId="25" fillId="29" borderId="11" xfId="0" applyNumberFormat="1" applyFont="1" applyFill="1" applyBorder="1" applyAlignment="1" applyProtection="1">
      <alignment horizontal="center" vertical="center"/>
      <protection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85725</xdr:rowOff>
    </xdr:from>
    <xdr:to>
      <xdr:col>3</xdr:col>
      <xdr:colOff>485775</xdr:colOff>
      <xdr:row>2</xdr:row>
      <xdr:rowOff>66675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85725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traktsinema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7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2.57421875" defaultRowHeight="12.75"/>
  <cols>
    <col min="1" max="1" width="2.7109375" style="1" bestFit="1" customWidth="1"/>
    <col min="2" max="2" width="1.421875" style="2" bestFit="1" customWidth="1"/>
    <col min="3" max="3" width="38.7109375" style="3" bestFit="1" customWidth="1"/>
    <col min="4" max="4" width="10.140625" style="4" bestFit="1" customWidth="1"/>
    <col min="5" max="6" width="2.421875" style="5" bestFit="1" customWidth="1"/>
    <col min="7" max="7" width="2.00390625" style="6" bestFit="1" customWidth="1"/>
    <col min="8" max="8" width="6.7109375" style="7" bestFit="1" customWidth="1"/>
    <col min="9" max="9" width="5.7109375" style="8" bestFit="1" customWidth="1"/>
    <col min="10" max="10" width="6.7109375" style="7" bestFit="1" customWidth="1"/>
    <col min="11" max="11" width="6.57421875" style="8" bestFit="1" customWidth="1"/>
    <col min="12" max="12" width="6.7109375" style="9" bestFit="1" customWidth="1"/>
    <col min="13" max="13" width="6.57421875" style="10" bestFit="1" customWidth="1"/>
    <col min="14" max="14" width="10.00390625" style="29" bestFit="1" customWidth="1"/>
    <col min="15" max="15" width="7.57421875" style="30" bestFit="1" customWidth="1"/>
    <col min="16" max="16" width="3.421875" style="30" bestFit="1" customWidth="1"/>
    <col min="17" max="17" width="3.8515625" style="42" bestFit="1" customWidth="1"/>
    <col min="18" max="18" width="6.7109375" style="39" bestFit="1" customWidth="1"/>
    <col min="19" max="19" width="3.8515625" style="41" bestFit="1" customWidth="1"/>
    <col min="20" max="21" width="4.140625" style="12" bestFit="1" customWidth="1"/>
    <col min="22" max="22" width="11.7109375" style="31" bestFit="1" customWidth="1"/>
    <col min="23" max="23" width="7.8515625" style="32" bestFit="1" customWidth="1"/>
    <col min="24" max="24" width="3.8515625" style="3" bestFit="1" customWidth="1"/>
    <col min="25" max="16384" width="2.57421875" style="3" customWidth="1"/>
  </cols>
  <sheetData>
    <row r="1" spans="1:23" s="16" customFormat="1" ht="12.75">
      <c r="A1" s="13"/>
      <c r="B1" s="115" t="s">
        <v>0</v>
      </c>
      <c r="C1" s="115"/>
      <c r="D1" s="14"/>
      <c r="E1" s="28"/>
      <c r="F1" s="28"/>
      <c r="G1" s="15"/>
      <c r="H1" s="108" t="s">
        <v>23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s="16" customFormat="1" ht="12.75">
      <c r="A2" s="13"/>
      <c r="B2" s="113" t="s">
        <v>32</v>
      </c>
      <c r="C2" s="114"/>
      <c r="D2" s="17"/>
      <c r="E2" s="18"/>
      <c r="F2" s="18"/>
      <c r="G2" s="1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s="16" customFormat="1" ht="11.25">
      <c r="A3" s="13"/>
      <c r="B3" s="112" t="s">
        <v>56</v>
      </c>
      <c r="C3" s="112"/>
      <c r="D3" s="20"/>
      <c r="E3" s="21"/>
      <c r="F3" s="21"/>
      <c r="G3" s="21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4" s="23" customFormat="1" ht="11.25">
      <c r="A4" s="22"/>
      <c r="B4" s="85"/>
      <c r="C4" s="85"/>
      <c r="D4" s="86"/>
      <c r="E4" s="87"/>
      <c r="F4" s="87"/>
      <c r="G4" s="86"/>
      <c r="H4" s="107" t="s">
        <v>1</v>
      </c>
      <c r="I4" s="107"/>
      <c r="J4" s="107" t="s">
        <v>2</v>
      </c>
      <c r="K4" s="107"/>
      <c r="L4" s="107" t="s">
        <v>3</v>
      </c>
      <c r="M4" s="107"/>
      <c r="N4" s="107" t="s">
        <v>4</v>
      </c>
      <c r="O4" s="107"/>
      <c r="P4" s="88"/>
      <c r="Q4" s="89"/>
      <c r="R4" s="110" t="s">
        <v>18</v>
      </c>
      <c r="S4" s="111"/>
      <c r="T4" s="107" t="s">
        <v>25</v>
      </c>
      <c r="U4" s="107"/>
      <c r="V4" s="107" t="s">
        <v>5</v>
      </c>
      <c r="W4" s="107"/>
      <c r="X4" s="90"/>
    </row>
    <row r="5" spans="1:24" s="25" customFormat="1" ht="35.25" customHeight="1">
      <c r="A5" s="24"/>
      <c r="B5" s="91"/>
      <c r="C5" s="92" t="s">
        <v>6</v>
      </c>
      <c r="D5" s="93" t="s">
        <v>7</v>
      </c>
      <c r="E5" s="94" t="s">
        <v>8</v>
      </c>
      <c r="F5" s="94" t="s">
        <v>19</v>
      </c>
      <c r="G5" s="94" t="s">
        <v>9</v>
      </c>
      <c r="H5" s="95" t="s">
        <v>10</v>
      </c>
      <c r="I5" s="96" t="s">
        <v>11</v>
      </c>
      <c r="J5" s="95" t="s">
        <v>10</v>
      </c>
      <c r="K5" s="96" t="s">
        <v>11</v>
      </c>
      <c r="L5" s="95" t="s">
        <v>10</v>
      </c>
      <c r="M5" s="96" t="s">
        <v>11</v>
      </c>
      <c r="N5" s="95" t="s">
        <v>12</v>
      </c>
      <c r="O5" s="96" t="s">
        <v>30</v>
      </c>
      <c r="P5" s="97" t="s">
        <v>20</v>
      </c>
      <c r="Q5" s="98" t="s">
        <v>21</v>
      </c>
      <c r="R5" s="96" t="s">
        <v>27</v>
      </c>
      <c r="S5" s="97" t="s">
        <v>28</v>
      </c>
      <c r="T5" s="97" t="s">
        <v>26</v>
      </c>
      <c r="U5" s="97" t="s">
        <v>13</v>
      </c>
      <c r="V5" s="95" t="s">
        <v>10</v>
      </c>
      <c r="W5" s="96" t="s">
        <v>11</v>
      </c>
      <c r="X5" s="97" t="s">
        <v>22</v>
      </c>
    </row>
    <row r="6" spans="5:21" ht="11.25">
      <c r="E6" s="99"/>
      <c r="F6" s="99"/>
      <c r="G6" s="100"/>
      <c r="H6" s="101"/>
      <c r="I6" s="103">
        <v>74493</v>
      </c>
      <c r="J6" s="103"/>
      <c r="K6" s="103">
        <v>115699</v>
      </c>
      <c r="L6" s="103"/>
      <c r="M6" s="103">
        <v>117238</v>
      </c>
      <c r="N6" s="103"/>
      <c r="O6" s="103">
        <v>307430</v>
      </c>
      <c r="P6" s="101"/>
      <c r="S6" s="40"/>
      <c r="T6" s="11"/>
      <c r="U6" s="11"/>
    </row>
    <row r="7" spans="1:24" s="27" customFormat="1" ht="11.25">
      <c r="A7" s="26">
        <v>1</v>
      </c>
      <c r="B7" s="102"/>
      <c r="C7" s="68" t="s">
        <v>49</v>
      </c>
      <c r="D7" s="69" t="s">
        <v>40</v>
      </c>
      <c r="E7" s="70">
        <v>303</v>
      </c>
      <c r="F7" s="71">
        <v>454</v>
      </c>
      <c r="G7" s="72">
        <v>2</v>
      </c>
      <c r="H7" s="73">
        <v>1428145</v>
      </c>
      <c r="I7" s="74">
        <v>17049</v>
      </c>
      <c r="J7" s="73">
        <v>2711926</v>
      </c>
      <c r="K7" s="74">
        <v>32980</v>
      </c>
      <c r="L7" s="73">
        <v>2912625</v>
      </c>
      <c r="M7" s="74">
        <v>36057</v>
      </c>
      <c r="N7" s="75">
        <f>H7+J7+L7</f>
        <v>7052696</v>
      </c>
      <c r="O7" s="76">
        <f>I7+K7+M7</f>
        <v>86086</v>
      </c>
      <c r="P7" s="77">
        <f>O7/F7</f>
        <v>189.61674008810573</v>
      </c>
      <c r="Q7" s="78">
        <f>N7/O7</f>
        <v>81.92616685639942</v>
      </c>
      <c r="R7" s="79">
        <v>6427096</v>
      </c>
      <c r="S7" s="80">
        <v>73788</v>
      </c>
      <c r="T7" s="81">
        <f>IF(R7&lt;&gt;0,-(R7-N7)/R7,"")</f>
        <v>0.09733789568414725</v>
      </c>
      <c r="U7" s="81">
        <f>IF(S7&lt;&gt;0,-(S7-O7)/S7,"")</f>
        <v>0.16666666666666666</v>
      </c>
      <c r="V7" s="82">
        <v>20364264</v>
      </c>
      <c r="W7" s="83">
        <v>250171</v>
      </c>
      <c r="X7" s="84">
        <f>V7/W7</f>
        <v>81.40137745781885</v>
      </c>
    </row>
    <row r="8" spans="1:24" s="27" customFormat="1" ht="11.25">
      <c r="A8" s="26">
        <v>2</v>
      </c>
      <c r="B8" s="102"/>
      <c r="C8" s="68" t="s">
        <v>37</v>
      </c>
      <c r="D8" s="69" t="s">
        <v>17</v>
      </c>
      <c r="E8" s="70">
        <v>292</v>
      </c>
      <c r="F8" s="71">
        <v>530</v>
      </c>
      <c r="G8" s="72">
        <v>5</v>
      </c>
      <c r="H8" s="73">
        <v>1546784</v>
      </c>
      <c r="I8" s="74">
        <v>16845</v>
      </c>
      <c r="J8" s="73">
        <v>2080731</v>
      </c>
      <c r="K8" s="74">
        <v>22913</v>
      </c>
      <c r="L8" s="73">
        <v>1716696</v>
      </c>
      <c r="M8" s="74">
        <v>19332</v>
      </c>
      <c r="N8" s="75">
        <f>H8+J8+L8</f>
        <v>5344211</v>
      </c>
      <c r="O8" s="76">
        <f>I8+K8+M8</f>
        <v>59090</v>
      </c>
      <c r="P8" s="77">
        <f>O8/F8</f>
        <v>111.49056603773585</v>
      </c>
      <c r="Q8" s="78">
        <f>N8/O8</f>
        <v>90.44188525977323</v>
      </c>
      <c r="R8" s="79">
        <v>4288111</v>
      </c>
      <c r="S8" s="80">
        <v>45796</v>
      </c>
      <c r="T8" s="81">
        <f>IF(R8&lt;&gt;0,-(R8-N8)/R8,"")</f>
        <v>0.2462856022150546</v>
      </c>
      <c r="U8" s="81">
        <f>IF(S8&lt;&gt;0,-(S8-O8)/S8,"")</f>
        <v>0.2902873613416019</v>
      </c>
      <c r="V8" s="82">
        <v>74722757.5</v>
      </c>
      <c r="W8" s="83">
        <v>881215</v>
      </c>
      <c r="X8" s="84">
        <f>V8/W8</f>
        <v>84.79514931089462</v>
      </c>
    </row>
    <row r="9" spans="1:24" s="27" customFormat="1" ht="11.25">
      <c r="A9" s="26">
        <v>3</v>
      </c>
      <c r="B9" s="120" t="s">
        <v>24</v>
      </c>
      <c r="C9" s="121" t="s">
        <v>57</v>
      </c>
      <c r="D9" s="122" t="s">
        <v>16</v>
      </c>
      <c r="E9" s="123">
        <v>253</v>
      </c>
      <c r="F9" s="124">
        <v>365</v>
      </c>
      <c r="G9" s="125">
        <v>1</v>
      </c>
      <c r="H9" s="126">
        <v>946779</v>
      </c>
      <c r="I9" s="127">
        <v>11395</v>
      </c>
      <c r="J9" s="126">
        <v>1084649</v>
      </c>
      <c r="K9" s="127">
        <v>13067</v>
      </c>
      <c r="L9" s="126">
        <v>1011525</v>
      </c>
      <c r="M9" s="127">
        <v>12273</v>
      </c>
      <c r="N9" s="128">
        <f>H9+J9+L9</f>
        <v>3042953</v>
      </c>
      <c r="O9" s="129">
        <f>I9+K9+M9</f>
        <v>36735</v>
      </c>
      <c r="P9" s="130">
        <f>O9/F9</f>
        <v>100.64383561643835</v>
      </c>
      <c r="Q9" s="131">
        <f>N9/O9</f>
        <v>82.83525248400707</v>
      </c>
      <c r="R9" s="132"/>
      <c r="S9" s="133"/>
      <c r="T9" s="134">
        <f>IF(R9&lt;&gt;0,-(R9-N9)/R9,"")</f>
      </c>
      <c r="U9" s="134">
        <f>IF(S9&lt;&gt;0,-(S9-O9)/S9,"")</f>
      </c>
      <c r="V9" s="135">
        <v>3042953</v>
      </c>
      <c r="W9" s="136">
        <v>36735</v>
      </c>
      <c r="X9" s="137">
        <f>V9/W9</f>
        <v>82.83525248400707</v>
      </c>
    </row>
    <row r="10" spans="1:24" s="27" customFormat="1" ht="11.25">
      <c r="A10" s="26">
        <v>4</v>
      </c>
      <c r="B10" s="102"/>
      <c r="C10" s="68" t="s">
        <v>50</v>
      </c>
      <c r="D10" s="69" t="s">
        <v>17</v>
      </c>
      <c r="E10" s="70">
        <v>311</v>
      </c>
      <c r="F10" s="71">
        <v>311</v>
      </c>
      <c r="G10" s="72">
        <v>2</v>
      </c>
      <c r="H10" s="73">
        <v>595188</v>
      </c>
      <c r="I10" s="74">
        <v>7273</v>
      </c>
      <c r="J10" s="73">
        <v>946456</v>
      </c>
      <c r="K10" s="74">
        <v>11754</v>
      </c>
      <c r="L10" s="73">
        <v>908119.5</v>
      </c>
      <c r="M10" s="74">
        <v>11309</v>
      </c>
      <c r="N10" s="75">
        <f>H10+J10+L10</f>
        <v>2449763.5</v>
      </c>
      <c r="O10" s="76">
        <f>I10+K10+M10</f>
        <v>30336</v>
      </c>
      <c r="P10" s="77">
        <f>O10/F10</f>
        <v>97.54340836012862</v>
      </c>
      <c r="Q10" s="78">
        <f>N10/O10</f>
        <v>80.75433478375527</v>
      </c>
      <c r="R10" s="79">
        <v>1903502.5</v>
      </c>
      <c r="S10" s="80">
        <v>22179</v>
      </c>
      <c r="T10" s="81">
        <f>IF(R10&lt;&gt;0,-(R10-N10)/R10,"")</f>
        <v>0.2869767704534142</v>
      </c>
      <c r="U10" s="81">
        <f>IF(S10&lt;&gt;0,-(S10-O10)/S10,"")</f>
        <v>0.3677803327471933</v>
      </c>
      <c r="V10" s="82">
        <v>6198632.5</v>
      </c>
      <c r="W10" s="83">
        <v>77332</v>
      </c>
      <c r="X10" s="84">
        <f>V10/W10</f>
        <v>80.15611260538975</v>
      </c>
    </row>
    <row r="11" spans="1:24" s="27" customFormat="1" ht="11.25">
      <c r="A11" s="26">
        <v>5</v>
      </c>
      <c r="B11" s="102"/>
      <c r="C11" s="68" t="s">
        <v>51</v>
      </c>
      <c r="D11" s="69" t="s">
        <v>17</v>
      </c>
      <c r="E11" s="70">
        <v>303</v>
      </c>
      <c r="F11" s="71">
        <v>303</v>
      </c>
      <c r="G11" s="72">
        <v>2</v>
      </c>
      <c r="H11" s="73">
        <v>310482</v>
      </c>
      <c r="I11" s="74">
        <v>4176</v>
      </c>
      <c r="J11" s="73">
        <v>709566</v>
      </c>
      <c r="K11" s="74">
        <v>9633</v>
      </c>
      <c r="L11" s="73">
        <v>909509</v>
      </c>
      <c r="M11" s="74">
        <v>12513</v>
      </c>
      <c r="N11" s="75">
        <f>H11+J11+L11</f>
        <v>1929557</v>
      </c>
      <c r="O11" s="76">
        <f>I11+K11+M11</f>
        <v>26322</v>
      </c>
      <c r="P11" s="77">
        <f>O11/F11</f>
        <v>86.87128712871286</v>
      </c>
      <c r="Q11" s="78">
        <f>N11/O11</f>
        <v>73.3058658156675</v>
      </c>
      <c r="R11" s="79">
        <v>1618119</v>
      </c>
      <c r="S11" s="80">
        <v>22106</v>
      </c>
      <c r="T11" s="81">
        <f>IF(R11&lt;&gt;0,-(R11-N11)/R11,"")</f>
        <v>0.19246915708918813</v>
      </c>
      <c r="U11" s="81">
        <f>IF(S11&lt;&gt;0,-(S11-O11)/S11,"")</f>
        <v>0.19071745227540035</v>
      </c>
      <c r="V11" s="82">
        <v>5458873</v>
      </c>
      <c r="W11" s="83">
        <v>77367</v>
      </c>
      <c r="X11" s="84">
        <f>V11/W11</f>
        <v>70.55815787092688</v>
      </c>
    </row>
    <row r="12" spans="1:24" s="27" customFormat="1" ht="11.25">
      <c r="A12" s="26">
        <v>6</v>
      </c>
      <c r="B12" s="120" t="s">
        <v>24</v>
      </c>
      <c r="C12" s="121" t="s">
        <v>58</v>
      </c>
      <c r="D12" s="122" t="s">
        <v>17</v>
      </c>
      <c r="E12" s="123">
        <v>211</v>
      </c>
      <c r="F12" s="124">
        <v>211</v>
      </c>
      <c r="G12" s="125">
        <v>1</v>
      </c>
      <c r="H12" s="126">
        <v>567223</v>
      </c>
      <c r="I12" s="127">
        <v>7147</v>
      </c>
      <c r="J12" s="126">
        <v>573566</v>
      </c>
      <c r="K12" s="127">
        <v>7201</v>
      </c>
      <c r="L12" s="126">
        <v>540711</v>
      </c>
      <c r="M12" s="127">
        <v>6771</v>
      </c>
      <c r="N12" s="128">
        <f>H12+J12+L12</f>
        <v>1681500</v>
      </c>
      <c r="O12" s="129">
        <f>I12+K12+M12</f>
        <v>21119</v>
      </c>
      <c r="P12" s="130">
        <f>O12/F12</f>
        <v>100.09004739336493</v>
      </c>
      <c r="Q12" s="131">
        <f>N12/O12</f>
        <v>79.62024717079407</v>
      </c>
      <c r="R12" s="132"/>
      <c r="S12" s="133"/>
      <c r="T12" s="134">
        <f>IF(R12&lt;&gt;0,-(R12-N12)/R12,"")</f>
      </c>
      <c r="U12" s="134">
        <f>IF(S12&lt;&gt;0,-(S12-O12)/S12,"")</f>
      </c>
      <c r="V12" s="135">
        <v>1681500</v>
      </c>
      <c r="W12" s="136">
        <v>21119</v>
      </c>
      <c r="X12" s="137">
        <f>V12/W12</f>
        <v>79.62024717079407</v>
      </c>
    </row>
    <row r="13" spans="1:24" s="27" customFormat="1" ht="11.25">
      <c r="A13" s="26">
        <v>7</v>
      </c>
      <c r="B13" s="102"/>
      <c r="C13" s="68" t="s">
        <v>39</v>
      </c>
      <c r="D13" s="69" t="s">
        <v>40</v>
      </c>
      <c r="E13" s="70">
        <v>178</v>
      </c>
      <c r="F13" s="71">
        <v>178</v>
      </c>
      <c r="G13" s="72">
        <v>4</v>
      </c>
      <c r="H13" s="73">
        <v>185433</v>
      </c>
      <c r="I13" s="74">
        <v>2550</v>
      </c>
      <c r="J13" s="73">
        <v>405093</v>
      </c>
      <c r="K13" s="74">
        <v>5728</v>
      </c>
      <c r="L13" s="73">
        <v>486972</v>
      </c>
      <c r="M13" s="74">
        <v>6930</v>
      </c>
      <c r="N13" s="75">
        <f>H13+J13+L13</f>
        <v>1077498</v>
      </c>
      <c r="O13" s="76">
        <f>I13+K13+M13</f>
        <v>15208</v>
      </c>
      <c r="P13" s="77">
        <f>O13/F13</f>
        <v>85.43820224719101</v>
      </c>
      <c r="Q13" s="78">
        <f>N13/O13</f>
        <v>70.85073645449764</v>
      </c>
      <c r="R13" s="79">
        <v>911329</v>
      </c>
      <c r="S13" s="80">
        <v>13305</v>
      </c>
      <c r="T13" s="81">
        <f>IF(R13&lt;&gt;0,-(R13-N13)/R13,"")</f>
        <v>0.18233700452855117</v>
      </c>
      <c r="U13" s="81">
        <f>IF(S13&lt;&gt;0,-(S13-O13)/S13,"")</f>
        <v>0.14302893649004134</v>
      </c>
      <c r="V13" s="82">
        <v>11479235</v>
      </c>
      <c r="W13" s="83">
        <v>171252</v>
      </c>
      <c r="X13" s="84">
        <f>V13/W13</f>
        <v>67.03124635040759</v>
      </c>
    </row>
    <row r="14" spans="1:24" s="27" customFormat="1" ht="11.25">
      <c r="A14" s="26">
        <v>8</v>
      </c>
      <c r="B14" s="120" t="s">
        <v>24</v>
      </c>
      <c r="C14" s="121" t="s">
        <v>59</v>
      </c>
      <c r="D14" s="122" t="s">
        <v>14</v>
      </c>
      <c r="E14" s="123">
        <v>262</v>
      </c>
      <c r="F14" s="124">
        <v>263</v>
      </c>
      <c r="G14" s="125">
        <v>1</v>
      </c>
      <c r="H14" s="126">
        <v>282589</v>
      </c>
      <c r="I14" s="127">
        <v>3575</v>
      </c>
      <c r="J14" s="126">
        <v>451475</v>
      </c>
      <c r="K14" s="127">
        <v>5740</v>
      </c>
      <c r="L14" s="126">
        <v>430668</v>
      </c>
      <c r="M14" s="127">
        <v>5442</v>
      </c>
      <c r="N14" s="128">
        <f>H14+J14+L14</f>
        <v>1164732</v>
      </c>
      <c r="O14" s="129">
        <f>I14+K14+M14</f>
        <v>14757</v>
      </c>
      <c r="P14" s="130">
        <f>O14/F14</f>
        <v>56.11026615969582</v>
      </c>
      <c r="Q14" s="131">
        <f>N14/O14</f>
        <v>78.92742427322626</v>
      </c>
      <c r="R14" s="132"/>
      <c r="S14" s="133"/>
      <c r="T14" s="134">
        <f>IF(R14&lt;&gt;0,-(R14-N14)/R14,"")</f>
      </c>
      <c r="U14" s="134">
        <f>IF(S14&lt;&gt;0,-(S14-O14)/S14,"")</f>
      </c>
      <c r="V14" s="135">
        <v>1164732</v>
      </c>
      <c r="W14" s="136">
        <v>14757</v>
      </c>
      <c r="X14" s="137">
        <f>V14/W14</f>
        <v>78.92742427322626</v>
      </c>
    </row>
    <row r="15" spans="1:24" s="27" customFormat="1" ht="11.25">
      <c r="A15" s="26">
        <v>9</v>
      </c>
      <c r="B15" s="102"/>
      <c r="C15" s="68" t="s">
        <v>46</v>
      </c>
      <c r="D15" s="69" t="s">
        <v>40</v>
      </c>
      <c r="E15" s="70">
        <v>99</v>
      </c>
      <c r="F15" s="71">
        <v>99</v>
      </c>
      <c r="G15" s="72">
        <v>3</v>
      </c>
      <c r="H15" s="73">
        <v>164667</v>
      </c>
      <c r="I15" s="74">
        <v>1773</v>
      </c>
      <c r="J15" s="73">
        <v>226638</v>
      </c>
      <c r="K15" s="74">
        <v>2597</v>
      </c>
      <c r="L15" s="73">
        <v>166875</v>
      </c>
      <c r="M15" s="74">
        <v>1861</v>
      </c>
      <c r="N15" s="75">
        <f>H15+J15+L15</f>
        <v>558180</v>
      </c>
      <c r="O15" s="76">
        <f>I15+K15+M15</f>
        <v>6231</v>
      </c>
      <c r="P15" s="77">
        <f>O15/F15</f>
        <v>62.93939393939394</v>
      </c>
      <c r="Q15" s="78">
        <f>N15/O15</f>
        <v>89.58112662493981</v>
      </c>
      <c r="R15" s="79">
        <v>736213</v>
      </c>
      <c r="S15" s="80">
        <v>8045</v>
      </c>
      <c r="T15" s="81">
        <f>IF(R15&lt;&gt;0,-(R15-N15)/R15,"")</f>
        <v>-0.24182267903446422</v>
      </c>
      <c r="U15" s="81">
        <f>IF(S15&lt;&gt;0,-(S15-O15)/S15,"")</f>
        <v>-0.2254816656308266</v>
      </c>
      <c r="V15" s="82">
        <v>4971687</v>
      </c>
      <c r="W15" s="83">
        <v>57998</v>
      </c>
      <c r="X15" s="84">
        <f>V15/W15</f>
        <v>85.7216972999069</v>
      </c>
    </row>
    <row r="16" spans="1:24" s="27" customFormat="1" ht="11.25">
      <c r="A16" s="26">
        <v>10</v>
      </c>
      <c r="B16" s="102"/>
      <c r="C16" s="68" t="s">
        <v>47</v>
      </c>
      <c r="D16" s="69" t="s">
        <v>14</v>
      </c>
      <c r="E16" s="70">
        <v>46</v>
      </c>
      <c r="F16" s="71">
        <v>46</v>
      </c>
      <c r="G16" s="72">
        <v>3</v>
      </c>
      <c r="H16" s="73">
        <v>66102</v>
      </c>
      <c r="I16" s="74">
        <v>766</v>
      </c>
      <c r="J16" s="73">
        <v>141271</v>
      </c>
      <c r="K16" s="74">
        <v>1610</v>
      </c>
      <c r="L16" s="73">
        <v>178902</v>
      </c>
      <c r="M16" s="74">
        <v>2007</v>
      </c>
      <c r="N16" s="75">
        <f>H16+J16+L16</f>
        <v>386275</v>
      </c>
      <c r="O16" s="76">
        <f>I16+K16+M16</f>
        <v>4383</v>
      </c>
      <c r="P16" s="77">
        <f>O16/F16</f>
        <v>95.28260869565217</v>
      </c>
      <c r="Q16" s="78">
        <f>N16/O16</f>
        <v>88.13027606662104</v>
      </c>
      <c r="R16" s="79">
        <v>725135</v>
      </c>
      <c r="S16" s="80">
        <v>10945</v>
      </c>
      <c r="T16" s="81">
        <f>IF(R16&lt;&gt;0,-(R16-N16)/R16,"")</f>
        <v>-0.46730608783192096</v>
      </c>
      <c r="U16" s="81">
        <f>IF(S16&lt;&gt;0,-(S16-O16)/S16,"")</f>
        <v>-0.5995431703974418</v>
      </c>
      <c r="V16" s="82">
        <v>3872280</v>
      </c>
      <c r="W16" s="83">
        <v>53837</v>
      </c>
      <c r="X16" s="84">
        <f>V16/W16</f>
        <v>71.92599884837566</v>
      </c>
    </row>
    <row r="17" spans="1:24" s="27" customFormat="1" ht="11.25">
      <c r="A17" s="26">
        <v>11</v>
      </c>
      <c r="B17" s="102"/>
      <c r="C17" s="68" t="s">
        <v>52</v>
      </c>
      <c r="D17" s="69" t="s">
        <v>40</v>
      </c>
      <c r="E17" s="70">
        <v>58</v>
      </c>
      <c r="F17" s="71">
        <v>58</v>
      </c>
      <c r="G17" s="72">
        <v>2</v>
      </c>
      <c r="H17" s="73">
        <v>41412</v>
      </c>
      <c r="I17" s="74">
        <v>430</v>
      </c>
      <c r="J17" s="73">
        <v>56990</v>
      </c>
      <c r="K17" s="74">
        <v>593</v>
      </c>
      <c r="L17" s="73">
        <v>52092</v>
      </c>
      <c r="M17" s="74">
        <v>545</v>
      </c>
      <c r="N17" s="75">
        <f>H17+J17+L17</f>
        <v>150494</v>
      </c>
      <c r="O17" s="76">
        <f>I17+K17+M17</f>
        <v>1568</v>
      </c>
      <c r="P17" s="77">
        <f>O17/F17</f>
        <v>27.03448275862069</v>
      </c>
      <c r="Q17" s="78">
        <f>N17/O17</f>
        <v>95.97831632653062</v>
      </c>
      <c r="R17" s="79">
        <v>387916</v>
      </c>
      <c r="S17" s="80">
        <v>4095</v>
      </c>
      <c r="T17" s="81">
        <f>IF(R17&lt;&gt;0,-(R17-N17)/R17,"")</f>
        <v>-0.6120448756947381</v>
      </c>
      <c r="U17" s="81">
        <f>IF(S17&lt;&gt;0,-(S17-O17)/S17,"")</f>
        <v>-0.6170940170940171</v>
      </c>
      <c r="V17" s="82">
        <v>875734</v>
      </c>
      <c r="W17" s="83">
        <v>9771</v>
      </c>
      <c r="X17" s="84">
        <f>V17/W17</f>
        <v>89.6258315423191</v>
      </c>
    </row>
    <row r="18" spans="1:24" s="27" customFormat="1" ht="11.25">
      <c r="A18" s="26">
        <v>12</v>
      </c>
      <c r="B18" s="120" t="s">
        <v>24</v>
      </c>
      <c r="C18" s="121" t="s">
        <v>60</v>
      </c>
      <c r="D18" s="122" t="s">
        <v>14</v>
      </c>
      <c r="E18" s="123">
        <v>117</v>
      </c>
      <c r="F18" s="124">
        <v>117</v>
      </c>
      <c r="G18" s="125">
        <v>1</v>
      </c>
      <c r="H18" s="126">
        <v>23772</v>
      </c>
      <c r="I18" s="127">
        <v>328</v>
      </c>
      <c r="J18" s="126">
        <v>25639</v>
      </c>
      <c r="K18" s="127">
        <v>317</v>
      </c>
      <c r="L18" s="126">
        <v>26782</v>
      </c>
      <c r="M18" s="127">
        <v>325</v>
      </c>
      <c r="N18" s="128">
        <f>H18+J18+L18</f>
        <v>76193</v>
      </c>
      <c r="O18" s="129">
        <f>I18+K18+M18</f>
        <v>970</v>
      </c>
      <c r="P18" s="130">
        <f>O18/F18</f>
        <v>8.290598290598291</v>
      </c>
      <c r="Q18" s="131">
        <f>N18/O18</f>
        <v>78.54948453608247</v>
      </c>
      <c r="R18" s="132"/>
      <c r="S18" s="133"/>
      <c r="T18" s="134">
        <f>IF(R18&lt;&gt;0,-(R18-N18)/R18,"")</f>
      </c>
      <c r="U18" s="134">
        <f>IF(S18&lt;&gt;0,-(S18-O18)/S18,"")</f>
      </c>
      <c r="V18" s="135">
        <v>76193</v>
      </c>
      <c r="W18" s="136">
        <v>970</v>
      </c>
      <c r="X18" s="137">
        <f>V18/W18</f>
        <v>78.54948453608247</v>
      </c>
    </row>
    <row r="19" spans="1:24" s="27" customFormat="1" ht="11.25">
      <c r="A19" s="26">
        <v>13</v>
      </c>
      <c r="B19" s="102"/>
      <c r="C19" s="68" t="s">
        <v>42</v>
      </c>
      <c r="D19" s="69" t="s">
        <v>15</v>
      </c>
      <c r="E19" s="70">
        <v>8</v>
      </c>
      <c r="F19" s="71">
        <v>8</v>
      </c>
      <c r="G19" s="72">
        <v>4</v>
      </c>
      <c r="H19" s="73">
        <v>13200.000000151489</v>
      </c>
      <c r="I19" s="74">
        <v>213</v>
      </c>
      <c r="J19" s="73">
        <v>14679.999999806145</v>
      </c>
      <c r="K19" s="74">
        <v>232</v>
      </c>
      <c r="L19" s="73">
        <v>18009.999999999643</v>
      </c>
      <c r="M19" s="74">
        <v>294</v>
      </c>
      <c r="N19" s="116">
        <f>H19+J19+L19</f>
        <v>45889.999999957276</v>
      </c>
      <c r="O19" s="117">
        <f>I19+K19+M19</f>
        <v>739</v>
      </c>
      <c r="P19" s="77">
        <f>O19/F19</f>
        <v>92.375</v>
      </c>
      <c r="Q19" s="78">
        <f>N19/O19</f>
        <v>62.09742895799361</v>
      </c>
      <c r="R19" s="79">
        <v>9355</v>
      </c>
      <c r="S19" s="80">
        <v>139</v>
      </c>
      <c r="T19" s="81">
        <f>IF(R19&lt;&gt;0,-(R19-N19)/R19,"")</f>
        <v>3.905398182785385</v>
      </c>
      <c r="U19" s="81">
        <f>IF(S19&lt;&gt;0,-(S19-O19)/S19,"")</f>
        <v>4.316546762589928</v>
      </c>
      <c r="V19" s="118">
        <v>1320913.9999999572</v>
      </c>
      <c r="W19" s="119">
        <v>19097</v>
      </c>
      <c r="X19" s="84">
        <f>V19/W19</f>
        <v>69.16866523537504</v>
      </c>
    </row>
    <row r="20" spans="1:24" s="27" customFormat="1" ht="11.25">
      <c r="A20" s="26">
        <v>14</v>
      </c>
      <c r="B20" s="120" t="s">
        <v>24</v>
      </c>
      <c r="C20" s="121" t="s">
        <v>61</v>
      </c>
      <c r="D20" s="122" t="s">
        <v>29</v>
      </c>
      <c r="E20" s="123">
        <v>22</v>
      </c>
      <c r="F20" s="124">
        <v>22</v>
      </c>
      <c r="G20" s="125">
        <v>1</v>
      </c>
      <c r="H20" s="126">
        <v>11462</v>
      </c>
      <c r="I20" s="127">
        <v>152</v>
      </c>
      <c r="J20" s="126">
        <v>17370</v>
      </c>
      <c r="K20" s="127">
        <v>218</v>
      </c>
      <c r="L20" s="126">
        <v>17500.2</v>
      </c>
      <c r="M20" s="127">
        <v>224</v>
      </c>
      <c r="N20" s="128">
        <f>H20+J20+L20</f>
        <v>46332.2</v>
      </c>
      <c r="O20" s="129">
        <f>I20+K20+M20</f>
        <v>594</v>
      </c>
      <c r="P20" s="130">
        <f>O20/F20</f>
        <v>27</v>
      </c>
      <c r="Q20" s="131">
        <f>N20/O20</f>
        <v>78.00033670033669</v>
      </c>
      <c r="R20" s="132"/>
      <c r="S20" s="133"/>
      <c r="T20" s="134">
        <f>IF(R20&lt;&gt;0,-(R20-N20)/R20,"")</f>
      </c>
      <c r="U20" s="134">
        <f>IF(S20&lt;&gt;0,-(S20-O20)/S20,"")</f>
      </c>
      <c r="V20" s="135">
        <v>46332.2</v>
      </c>
      <c r="W20" s="136">
        <v>594</v>
      </c>
      <c r="X20" s="137">
        <f>V20/W20</f>
        <v>78.00033670033669</v>
      </c>
    </row>
    <row r="21" spans="1:24" s="27" customFormat="1" ht="11.25">
      <c r="A21" s="26">
        <v>15</v>
      </c>
      <c r="B21" s="102"/>
      <c r="C21" s="68" t="s">
        <v>43</v>
      </c>
      <c r="D21" s="69" t="s">
        <v>40</v>
      </c>
      <c r="E21" s="70">
        <v>7</v>
      </c>
      <c r="F21" s="71">
        <v>7</v>
      </c>
      <c r="G21" s="72">
        <v>13</v>
      </c>
      <c r="H21" s="73">
        <v>7771</v>
      </c>
      <c r="I21" s="74">
        <v>114</v>
      </c>
      <c r="J21" s="73">
        <v>15196</v>
      </c>
      <c r="K21" s="74">
        <v>216</v>
      </c>
      <c r="L21" s="73">
        <v>17014</v>
      </c>
      <c r="M21" s="74">
        <v>237</v>
      </c>
      <c r="N21" s="75">
        <f>H21+J21+L21</f>
        <v>39981</v>
      </c>
      <c r="O21" s="76">
        <f>I21+K21+M21</f>
        <v>567</v>
      </c>
      <c r="P21" s="77">
        <f>O21/F21</f>
        <v>81</v>
      </c>
      <c r="Q21" s="78">
        <f>N21/O21</f>
        <v>70.51322751322752</v>
      </c>
      <c r="R21" s="79">
        <v>34833</v>
      </c>
      <c r="S21" s="80">
        <v>499</v>
      </c>
      <c r="T21" s="81">
        <f>IF(R21&lt;&gt;0,-(R21-N21)/R21,"")</f>
        <v>0.14779088795108086</v>
      </c>
      <c r="U21" s="81">
        <f>IF(S21&lt;&gt;0,-(S21-O21)/S21,"")</f>
        <v>0.13627254509018036</v>
      </c>
      <c r="V21" s="82">
        <v>56338221</v>
      </c>
      <c r="W21" s="83">
        <v>815144</v>
      </c>
      <c r="X21" s="84">
        <f>V21/W21</f>
        <v>69.11443990264297</v>
      </c>
    </row>
    <row r="22" spans="1:24" s="27" customFormat="1" ht="11.25">
      <c r="A22" s="26">
        <v>16</v>
      </c>
      <c r="B22" s="102"/>
      <c r="C22" s="68" t="s">
        <v>45</v>
      </c>
      <c r="D22" s="69" t="s">
        <v>40</v>
      </c>
      <c r="E22" s="70">
        <v>7</v>
      </c>
      <c r="F22" s="71">
        <v>7</v>
      </c>
      <c r="G22" s="72">
        <v>19</v>
      </c>
      <c r="H22" s="73">
        <v>9072</v>
      </c>
      <c r="I22" s="74">
        <v>104</v>
      </c>
      <c r="J22" s="73">
        <v>17419</v>
      </c>
      <c r="K22" s="74">
        <v>199</v>
      </c>
      <c r="L22" s="73">
        <v>9782</v>
      </c>
      <c r="M22" s="74">
        <v>109</v>
      </c>
      <c r="N22" s="75">
        <f>H22+J22+L22</f>
        <v>36273</v>
      </c>
      <c r="O22" s="76">
        <f>I22+K22+M22</f>
        <v>412</v>
      </c>
      <c r="P22" s="77">
        <f>O22/F22</f>
        <v>58.857142857142854</v>
      </c>
      <c r="Q22" s="78">
        <f>N22/O22</f>
        <v>88.04126213592232</v>
      </c>
      <c r="R22" s="79">
        <v>16102</v>
      </c>
      <c r="S22" s="80">
        <v>138</v>
      </c>
      <c r="T22" s="81">
        <f>IF(R22&lt;&gt;0,-(R22-N22)/R22,"")</f>
        <v>1.2527015277605267</v>
      </c>
      <c r="U22" s="81">
        <f>IF(S22&lt;&gt;0,-(S22-O22)/S22,"")</f>
        <v>1.9855072463768115</v>
      </c>
      <c r="V22" s="82">
        <v>187580610</v>
      </c>
      <c r="W22" s="83">
        <v>2671249</v>
      </c>
      <c r="X22" s="84">
        <f>V22/W22</f>
        <v>70.22206091607335</v>
      </c>
    </row>
    <row r="23" spans="1:24" s="27" customFormat="1" ht="11.25">
      <c r="A23" s="26">
        <v>17</v>
      </c>
      <c r="B23" s="102"/>
      <c r="C23" s="68" t="s">
        <v>41</v>
      </c>
      <c r="D23" s="69" t="s">
        <v>40</v>
      </c>
      <c r="E23" s="70">
        <v>4</v>
      </c>
      <c r="F23" s="71">
        <v>4</v>
      </c>
      <c r="G23" s="72">
        <v>7</v>
      </c>
      <c r="H23" s="73">
        <v>9155</v>
      </c>
      <c r="I23" s="74">
        <v>119</v>
      </c>
      <c r="J23" s="73">
        <v>11255</v>
      </c>
      <c r="K23" s="74">
        <v>154</v>
      </c>
      <c r="L23" s="73">
        <v>9005</v>
      </c>
      <c r="M23" s="74">
        <v>127</v>
      </c>
      <c r="N23" s="75">
        <f>H23+J23+L23</f>
        <v>29415</v>
      </c>
      <c r="O23" s="76">
        <f>I23+K23+M23</f>
        <v>400</v>
      </c>
      <c r="P23" s="77">
        <f>O23/F23</f>
        <v>100</v>
      </c>
      <c r="Q23" s="78">
        <f>N23/O23</f>
        <v>73.5375</v>
      </c>
      <c r="R23" s="79">
        <v>37650</v>
      </c>
      <c r="S23" s="80">
        <v>486</v>
      </c>
      <c r="T23" s="81">
        <f>IF(R23&lt;&gt;0,-(R23-N23)/R23,"")</f>
        <v>-0.21872509960159361</v>
      </c>
      <c r="U23" s="81">
        <f>IF(S23&lt;&gt;0,-(S23-O23)/S23,"")</f>
        <v>-0.17695473251028807</v>
      </c>
      <c r="V23" s="82">
        <v>15471917</v>
      </c>
      <c r="W23" s="83">
        <v>199319</v>
      </c>
      <c r="X23" s="84">
        <f>V23/W23</f>
        <v>77.62389436029682</v>
      </c>
    </row>
    <row r="24" spans="1:24" s="27" customFormat="1" ht="11.25">
      <c r="A24" s="26">
        <v>18</v>
      </c>
      <c r="B24" s="102"/>
      <c r="C24" s="68" t="s">
        <v>62</v>
      </c>
      <c r="D24" s="69" t="s">
        <v>14</v>
      </c>
      <c r="E24" s="70">
        <v>50</v>
      </c>
      <c r="F24" s="71">
        <v>50</v>
      </c>
      <c r="G24" s="72">
        <v>2</v>
      </c>
      <c r="H24" s="73">
        <v>0</v>
      </c>
      <c r="I24" s="74">
        <v>0</v>
      </c>
      <c r="J24" s="73">
        <v>0</v>
      </c>
      <c r="K24" s="74">
        <v>0</v>
      </c>
      <c r="L24" s="73">
        <v>58925</v>
      </c>
      <c r="M24" s="74">
        <v>371</v>
      </c>
      <c r="N24" s="75">
        <f>H24+J24+L24</f>
        <v>58925</v>
      </c>
      <c r="O24" s="76">
        <f>I24+K24+M24</f>
        <v>371</v>
      </c>
      <c r="P24" s="77">
        <f>O24/F24</f>
        <v>7.42</v>
      </c>
      <c r="Q24" s="78">
        <f>N24/O24</f>
        <v>158.82749326145552</v>
      </c>
      <c r="R24" s="79"/>
      <c r="S24" s="80"/>
      <c r="T24" s="81">
        <f>IF(R24&lt;&gt;0,-(R24-N24)/R24,"")</f>
      </c>
      <c r="U24" s="81">
        <f>IF(S24&lt;&gt;0,-(S24-O24)/S24,"")</f>
      </c>
      <c r="V24" s="82">
        <v>110155</v>
      </c>
      <c r="W24" s="83">
        <v>690</v>
      </c>
      <c r="X24" s="84">
        <f>V24/W24</f>
        <v>159.64492753623188</v>
      </c>
    </row>
    <row r="25" spans="1:24" s="27" customFormat="1" ht="11.25">
      <c r="A25" s="26">
        <v>19</v>
      </c>
      <c r="B25" s="102"/>
      <c r="C25" s="68" t="s">
        <v>35</v>
      </c>
      <c r="D25" s="69" t="s">
        <v>15</v>
      </c>
      <c r="E25" s="70">
        <v>5</v>
      </c>
      <c r="F25" s="71">
        <v>5</v>
      </c>
      <c r="G25" s="72">
        <v>11</v>
      </c>
      <c r="H25" s="73">
        <v>6690.0000001544195</v>
      </c>
      <c r="I25" s="74">
        <v>94</v>
      </c>
      <c r="J25" s="73">
        <v>6554.999999842302</v>
      </c>
      <c r="K25" s="74">
        <v>90</v>
      </c>
      <c r="L25" s="73">
        <v>6705.000000038129</v>
      </c>
      <c r="M25" s="74">
        <v>89</v>
      </c>
      <c r="N25" s="116">
        <f>H25+J25+L25</f>
        <v>19950.000000034852</v>
      </c>
      <c r="O25" s="117">
        <f>I25+K25+M25</f>
        <v>273</v>
      </c>
      <c r="P25" s="77">
        <f>O25/F25</f>
        <v>54.6</v>
      </c>
      <c r="Q25" s="78">
        <f>N25/O25</f>
        <v>73.07692307705074</v>
      </c>
      <c r="R25" s="79">
        <v>4990</v>
      </c>
      <c r="S25" s="80">
        <v>70</v>
      </c>
      <c r="T25" s="81">
        <f>IF(R25&lt;&gt;0,-(R25-N25)/R25,"")</f>
        <v>2.9979959919909525</v>
      </c>
      <c r="U25" s="81">
        <f>IF(S25&lt;&gt;0,-(S25-O25)/S25,"")</f>
        <v>2.9</v>
      </c>
      <c r="V25" s="118">
        <v>3203308.0000000354</v>
      </c>
      <c r="W25" s="119">
        <v>40055</v>
      </c>
      <c r="X25" s="84">
        <f>V25/W25</f>
        <v>79.9727374859577</v>
      </c>
    </row>
    <row r="26" spans="1:24" s="27" customFormat="1" ht="11.25">
      <c r="A26" s="26">
        <v>20</v>
      </c>
      <c r="B26" s="102"/>
      <c r="C26" s="104" t="s">
        <v>48</v>
      </c>
      <c r="D26" s="69" t="s">
        <v>63</v>
      </c>
      <c r="E26" s="70">
        <v>5</v>
      </c>
      <c r="F26" s="71">
        <v>5</v>
      </c>
      <c r="G26" s="72">
        <v>3</v>
      </c>
      <c r="H26" s="73">
        <v>3985</v>
      </c>
      <c r="I26" s="74">
        <v>58</v>
      </c>
      <c r="J26" s="73">
        <v>6835</v>
      </c>
      <c r="K26" s="74">
        <v>98</v>
      </c>
      <c r="L26" s="73">
        <v>7025</v>
      </c>
      <c r="M26" s="74">
        <v>99</v>
      </c>
      <c r="N26" s="75">
        <f>H26+J26+L26</f>
        <v>17845</v>
      </c>
      <c r="O26" s="76">
        <f>I26+K26+M26</f>
        <v>255</v>
      </c>
      <c r="P26" s="77">
        <f>O26/F26</f>
        <v>51</v>
      </c>
      <c r="Q26" s="78">
        <f>N26/O26</f>
        <v>69.98039215686275</v>
      </c>
      <c r="R26" s="79">
        <v>22575</v>
      </c>
      <c r="S26" s="80">
        <v>337</v>
      </c>
      <c r="T26" s="81">
        <f>IF(R26&lt;&gt;0,-(R26-N26)/R26,"")</f>
        <v>-0.20952380952380953</v>
      </c>
      <c r="U26" s="81">
        <f>IF(S26&lt;&gt;0,-(S26-O26)/S26,"")</f>
        <v>-0.2433234421364985</v>
      </c>
      <c r="V26" s="105">
        <v>2199474.15</v>
      </c>
      <c r="W26" s="106">
        <v>254811</v>
      </c>
      <c r="X26" s="84">
        <f>V26/W26</f>
        <v>8.631786500582784</v>
      </c>
    </row>
    <row r="27" spans="1:24" s="27" customFormat="1" ht="11.25">
      <c r="A27" s="26">
        <v>21</v>
      </c>
      <c r="B27" s="102"/>
      <c r="C27" s="68" t="s">
        <v>54</v>
      </c>
      <c r="D27" s="69" t="s">
        <v>29</v>
      </c>
      <c r="E27" s="70">
        <v>11</v>
      </c>
      <c r="F27" s="71">
        <v>11</v>
      </c>
      <c r="G27" s="72">
        <v>2</v>
      </c>
      <c r="H27" s="73">
        <v>5170</v>
      </c>
      <c r="I27" s="74">
        <v>66</v>
      </c>
      <c r="J27" s="73">
        <v>6425</v>
      </c>
      <c r="K27" s="74">
        <v>79</v>
      </c>
      <c r="L27" s="73">
        <v>3876</v>
      </c>
      <c r="M27" s="74">
        <v>51</v>
      </c>
      <c r="N27" s="75">
        <f>H27+J27+L27</f>
        <v>15471</v>
      </c>
      <c r="O27" s="76">
        <f>I27+K27+M27</f>
        <v>196</v>
      </c>
      <c r="P27" s="77">
        <f>O27/F27</f>
        <v>17.818181818181817</v>
      </c>
      <c r="Q27" s="78">
        <f>N27/O27</f>
        <v>78.93367346938776</v>
      </c>
      <c r="R27" s="79">
        <v>39276</v>
      </c>
      <c r="S27" s="80">
        <v>535</v>
      </c>
      <c r="T27" s="81">
        <f>IF(R27&lt;&gt;0,-(R27-N27)/R27,"")</f>
        <v>-0.6060953253895509</v>
      </c>
      <c r="U27" s="81">
        <f>IF(S27&lt;&gt;0,-(S27-O27)/S27,"")</f>
        <v>-0.6336448598130842</v>
      </c>
      <c r="V27" s="82">
        <v>161858</v>
      </c>
      <c r="W27" s="83">
        <v>2268</v>
      </c>
      <c r="X27" s="84">
        <f>V27/W27</f>
        <v>71.36596119929453</v>
      </c>
    </row>
    <row r="28" spans="1:24" s="27" customFormat="1" ht="11.25">
      <c r="A28" s="26">
        <v>22</v>
      </c>
      <c r="B28" s="102"/>
      <c r="C28" s="68" t="s">
        <v>44</v>
      </c>
      <c r="D28" s="69" t="s">
        <v>29</v>
      </c>
      <c r="E28" s="70">
        <v>6</v>
      </c>
      <c r="F28" s="71">
        <v>6</v>
      </c>
      <c r="G28" s="72">
        <v>4</v>
      </c>
      <c r="H28" s="73">
        <v>5280</v>
      </c>
      <c r="I28" s="74">
        <v>57</v>
      </c>
      <c r="J28" s="73">
        <v>5460</v>
      </c>
      <c r="K28" s="74">
        <v>60</v>
      </c>
      <c r="L28" s="73">
        <v>2345</v>
      </c>
      <c r="M28" s="74">
        <v>23</v>
      </c>
      <c r="N28" s="75">
        <f>H28+J28+L28</f>
        <v>13085</v>
      </c>
      <c r="O28" s="76">
        <f>I28+K28+M28</f>
        <v>140</v>
      </c>
      <c r="P28" s="77">
        <f>O28/F28</f>
        <v>23.333333333333332</v>
      </c>
      <c r="Q28" s="78">
        <f>N28/O28</f>
        <v>93.46428571428571</v>
      </c>
      <c r="R28" s="79">
        <v>24240</v>
      </c>
      <c r="S28" s="80">
        <v>259</v>
      </c>
      <c r="T28" s="81">
        <f>IF(R28&lt;&gt;0,-(R28-N28)/R28,"")</f>
        <v>-0.4601897689768977</v>
      </c>
      <c r="U28" s="81">
        <f>IF(S28&lt;&gt;0,-(S28-O28)/S28,"")</f>
        <v>-0.4594594594594595</v>
      </c>
      <c r="V28" s="82">
        <v>328764</v>
      </c>
      <c r="W28" s="83">
        <v>4426</v>
      </c>
      <c r="X28" s="84">
        <f>V28/W28</f>
        <v>74.28016267510168</v>
      </c>
    </row>
    <row r="29" spans="1:24" s="27" customFormat="1" ht="11.25">
      <c r="A29" s="26">
        <v>23</v>
      </c>
      <c r="B29" s="102"/>
      <c r="C29" s="68" t="s">
        <v>34</v>
      </c>
      <c r="D29" s="69" t="s">
        <v>17</v>
      </c>
      <c r="E29" s="70">
        <v>1</v>
      </c>
      <c r="F29" s="71">
        <v>1</v>
      </c>
      <c r="G29" s="72">
        <v>13</v>
      </c>
      <c r="H29" s="73">
        <v>2520</v>
      </c>
      <c r="I29" s="74">
        <v>35</v>
      </c>
      <c r="J29" s="73">
        <v>3915</v>
      </c>
      <c r="K29" s="74">
        <v>54</v>
      </c>
      <c r="L29" s="73">
        <v>3400</v>
      </c>
      <c r="M29" s="74">
        <v>47</v>
      </c>
      <c r="N29" s="75">
        <f>H29+J29+L29</f>
        <v>9835</v>
      </c>
      <c r="O29" s="76">
        <f>I29+K29+M29</f>
        <v>136</v>
      </c>
      <c r="P29" s="77">
        <f>O29/F29</f>
        <v>136</v>
      </c>
      <c r="Q29" s="78">
        <f>N29/O29</f>
        <v>72.31617647058823</v>
      </c>
      <c r="R29" s="79">
        <v>585</v>
      </c>
      <c r="S29" s="80">
        <v>8</v>
      </c>
      <c r="T29" s="81">
        <f>IF(R29&lt;&gt;0,-(R29-N29)/R29,"")</f>
        <v>15.811965811965813</v>
      </c>
      <c r="U29" s="81">
        <f>IF(S29&lt;&gt;0,-(S29-O29)/S29,"")</f>
        <v>16</v>
      </c>
      <c r="V29" s="82">
        <v>6385101.5</v>
      </c>
      <c r="W29" s="83">
        <v>100929</v>
      </c>
      <c r="X29" s="84">
        <f>V29/W29</f>
        <v>63.263298952729144</v>
      </c>
    </row>
    <row r="30" spans="1:24" s="27" customFormat="1" ht="11.25">
      <c r="A30" s="26">
        <v>24</v>
      </c>
      <c r="B30" s="102"/>
      <c r="C30" s="68" t="s">
        <v>53</v>
      </c>
      <c r="D30" s="69" t="s">
        <v>16</v>
      </c>
      <c r="E30" s="70">
        <v>12</v>
      </c>
      <c r="F30" s="71">
        <v>12</v>
      </c>
      <c r="G30" s="72">
        <v>2</v>
      </c>
      <c r="H30" s="73">
        <v>2035</v>
      </c>
      <c r="I30" s="74">
        <v>44</v>
      </c>
      <c r="J30" s="73">
        <v>2350</v>
      </c>
      <c r="K30" s="74">
        <v>43</v>
      </c>
      <c r="L30" s="73">
        <v>2030</v>
      </c>
      <c r="M30" s="74">
        <v>44</v>
      </c>
      <c r="N30" s="75">
        <f>H30+J30+L30</f>
        <v>6415</v>
      </c>
      <c r="O30" s="76">
        <f>I30+K30+M30</f>
        <v>131</v>
      </c>
      <c r="P30" s="77">
        <f>O30/F30</f>
        <v>10.916666666666666</v>
      </c>
      <c r="Q30" s="78">
        <f>N30/O30</f>
        <v>48.969465648854964</v>
      </c>
      <c r="R30" s="79">
        <v>137909</v>
      </c>
      <c r="S30" s="80">
        <v>1852</v>
      </c>
      <c r="T30" s="81">
        <f>IF(R30&lt;&gt;0,-(R30-N30)/R30,"")</f>
        <v>-0.9534838190400916</v>
      </c>
      <c r="U30" s="81">
        <f>IF(S30&lt;&gt;0,-(S30-O30)/S30,"")</f>
        <v>-0.9292656587473002</v>
      </c>
      <c r="V30" s="82">
        <v>275051</v>
      </c>
      <c r="W30" s="83">
        <v>3951</v>
      </c>
      <c r="X30" s="84">
        <f>V30/W30</f>
        <v>69.6155403695267</v>
      </c>
    </row>
    <row r="31" spans="1:24" s="27" customFormat="1" ht="11.25">
      <c r="A31" s="26">
        <v>25</v>
      </c>
      <c r="B31" s="102"/>
      <c r="C31" s="68" t="s">
        <v>64</v>
      </c>
      <c r="D31" s="69" t="s">
        <v>15</v>
      </c>
      <c r="E31" s="70">
        <v>2</v>
      </c>
      <c r="F31" s="71">
        <v>2</v>
      </c>
      <c r="G31" s="72">
        <v>20</v>
      </c>
      <c r="H31" s="73">
        <v>2584.999999887323</v>
      </c>
      <c r="I31" s="74">
        <v>31</v>
      </c>
      <c r="J31" s="73">
        <v>1429.9999999128886</v>
      </c>
      <c r="K31" s="74">
        <v>17</v>
      </c>
      <c r="L31" s="73">
        <v>4050.0000000464797</v>
      </c>
      <c r="M31" s="74">
        <v>49</v>
      </c>
      <c r="N31" s="116">
        <f>H31+J31+L31</f>
        <v>8064.999999846692</v>
      </c>
      <c r="O31" s="117">
        <f>I31+K31+M31</f>
        <v>97</v>
      </c>
      <c r="P31" s="77">
        <f>O31/F31</f>
        <v>48.5</v>
      </c>
      <c r="Q31" s="78">
        <f>N31/O31</f>
        <v>83.14432989532672</v>
      </c>
      <c r="R31" s="79">
        <v>330</v>
      </c>
      <c r="S31" s="80">
        <v>4</v>
      </c>
      <c r="T31" s="81">
        <f>IF(R31&lt;&gt;0,-(R31-N31)/R31,"")</f>
        <v>23.43939393892937</v>
      </c>
      <c r="U31" s="81">
        <f>IF(S31&lt;&gt;0,-(S31-O31)/S31,"")</f>
        <v>23.25</v>
      </c>
      <c r="V31" s="118">
        <v>16860864.999999847</v>
      </c>
      <c r="W31" s="119">
        <v>253397</v>
      </c>
      <c r="X31" s="84">
        <f>V31/W31</f>
        <v>66.53932366997181</v>
      </c>
    </row>
    <row r="32" spans="1:24" s="27" customFormat="1" ht="11.25">
      <c r="A32" s="26">
        <v>26</v>
      </c>
      <c r="B32" s="102"/>
      <c r="C32" s="68" t="s">
        <v>36</v>
      </c>
      <c r="D32" s="69" t="s">
        <v>14</v>
      </c>
      <c r="E32" s="70">
        <v>1</v>
      </c>
      <c r="F32" s="71">
        <v>1</v>
      </c>
      <c r="G32" s="72">
        <v>8</v>
      </c>
      <c r="H32" s="73">
        <v>480</v>
      </c>
      <c r="I32" s="74">
        <v>8</v>
      </c>
      <c r="J32" s="73">
        <v>960</v>
      </c>
      <c r="K32" s="74">
        <v>17</v>
      </c>
      <c r="L32" s="73">
        <v>1860</v>
      </c>
      <c r="M32" s="74">
        <v>31</v>
      </c>
      <c r="N32" s="75">
        <f>H32+J32+L32</f>
        <v>3300</v>
      </c>
      <c r="O32" s="76">
        <f>I32+K32+M32</f>
        <v>56</v>
      </c>
      <c r="P32" s="77">
        <f>O32/F32</f>
        <v>56</v>
      </c>
      <c r="Q32" s="78">
        <f>N32/O32</f>
        <v>58.92857142857143</v>
      </c>
      <c r="R32" s="79">
        <v>6000</v>
      </c>
      <c r="S32" s="80">
        <v>103</v>
      </c>
      <c r="T32" s="81">
        <f>IF(R32&lt;&gt;0,-(R32-N32)/R32,"")</f>
        <v>-0.45</v>
      </c>
      <c r="U32" s="81">
        <f>IF(S32&lt;&gt;0,-(S32-O32)/S32,"")</f>
        <v>-0.4563106796116505</v>
      </c>
      <c r="V32" s="82">
        <v>582986.95</v>
      </c>
      <c r="W32" s="83">
        <v>7420</v>
      </c>
      <c r="X32" s="84">
        <f>V32/W32</f>
        <v>78.56966981132075</v>
      </c>
    </row>
    <row r="33" spans="1:24" s="27" customFormat="1" ht="11.25">
      <c r="A33" s="26">
        <v>27</v>
      </c>
      <c r="B33" s="102"/>
      <c r="C33" s="68" t="s">
        <v>55</v>
      </c>
      <c r="D33" s="69" t="s">
        <v>38</v>
      </c>
      <c r="E33" s="70">
        <v>4</v>
      </c>
      <c r="F33" s="71">
        <v>4</v>
      </c>
      <c r="G33" s="72">
        <v>2</v>
      </c>
      <c r="H33" s="73">
        <v>2075</v>
      </c>
      <c r="I33" s="74">
        <v>37</v>
      </c>
      <c r="J33" s="73">
        <v>230</v>
      </c>
      <c r="K33" s="74">
        <v>4</v>
      </c>
      <c r="L33" s="73">
        <v>845</v>
      </c>
      <c r="M33" s="74">
        <v>15</v>
      </c>
      <c r="N33" s="75">
        <f>H33+J33+L33</f>
        <v>3150</v>
      </c>
      <c r="O33" s="76">
        <f>I33+K33+M33</f>
        <v>56</v>
      </c>
      <c r="P33" s="77">
        <f>O33/F33</f>
        <v>14</v>
      </c>
      <c r="Q33" s="78">
        <f>N33/O33</f>
        <v>56.25</v>
      </c>
      <c r="R33" s="79">
        <v>5825</v>
      </c>
      <c r="S33" s="80">
        <v>100</v>
      </c>
      <c r="T33" s="81">
        <f>IF(R33&lt;&gt;0,-(R33-N33)/R33,"")</f>
        <v>-0.4592274678111588</v>
      </c>
      <c r="U33" s="81">
        <f>IF(S33&lt;&gt;0,-(S33-O33)/S33,"")</f>
        <v>-0.44</v>
      </c>
      <c r="V33" s="82">
        <v>15615</v>
      </c>
      <c r="W33" s="83">
        <v>272</v>
      </c>
      <c r="X33" s="84">
        <f>V33/W33</f>
        <v>57.408088235294116</v>
      </c>
    </row>
    <row r="34" spans="1:24" s="27" customFormat="1" ht="11.25">
      <c r="A34" s="26">
        <v>28</v>
      </c>
      <c r="B34" s="102"/>
      <c r="C34" s="68" t="s">
        <v>31</v>
      </c>
      <c r="D34" s="69" t="s">
        <v>14</v>
      </c>
      <c r="E34" s="70">
        <v>5</v>
      </c>
      <c r="F34" s="71">
        <v>5</v>
      </c>
      <c r="G34" s="72">
        <v>16</v>
      </c>
      <c r="H34" s="73">
        <v>170</v>
      </c>
      <c r="I34" s="74">
        <v>4</v>
      </c>
      <c r="J34" s="73">
        <v>2430</v>
      </c>
      <c r="K34" s="74">
        <v>29</v>
      </c>
      <c r="L34" s="73">
        <v>1665</v>
      </c>
      <c r="M34" s="74">
        <v>22</v>
      </c>
      <c r="N34" s="75">
        <f>H34+J34+L34</f>
        <v>4265</v>
      </c>
      <c r="O34" s="76">
        <f>I34+K34+M34</f>
        <v>55</v>
      </c>
      <c r="P34" s="77">
        <f>O34/F34</f>
        <v>11</v>
      </c>
      <c r="Q34" s="78">
        <f>N34/O34</f>
        <v>77.54545454545455</v>
      </c>
      <c r="R34" s="79">
        <v>8010</v>
      </c>
      <c r="S34" s="80">
        <v>144</v>
      </c>
      <c r="T34" s="81">
        <f>IF(R34&lt;&gt;0,-(R34-N34)/R34,"")</f>
        <v>-0.4675405742821473</v>
      </c>
      <c r="U34" s="81">
        <f>IF(S34&lt;&gt;0,-(S34-O34)/S34,"")</f>
        <v>-0.6180555555555556</v>
      </c>
      <c r="V34" s="82">
        <v>169951177.9</v>
      </c>
      <c r="W34" s="83">
        <v>2847669</v>
      </c>
      <c r="X34" s="84">
        <f>V34/W34</f>
        <v>59.68080486180101</v>
      </c>
    </row>
    <row r="35" spans="1:24" s="27" customFormat="1" ht="11.25">
      <c r="A35" s="26">
        <v>29</v>
      </c>
      <c r="B35" s="102"/>
      <c r="C35" s="68" t="s">
        <v>33</v>
      </c>
      <c r="D35" s="69" t="s">
        <v>17</v>
      </c>
      <c r="E35" s="70">
        <v>2</v>
      </c>
      <c r="F35" s="71">
        <v>2</v>
      </c>
      <c r="G35" s="72">
        <v>16</v>
      </c>
      <c r="H35" s="73">
        <v>940</v>
      </c>
      <c r="I35" s="74">
        <v>15</v>
      </c>
      <c r="J35" s="73">
        <v>1140</v>
      </c>
      <c r="K35" s="74">
        <v>18</v>
      </c>
      <c r="L35" s="73">
        <v>1015</v>
      </c>
      <c r="M35" s="74">
        <v>18</v>
      </c>
      <c r="N35" s="75">
        <f>H35+J35+L35</f>
        <v>3095</v>
      </c>
      <c r="O35" s="76">
        <f>I35+K35+M35</f>
        <v>51</v>
      </c>
      <c r="P35" s="77">
        <f>O35/F35</f>
        <v>25.5</v>
      </c>
      <c r="Q35" s="78">
        <f>N35/O35</f>
        <v>60.68627450980392</v>
      </c>
      <c r="R35" s="79">
        <v>6290</v>
      </c>
      <c r="S35" s="80">
        <v>65</v>
      </c>
      <c r="T35" s="81">
        <f>IF(R35&lt;&gt;0,-(R35-N35)/R35,"")</f>
        <v>-0.5079491255961844</v>
      </c>
      <c r="U35" s="81">
        <f>IF(S35&lt;&gt;0,-(S35-O35)/S35,"")</f>
        <v>-0.2153846153846154</v>
      </c>
      <c r="V35" s="82">
        <v>45946490.5</v>
      </c>
      <c r="W35" s="83">
        <v>676946</v>
      </c>
      <c r="X35" s="84">
        <f>V35/W35</f>
        <v>67.8731988962192</v>
      </c>
    </row>
    <row r="36" spans="1:24" s="27" customFormat="1" ht="11.25">
      <c r="A36" s="26">
        <v>30</v>
      </c>
      <c r="B36" s="102"/>
      <c r="C36" s="68" t="s">
        <v>65</v>
      </c>
      <c r="D36" s="69" t="s">
        <v>15</v>
      </c>
      <c r="E36" s="70">
        <v>1</v>
      </c>
      <c r="F36" s="71">
        <v>1</v>
      </c>
      <c r="G36" s="72">
        <v>19</v>
      </c>
      <c r="H36" s="73">
        <v>1889.9999999052275</v>
      </c>
      <c r="I36" s="74">
        <v>29</v>
      </c>
      <c r="J36" s="73">
        <v>990.0000000890037</v>
      </c>
      <c r="K36" s="74">
        <v>15</v>
      </c>
      <c r="L36" s="73">
        <v>0</v>
      </c>
      <c r="M36" s="74">
        <v>0</v>
      </c>
      <c r="N36" s="116">
        <f>H36+J36+L36</f>
        <v>2879.999999994231</v>
      </c>
      <c r="O36" s="117">
        <f>I36+K36+M36</f>
        <v>44</v>
      </c>
      <c r="P36" s="77">
        <f>O36/F36</f>
        <v>44</v>
      </c>
      <c r="Q36" s="78">
        <f>N36/O36</f>
        <v>65.45454545441434</v>
      </c>
      <c r="R36" s="79">
        <v>1350</v>
      </c>
      <c r="S36" s="80">
        <v>26</v>
      </c>
      <c r="T36" s="81">
        <f>IF(R36&lt;&gt;0,-(R36-N36)/R36,"")</f>
        <v>1.13333333332906</v>
      </c>
      <c r="U36" s="81">
        <f>IF(S36&lt;&gt;0,-(S36-O36)/S36,"")</f>
        <v>0.6923076923076923</v>
      </c>
      <c r="V36" s="118">
        <v>1730625.4999999942</v>
      </c>
      <c r="W36" s="119">
        <v>33689</v>
      </c>
      <c r="X36" s="84">
        <f>V36/W36</f>
        <v>51.37064026833667</v>
      </c>
    </row>
    <row r="37" spans="1:24" s="27" customFormat="1" ht="11.25">
      <c r="A37" s="26">
        <v>31</v>
      </c>
      <c r="B37" s="102"/>
      <c r="C37" s="68" t="s">
        <v>66</v>
      </c>
      <c r="D37" s="69" t="s">
        <v>67</v>
      </c>
      <c r="E37" s="70">
        <v>1</v>
      </c>
      <c r="F37" s="71">
        <v>1</v>
      </c>
      <c r="G37" s="72">
        <v>2</v>
      </c>
      <c r="H37" s="73">
        <v>120.00000004019819</v>
      </c>
      <c r="I37" s="74">
        <v>2</v>
      </c>
      <c r="J37" s="73">
        <v>495.00000004450186</v>
      </c>
      <c r="K37" s="74">
        <v>9</v>
      </c>
      <c r="L37" s="73">
        <v>339.9999999521406</v>
      </c>
      <c r="M37" s="74">
        <v>6</v>
      </c>
      <c r="N37" s="75">
        <f>H37+J37+L37</f>
        <v>955.0000000368407</v>
      </c>
      <c r="O37" s="76">
        <f>I37+K37+M37</f>
        <v>17</v>
      </c>
      <c r="P37" s="77">
        <f>O37/F37</f>
        <v>17</v>
      </c>
      <c r="Q37" s="78">
        <f>N37/O37</f>
        <v>56.176470590402396</v>
      </c>
      <c r="R37" s="79">
        <v>840</v>
      </c>
      <c r="S37" s="80">
        <v>16</v>
      </c>
      <c r="T37" s="81">
        <f>IF(R37&lt;&gt;0,-(R37-N37)/R37,"")</f>
        <v>0.13690476194861986</v>
      </c>
      <c r="U37" s="81">
        <f>IF(S37&lt;&gt;0,-(S37-O37)/S37,"")</f>
        <v>0.0625</v>
      </c>
      <c r="V37" s="82">
        <v>1795</v>
      </c>
      <c r="W37" s="83">
        <v>33</v>
      </c>
      <c r="X37" s="84">
        <f>V37/W37</f>
        <v>54.39393939393939</v>
      </c>
    </row>
    <row r="38" spans="1:24" s="27" customFormat="1" ht="11.25">
      <c r="A38" s="26">
        <v>32</v>
      </c>
      <c r="B38" s="102"/>
      <c r="C38" s="68" t="s">
        <v>68</v>
      </c>
      <c r="D38" s="69" t="s">
        <v>15</v>
      </c>
      <c r="E38" s="70">
        <v>2</v>
      </c>
      <c r="F38" s="71">
        <v>2</v>
      </c>
      <c r="G38" s="72">
        <v>7</v>
      </c>
      <c r="H38" s="73">
        <v>0</v>
      </c>
      <c r="I38" s="74">
        <v>0</v>
      </c>
      <c r="J38" s="73">
        <v>240.00000008039638</v>
      </c>
      <c r="K38" s="74">
        <v>3</v>
      </c>
      <c r="L38" s="73">
        <v>339.9999999521406</v>
      </c>
      <c r="M38" s="74">
        <v>13</v>
      </c>
      <c r="N38" s="116">
        <f>H38+J38+L38</f>
        <v>580.000000032537</v>
      </c>
      <c r="O38" s="117">
        <f>I38+K38+M38</f>
        <v>16</v>
      </c>
      <c r="P38" s="77">
        <f>O38/F38</f>
        <v>8</v>
      </c>
      <c r="Q38" s="78">
        <f>N38/O38</f>
        <v>36.25000000203356</v>
      </c>
      <c r="R38" s="79"/>
      <c r="S38" s="80"/>
      <c r="T38" s="81">
        <f>IF(R38&lt;&gt;0,-(R38-N38)/R38,"")</f>
      </c>
      <c r="U38" s="81">
        <f>IF(S38&lt;&gt;0,-(S38-O38)/S38,"")</f>
      </c>
      <c r="V38" s="118">
        <v>539860.0000000325</v>
      </c>
      <c r="W38" s="119">
        <v>7583</v>
      </c>
      <c r="X38" s="84">
        <f>V38/W38</f>
        <v>71.19345905314948</v>
      </c>
    </row>
    <row r="39" spans="1:24" s="27" customFormat="1" ht="11.25">
      <c r="A39" s="26">
        <v>33</v>
      </c>
      <c r="B39" s="102"/>
      <c r="C39" s="68" t="s">
        <v>69</v>
      </c>
      <c r="D39" s="69" t="s">
        <v>15</v>
      </c>
      <c r="E39" s="70">
        <v>1</v>
      </c>
      <c r="F39" s="71">
        <v>1</v>
      </c>
      <c r="G39" s="72">
        <v>5</v>
      </c>
      <c r="H39" s="73">
        <v>140.00000001454706</v>
      </c>
      <c r="I39" s="74">
        <v>2</v>
      </c>
      <c r="J39" s="73">
        <v>450.0000000051644</v>
      </c>
      <c r="K39" s="74">
        <v>6</v>
      </c>
      <c r="L39" s="73">
        <v>300.00000000344295</v>
      </c>
      <c r="M39" s="74">
        <v>4</v>
      </c>
      <c r="N39" s="116">
        <f>H39+J39+L39</f>
        <v>890.0000000231544</v>
      </c>
      <c r="O39" s="117">
        <f>I39+K39+M39</f>
        <v>12</v>
      </c>
      <c r="P39" s="77">
        <f>O39/F39</f>
        <v>12</v>
      </c>
      <c r="Q39" s="78">
        <f>N39/O39</f>
        <v>74.16666666859619</v>
      </c>
      <c r="R39" s="79">
        <v>910</v>
      </c>
      <c r="S39" s="80">
        <v>14</v>
      </c>
      <c r="T39" s="81">
        <f>IF(R39&lt;&gt;0,-(R39-N39)/R39,"")</f>
        <v>-0.021978021952577614</v>
      </c>
      <c r="U39" s="81">
        <f>IF(S39&lt;&gt;0,-(S39-O39)/S39,"")</f>
        <v>-0.14285714285714285</v>
      </c>
      <c r="V39" s="118">
        <v>857025.0000000232</v>
      </c>
      <c r="W39" s="119">
        <v>12210</v>
      </c>
      <c r="X39" s="84">
        <f>V39/W39</f>
        <v>70.1904176904196</v>
      </c>
    </row>
    <row r="40" spans="1:24" s="27" customFormat="1" ht="11.25">
      <c r="A40" s="26">
        <v>34</v>
      </c>
      <c r="B40" s="102"/>
      <c r="C40" s="68" t="s">
        <v>70</v>
      </c>
      <c r="D40" s="69" t="s">
        <v>15</v>
      </c>
      <c r="E40" s="70">
        <v>1</v>
      </c>
      <c r="F40" s="71">
        <v>1</v>
      </c>
      <c r="G40" s="72">
        <v>9</v>
      </c>
      <c r="H40" s="73">
        <v>80.00000009150048</v>
      </c>
      <c r="I40" s="74">
        <v>2</v>
      </c>
      <c r="J40" s="73">
        <v>199.9999999375936</v>
      </c>
      <c r="K40" s="74">
        <v>5</v>
      </c>
      <c r="L40" s="73">
        <v>0</v>
      </c>
      <c r="M40" s="74">
        <v>0</v>
      </c>
      <c r="N40" s="116">
        <f>H40+J40+L40</f>
        <v>280.00000002909405</v>
      </c>
      <c r="O40" s="117">
        <f>I40+K40+M40</f>
        <v>7</v>
      </c>
      <c r="P40" s="77">
        <f>O40/F40</f>
        <v>7</v>
      </c>
      <c r="Q40" s="78">
        <f>N40/O40</f>
        <v>40.00000000415629</v>
      </c>
      <c r="R40" s="79"/>
      <c r="S40" s="80"/>
      <c r="T40" s="81">
        <f>IF(R40&lt;&gt;0,-(R40-N40)/R40,"")</f>
      </c>
      <c r="U40" s="81">
        <f>IF(S40&lt;&gt;0,-(S40-O40)/S40,"")</f>
      </c>
      <c r="V40" s="118">
        <v>2715770.000000029</v>
      </c>
      <c r="W40" s="119">
        <v>39486</v>
      </c>
      <c r="X40" s="84">
        <f>V40/W40</f>
        <v>68.77804791571769</v>
      </c>
    </row>
    <row r="41" spans="1:24" s="27" customFormat="1" ht="11.25">
      <c r="A41" s="26"/>
      <c r="B41" s="102"/>
      <c r="C41" s="55"/>
      <c r="D41" s="56"/>
      <c r="E41" s="57"/>
      <c r="F41" s="58"/>
      <c r="G41" s="59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62"/>
      <c r="S41" s="63"/>
      <c r="T41" s="64">
        <f>IF(R41&lt;&gt;0,-(R41-N41)/R41,"")</f>
      </c>
      <c r="U41" s="64">
        <f>IF(S41&lt;&gt;0,-(S41-O41)/S41,"")</f>
      </c>
      <c r="V41" s="65"/>
      <c r="W41" s="66"/>
      <c r="X41" s="67"/>
    </row>
    <row r="42" spans="1:24" s="27" customFormat="1" ht="11.25">
      <c r="A42" s="26"/>
      <c r="B42" s="102"/>
      <c r="C42" s="55"/>
      <c r="D42" s="56"/>
      <c r="E42" s="57"/>
      <c r="F42" s="58"/>
      <c r="G42" s="59"/>
      <c r="H42" s="45"/>
      <c r="I42" s="46"/>
      <c r="J42" s="45"/>
      <c r="K42" s="46"/>
      <c r="L42" s="45"/>
      <c r="M42" s="46"/>
      <c r="N42" s="60"/>
      <c r="O42" s="61"/>
      <c r="P42" s="49"/>
      <c r="Q42" s="50"/>
      <c r="R42" s="62"/>
      <c r="S42" s="63"/>
      <c r="T42" s="64"/>
      <c r="U42" s="64"/>
      <c r="V42" s="65"/>
      <c r="W42" s="66"/>
      <c r="X42" s="67"/>
    </row>
    <row r="43" spans="1:24" s="27" customFormat="1" ht="11.25">
      <c r="A43" s="26"/>
      <c r="B43" s="102"/>
      <c r="C43" s="55"/>
      <c r="D43" s="56"/>
      <c r="E43" s="57"/>
      <c r="F43" s="58"/>
      <c r="G43" s="59"/>
      <c r="H43" s="45"/>
      <c r="I43" s="46"/>
      <c r="J43" s="45"/>
      <c r="K43" s="46"/>
      <c r="L43" s="45"/>
      <c r="M43" s="46"/>
      <c r="N43" s="60"/>
      <c r="O43" s="61"/>
      <c r="P43" s="49"/>
      <c r="Q43" s="50"/>
      <c r="R43" s="62"/>
      <c r="S43" s="63"/>
      <c r="T43" s="64"/>
      <c r="U43" s="64"/>
      <c r="V43" s="65"/>
      <c r="W43" s="66"/>
      <c r="X43" s="67"/>
    </row>
    <row r="44" spans="1:24" s="27" customFormat="1" ht="11.25">
      <c r="A44" s="26"/>
      <c r="B44" s="102"/>
      <c r="C44" s="55"/>
      <c r="D44" s="56"/>
      <c r="E44" s="57"/>
      <c r="F44" s="58"/>
      <c r="G44" s="59"/>
      <c r="H44" s="45"/>
      <c r="I44" s="46"/>
      <c r="J44" s="45"/>
      <c r="K44" s="46"/>
      <c r="L44" s="45"/>
      <c r="M44" s="46"/>
      <c r="N44" s="60"/>
      <c r="O44" s="61"/>
      <c r="P44" s="49"/>
      <c r="Q44" s="50"/>
      <c r="R44" s="62"/>
      <c r="S44" s="63"/>
      <c r="T44" s="64"/>
      <c r="U44" s="64"/>
      <c r="V44" s="65"/>
      <c r="W44" s="66"/>
      <c r="X44" s="67"/>
    </row>
    <row r="45" spans="1:24" s="27" customFormat="1" ht="11.25">
      <c r="A45" s="26"/>
      <c r="B45" s="102"/>
      <c r="C45" s="55"/>
      <c r="D45" s="56"/>
      <c r="E45" s="57"/>
      <c r="F45" s="58"/>
      <c r="G45" s="59"/>
      <c r="H45" s="45"/>
      <c r="I45" s="46"/>
      <c r="J45" s="45"/>
      <c r="K45" s="46"/>
      <c r="L45" s="45"/>
      <c r="M45" s="46"/>
      <c r="N45" s="60"/>
      <c r="O45" s="61"/>
      <c r="P45" s="49"/>
      <c r="Q45" s="50"/>
      <c r="R45" s="62"/>
      <c r="S45" s="63"/>
      <c r="T45" s="64"/>
      <c r="U45" s="64"/>
      <c r="V45" s="65"/>
      <c r="W45" s="66"/>
      <c r="X45" s="67"/>
    </row>
    <row r="46" spans="1:24" s="27" customFormat="1" ht="11.25">
      <c r="A46" s="26"/>
      <c r="B46" s="102"/>
      <c r="C46" s="55"/>
      <c r="D46" s="56"/>
      <c r="E46" s="57"/>
      <c r="F46" s="58"/>
      <c r="G46" s="59"/>
      <c r="H46" s="45"/>
      <c r="I46" s="46"/>
      <c r="J46" s="45"/>
      <c r="K46" s="46"/>
      <c r="L46" s="45"/>
      <c r="M46" s="46"/>
      <c r="N46" s="60"/>
      <c r="O46" s="61"/>
      <c r="P46" s="49"/>
      <c r="Q46" s="50"/>
      <c r="R46" s="62"/>
      <c r="S46" s="63"/>
      <c r="T46" s="64"/>
      <c r="U46" s="64"/>
      <c r="V46" s="65"/>
      <c r="W46" s="66"/>
      <c r="X46" s="67"/>
    </row>
    <row r="47" spans="1:24" s="27" customFormat="1" ht="11.25">
      <c r="A47" s="26"/>
      <c r="B47" s="102"/>
      <c r="C47" s="55"/>
      <c r="D47" s="56"/>
      <c r="E47" s="57"/>
      <c r="F47" s="58"/>
      <c r="G47" s="59"/>
      <c r="H47" s="45"/>
      <c r="I47" s="46"/>
      <c r="J47" s="45"/>
      <c r="K47" s="46"/>
      <c r="L47" s="45"/>
      <c r="M47" s="46"/>
      <c r="N47" s="60"/>
      <c r="O47" s="61"/>
      <c r="P47" s="49"/>
      <c r="Q47" s="50"/>
      <c r="R47" s="62"/>
      <c r="S47" s="63"/>
      <c r="T47" s="64"/>
      <c r="U47" s="64"/>
      <c r="V47" s="65"/>
      <c r="W47" s="66"/>
      <c r="X47" s="67"/>
    </row>
    <row r="48" spans="1:24" s="27" customFormat="1" ht="11.25">
      <c r="A48" s="26"/>
      <c r="B48" s="102"/>
      <c r="C48" s="55"/>
      <c r="D48" s="56"/>
      <c r="E48" s="57"/>
      <c r="F48" s="58"/>
      <c r="G48" s="59"/>
      <c r="H48" s="45"/>
      <c r="I48" s="46"/>
      <c r="J48" s="45"/>
      <c r="K48" s="46"/>
      <c r="L48" s="45"/>
      <c r="M48" s="46"/>
      <c r="N48" s="60"/>
      <c r="O48" s="61"/>
      <c r="P48" s="49"/>
      <c r="Q48" s="50"/>
      <c r="R48" s="62"/>
      <c r="S48" s="63"/>
      <c r="T48" s="64"/>
      <c r="U48" s="64"/>
      <c r="V48" s="65"/>
      <c r="W48" s="66"/>
      <c r="X48" s="67"/>
    </row>
    <row r="49" spans="1:24" s="27" customFormat="1" ht="11.25">
      <c r="A49" s="26"/>
      <c r="B49" s="102"/>
      <c r="C49" s="55"/>
      <c r="D49" s="56"/>
      <c r="E49" s="57"/>
      <c r="F49" s="58"/>
      <c r="G49" s="59"/>
      <c r="H49" s="45"/>
      <c r="I49" s="46"/>
      <c r="J49" s="45"/>
      <c r="K49" s="46"/>
      <c r="L49" s="45"/>
      <c r="M49" s="46"/>
      <c r="N49" s="60"/>
      <c r="O49" s="61"/>
      <c r="P49" s="49"/>
      <c r="Q49" s="50"/>
      <c r="R49" s="62"/>
      <c r="S49" s="63"/>
      <c r="T49" s="64"/>
      <c r="U49" s="64"/>
      <c r="V49" s="65"/>
      <c r="W49" s="66"/>
      <c r="X49" s="67"/>
    </row>
    <row r="50" spans="1:24" s="27" customFormat="1" ht="11.25">
      <c r="A50" s="26"/>
      <c r="B50" s="102"/>
      <c r="C50" s="55"/>
      <c r="D50" s="56"/>
      <c r="E50" s="57"/>
      <c r="F50" s="58"/>
      <c r="G50" s="59"/>
      <c r="H50" s="45"/>
      <c r="I50" s="46"/>
      <c r="J50" s="45"/>
      <c r="K50" s="46"/>
      <c r="L50" s="45"/>
      <c r="M50" s="46"/>
      <c r="N50" s="60"/>
      <c r="O50" s="61"/>
      <c r="P50" s="49"/>
      <c r="Q50" s="50"/>
      <c r="R50" s="62"/>
      <c r="S50" s="63"/>
      <c r="T50" s="64"/>
      <c r="U50" s="64"/>
      <c r="V50" s="65"/>
      <c r="W50" s="66"/>
      <c r="X50" s="67"/>
    </row>
    <row r="51" spans="1:24" s="27" customFormat="1" ht="11.25">
      <c r="A51" s="26"/>
      <c r="B51" s="102"/>
      <c r="C51" s="55"/>
      <c r="D51" s="56"/>
      <c r="E51" s="57"/>
      <c r="F51" s="58"/>
      <c r="G51" s="59"/>
      <c r="H51" s="45"/>
      <c r="I51" s="46"/>
      <c r="J51" s="45"/>
      <c r="K51" s="46"/>
      <c r="L51" s="45"/>
      <c r="M51" s="46"/>
      <c r="N51" s="60"/>
      <c r="O51" s="61"/>
      <c r="P51" s="49"/>
      <c r="Q51" s="50"/>
      <c r="R51" s="62"/>
      <c r="S51" s="63"/>
      <c r="T51" s="64"/>
      <c r="U51" s="64"/>
      <c r="V51" s="65"/>
      <c r="W51" s="66"/>
      <c r="X51" s="67"/>
    </row>
    <row r="52" spans="1:24" s="27" customFormat="1" ht="11.25">
      <c r="A52" s="26"/>
      <c r="B52" s="102"/>
      <c r="C52" s="55"/>
      <c r="D52" s="56"/>
      <c r="E52" s="57"/>
      <c r="F52" s="58"/>
      <c r="G52" s="59"/>
      <c r="H52" s="45"/>
      <c r="I52" s="46"/>
      <c r="J52" s="45"/>
      <c r="K52" s="46"/>
      <c r="L52" s="45"/>
      <c r="M52" s="46"/>
      <c r="N52" s="60"/>
      <c r="O52" s="61"/>
      <c r="P52" s="49"/>
      <c r="Q52" s="50"/>
      <c r="R52" s="62"/>
      <c r="S52" s="63"/>
      <c r="T52" s="64"/>
      <c r="U52" s="64"/>
      <c r="V52" s="65"/>
      <c r="W52" s="66"/>
      <c r="X52" s="67"/>
    </row>
    <row r="53" spans="1:24" s="27" customFormat="1" ht="11.25">
      <c r="A53" s="26"/>
      <c r="B53" s="102"/>
      <c r="C53" s="55"/>
      <c r="D53" s="56"/>
      <c r="E53" s="57"/>
      <c r="F53" s="58"/>
      <c r="G53" s="59"/>
      <c r="H53" s="45"/>
      <c r="I53" s="46"/>
      <c r="J53" s="45"/>
      <c r="K53" s="46"/>
      <c r="L53" s="45"/>
      <c r="M53" s="46"/>
      <c r="N53" s="60"/>
      <c r="O53" s="61"/>
      <c r="P53" s="49"/>
      <c r="Q53" s="50"/>
      <c r="R53" s="62"/>
      <c r="S53" s="63"/>
      <c r="T53" s="64"/>
      <c r="U53" s="64"/>
      <c r="V53" s="65"/>
      <c r="W53" s="66"/>
      <c r="X53" s="67"/>
    </row>
    <row r="54" spans="1:24" s="27" customFormat="1" ht="11.25">
      <c r="A54" s="26"/>
      <c r="B54" s="102"/>
      <c r="C54" s="55"/>
      <c r="D54" s="56"/>
      <c r="E54" s="57"/>
      <c r="F54" s="58"/>
      <c r="G54" s="59"/>
      <c r="H54" s="45"/>
      <c r="I54" s="46"/>
      <c r="J54" s="45"/>
      <c r="K54" s="46"/>
      <c r="L54" s="45"/>
      <c r="M54" s="46"/>
      <c r="N54" s="60"/>
      <c r="O54" s="61"/>
      <c r="P54" s="49"/>
      <c r="Q54" s="50"/>
      <c r="R54" s="62"/>
      <c r="S54" s="63"/>
      <c r="T54" s="64"/>
      <c r="U54" s="64"/>
      <c r="V54" s="65"/>
      <c r="W54" s="66"/>
      <c r="X54" s="67"/>
    </row>
    <row r="55" spans="1:24" s="27" customFormat="1" ht="11.25">
      <c r="A55" s="26"/>
      <c r="B55" s="102"/>
      <c r="C55" s="55"/>
      <c r="D55" s="56"/>
      <c r="E55" s="57"/>
      <c r="F55" s="58"/>
      <c r="G55" s="59"/>
      <c r="H55" s="45"/>
      <c r="I55" s="46"/>
      <c r="J55" s="45"/>
      <c r="K55" s="46"/>
      <c r="L55" s="45"/>
      <c r="M55" s="46"/>
      <c r="N55" s="60"/>
      <c r="O55" s="61"/>
      <c r="P55" s="49"/>
      <c r="Q55" s="50"/>
      <c r="R55" s="62"/>
      <c r="S55" s="63"/>
      <c r="T55" s="64"/>
      <c r="U55" s="64"/>
      <c r="V55" s="65"/>
      <c r="W55" s="66"/>
      <c r="X55" s="67"/>
    </row>
    <row r="56" spans="1:24" s="27" customFormat="1" ht="11.25">
      <c r="A56" s="26"/>
      <c r="B56" s="102"/>
      <c r="C56" s="55"/>
      <c r="D56" s="56"/>
      <c r="E56" s="57"/>
      <c r="F56" s="58"/>
      <c r="G56" s="59"/>
      <c r="H56" s="45"/>
      <c r="I56" s="46"/>
      <c r="J56" s="45"/>
      <c r="K56" s="46"/>
      <c r="L56" s="45"/>
      <c r="M56" s="46"/>
      <c r="N56" s="60"/>
      <c r="O56" s="61"/>
      <c r="P56" s="49"/>
      <c r="Q56" s="50"/>
      <c r="R56" s="62"/>
      <c r="S56" s="63"/>
      <c r="T56" s="64"/>
      <c r="U56" s="64"/>
      <c r="V56" s="65"/>
      <c r="W56" s="66"/>
      <c r="X56" s="67"/>
    </row>
    <row r="57" spans="1:24" s="27" customFormat="1" ht="11.25">
      <c r="A57" s="26"/>
      <c r="B57" s="102"/>
      <c r="C57" s="55"/>
      <c r="D57" s="56"/>
      <c r="E57" s="57"/>
      <c r="F57" s="58"/>
      <c r="G57" s="59"/>
      <c r="H57" s="45"/>
      <c r="I57" s="46"/>
      <c r="J57" s="45"/>
      <c r="K57" s="46"/>
      <c r="L57" s="45"/>
      <c r="M57" s="46"/>
      <c r="N57" s="60"/>
      <c r="O57" s="61"/>
      <c r="P57" s="49"/>
      <c r="Q57" s="50"/>
      <c r="R57" s="62"/>
      <c r="S57" s="63"/>
      <c r="T57" s="64"/>
      <c r="U57" s="64"/>
      <c r="V57" s="65"/>
      <c r="W57" s="66"/>
      <c r="X57" s="67"/>
    </row>
    <row r="58" spans="1:24" s="27" customFormat="1" ht="11.25">
      <c r="A58" s="26"/>
      <c r="B58" s="102"/>
      <c r="C58" s="55"/>
      <c r="D58" s="56"/>
      <c r="E58" s="57"/>
      <c r="F58" s="58"/>
      <c r="G58" s="59"/>
      <c r="H58" s="45"/>
      <c r="I58" s="46"/>
      <c r="J58" s="45"/>
      <c r="K58" s="46"/>
      <c r="L58" s="45"/>
      <c r="M58" s="46"/>
      <c r="N58" s="60"/>
      <c r="O58" s="61"/>
      <c r="P58" s="49"/>
      <c r="Q58" s="50"/>
      <c r="R58" s="62"/>
      <c r="S58" s="63"/>
      <c r="T58" s="64"/>
      <c r="U58" s="64"/>
      <c r="V58" s="65"/>
      <c r="W58" s="66"/>
      <c r="X58" s="67"/>
    </row>
    <row r="59" spans="1:24" s="27" customFormat="1" ht="11.25">
      <c r="A59" s="26"/>
      <c r="B59" s="102"/>
      <c r="C59" s="55"/>
      <c r="D59" s="56"/>
      <c r="E59" s="57"/>
      <c r="F59" s="58"/>
      <c r="G59" s="59"/>
      <c r="H59" s="45"/>
      <c r="I59" s="46"/>
      <c r="J59" s="45"/>
      <c r="K59" s="46"/>
      <c r="L59" s="45"/>
      <c r="M59" s="46"/>
      <c r="N59" s="60"/>
      <c r="O59" s="61"/>
      <c r="P59" s="49"/>
      <c r="Q59" s="50"/>
      <c r="R59" s="62"/>
      <c r="S59" s="63"/>
      <c r="T59" s="64"/>
      <c r="U59" s="64"/>
      <c r="V59" s="65"/>
      <c r="W59" s="66"/>
      <c r="X59" s="67"/>
    </row>
    <row r="60" spans="1:24" s="27" customFormat="1" ht="11.25">
      <c r="A60" s="26"/>
      <c r="B60" s="54"/>
      <c r="C60" s="55"/>
      <c r="D60" s="56"/>
      <c r="E60" s="57"/>
      <c r="F60" s="58"/>
      <c r="G60" s="59"/>
      <c r="H60" s="45"/>
      <c r="I60" s="46"/>
      <c r="J60" s="45"/>
      <c r="K60" s="46"/>
      <c r="L60" s="45"/>
      <c r="M60" s="46"/>
      <c r="N60" s="60"/>
      <c r="O60" s="61"/>
      <c r="P60" s="49"/>
      <c r="Q60" s="50"/>
      <c r="R60" s="62"/>
      <c r="S60" s="63"/>
      <c r="T60" s="64"/>
      <c r="U60" s="64"/>
      <c r="V60" s="65"/>
      <c r="W60" s="66"/>
      <c r="X60" s="67"/>
    </row>
    <row r="61" spans="1:24" s="27" customFormat="1" ht="11.25">
      <c r="A61" s="26"/>
      <c r="B61" s="54"/>
      <c r="C61" s="55"/>
      <c r="D61" s="56"/>
      <c r="E61" s="57"/>
      <c r="F61" s="58"/>
      <c r="G61" s="59"/>
      <c r="H61" s="45"/>
      <c r="I61" s="46"/>
      <c r="J61" s="45"/>
      <c r="K61" s="46"/>
      <c r="L61" s="45"/>
      <c r="M61" s="46"/>
      <c r="N61" s="60"/>
      <c r="O61" s="61"/>
      <c r="P61" s="49"/>
      <c r="Q61" s="50"/>
      <c r="R61" s="62"/>
      <c r="S61" s="63"/>
      <c r="T61" s="64"/>
      <c r="U61" s="64"/>
      <c r="V61" s="65"/>
      <c r="W61" s="66"/>
      <c r="X61" s="67"/>
    </row>
    <row r="62" spans="1:24" s="27" customFormat="1" ht="11.25">
      <c r="A62" s="26"/>
      <c r="B62" s="54"/>
      <c r="C62" s="55"/>
      <c r="D62" s="56"/>
      <c r="E62" s="57"/>
      <c r="F62" s="58"/>
      <c r="G62" s="59"/>
      <c r="H62" s="45"/>
      <c r="I62" s="46"/>
      <c r="J62" s="45"/>
      <c r="K62" s="46"/>
      <c r="L62" s="45"/>
      <c r="M62" s="46"/>
      <c r="N62" s="60"/>
      <c r="O62" s="61"/>
      <c r="P62" s="49"/>
      <c r="Q62" s="50"/>
      <c r="R62" s="62"/>
      <c r="S62" s="63"/>
      <c r="T62" s="64"/>
      <c r="U62" s="64"/>
      <c r="V62" s="65"/>
      <c r="W62" s="66"/>
      <c r="X62" s="67"/>
    </row>
    <row r="63" spans="1:24" s="27" customFormat="1" ht="11.25">
      <c r="A63" s="26"/>
      <c r="B63" s="54"/>
      <c r="C63" s="55"/>
      <c r="D63" s="56"/>
      <c r="E63" s="57"/>
      <c r="F63" s="58"/>
      <c r="G63" s="59"/>
      <c r="H63" s="45"/>
      <c r="I63" s="46"/>
      <c r="J63" s="45"/>
      <c r="K63" s="46"/>
      <c r="L63" s="45"/>
      <c r="M63" s="46"/>
      <c r="N63" s="60"/>
      <c r="O63" s="61"/>
      <c r="P63" s="49"/>
      <c r="Q63" s="50"/>
      <c r="R63" s="62"/>
      <c r="S63" s="63"/>
      <c r="T63" s="64"/>
      <c r="U63" s="64"/>
      <c r="V63" s="65"/>
      <c r="W63" s="66"/>
      <c r="X63" s="67"/>
    </row>
    <row r="64" spans="1:24" s="27" customFormat="1" ht="11.25">
      <c r="A64" s="26"/>
      <c r="B64" s="54"/>
      <c r="C64" s="55"/>
      <c r="D64" s="56"/>
      <c r="E64" s="57"/>
      <c r="F64" s="58"/>
      <c r="G64" s="59"/>
      <c r="H64" s="45"/>
      <c r="I64" s="46"/>
      <c r="J64" s="45"/>
      <c r="K64" s="46"/>
      <c r="L64" s="45"/>
      <c r="M64" s="46"/>
      <c r="N64" s="60"/>
      <c r="O64" s="61"/>
      <c r="P64" s="49"/>
      <c r="Q64" s="50"/>
      <c r="R64" s="62"/>
      <c r="S64" s="63"/>
      <c r="T64" s="64"/>
      <c r="U64" s="64"/>
      <c r="V64" s="65"/>
      <c r="W64" s="66"/>
      <c r="X64" s="67"/>
    </row>
    <row r="65" spans="1:24" s="27" customFormat="1" ht="11.25">
      <c r="A65" s="26"/>
      <c r="B65" s="54"/>
      <c r="C65" s="55"/>
      <c r="D65" s="56"/>
      <c r="E65" s="57"/>
      <c r="F65" s="58"/>
      <c r="G65" s="59"/>
      <c r="H65" s="45"/>
      <c r="I65" s="46"/>
      <c r="J65" s="45"/>
      <c r="K65" s="46"/>
      <c r="L65" s="45"/>
      <c r="M65" s="46"/>
      <c r="N65" s="60"/>
      <c r="O65" s="61"/>
      <c r="P65" s="49"/>
      <c r="Q65" s="50"/>
      <c r="R65" s="62"/>
      <c r="S65" s="63"/>
      <c r="T65" s="64"/>
      <c r="U65" s="64"/>
      <c r="V65" s="65"/>
      <c r="W65" s="66"/>
      <c r="X65" s="67"/>
    </row>
    <row r="66" spans="1:24" s="27" customFormat="1" ht="11.25">
      <c r="A66" s="26"/>
      <c r="B66" s="54"/>
      <c r="C66" s="55"/>
      <c r="D66" s="56"/>
      <c r="E66" s="57"/>
      <c r="F66" s="58"/>
      <c r="G66" s="59"/>
      <c r="H66" s="45"/>
      <c r="I66" s="46"/>
      <c r="J66" s="45"/>
      <c r="K66" s="46"/>
      <c r="L66" s="45"/>
      <c r="M66" s="46"/>
      <c r="N66" s="60"/>
      <c r="O66" s="61"/>
      <c r="P66" s="49"/>
      <c r="Q66" s="50"/>
      <c r="R66" s="62"/>
      <c r="S66" s="63"/>
      <c r="T66" s="64"/>
      <c r="U66" s="64"/>
      <c r="V66" s="65"/>
      <c r="W66" s="66"/>
      <c r="X66" s="67"/>
    </row>
    <row r="67" spans="1:24" s="27" customFormat="1" ht="11.25">
      <c r="A67" s="26"/>
      <c r="B67" s="54"/>
      <c r="C67" s="55"/>
      <c r="D67" s="56"/>
      <c r="E67" s="57"/>
      <c r="F67" s="58"/>
      <c r="G67" s="59"/>
      <c r="H67" s="45"/>
      <c r="I67" s="46"/>
      <c r="J67" s="45"/>
      <c r="K67" s="46"/>
      <c r="L67" s="45"/>
      <c r="M67" s="46"/>
      <c r="N67" s="60"/>
      <c r="O67" s="61"/>
      <c r="P67" s="49"/>
      <c r="Q67" s="50"/>
      <c r="R67" s="62"/>
      <c r="S67" s="63"/>
      <c r="T67" s="64"/>
      <c r="U67" s="64"/>
      <c r="V67" s="65"/>
      <c r="W67" s="66"/>
      <c r="X67" s="67"/>
    </row>
    <row r="68" spans="1:24" s="27" customFormat="1" ht="11.25">
      <c r="A68" s="26"/>
      <c r="B68" s="54"/>
      <c r="C68" s="55"/>
      <c r="D68" s="56"/>
      <c r="E68" s="57"/>
      <c r="F68" s="58"/>
      <c r="G68" s="59"/>
      <c r="H68" s="45"/>
      <c r="I68" s="46"/>
      <c r="J68" s="45"/>
      <c r="K68" s="46"/>
      <c r="L68" s="45"/>
      <c r="M68" s="46"/>
      <c r="N68" s="60"/>
      <c r="O68" s="61"/>
      <c r="P68" s="49"/>
      <c r="Q68" s="50"/>
      <c r="R68" s="62"/>
      <c r="S68" s="63"/>
      <c r="T68" s="64"/>
      <c r="U68" s="64"/>
      <c r="V68" s="65"/>
      <c r="W68" s="66"/>
      <c r="X68" s="67"/>
    </row>
    <row r="69" spans="1:24" s="27" customFormat="1" ht="11.25">
      <c r="A69" s="26"/>
      <c r="B69" s="54"/>
      <c r="C69" s="55"/>
      <c r="D69" s="56"/>
      <c r="E69" s="57"/>
      <c r="F69" s="58"/>
      <c r="G69" s="59"/>
      <c r="H69" s="45"/>
      <c r="I69" s="46"/>
      <c r="J69" s="45"/>
      <c r="K69" s="46"/>
      <c r="L69" s="45"/>
      <c r="M69" s="46"/>
      <c r="N69" s="60"/>
      <c r="O69" s="61"/>
      <c r="P69" s="49"/>
      <c r="Q69" s="50"/>
      <c r="R69" s="62"/>
      <c r="S69" s="63"/>
      <c r="T69" s="64"/>
      <c r="U69" s="64"/>
      <c r="V69" s="65"/>
      <c r="W69" s="66"/>
      <c r="X69" s="67"/>
    </row>
    <row r="70" spans="1:24" s="27" customFormat="1" ht="11.25">
      <c r="A70" s="26"/>
      <c r="B70" s="54"/>
      <c r="C70" s="55"/>
      <c r="D70" s="56"/>
      <c r="E70" s="57"/>
      <c r="F70" s="58"/>
      <c r="G70" s="59"/>
      <c r="H70" s="45"/>
      <c r="I70" s="46"/>
      <c r="J70" s="45"/>
      <c r="K70" s="46"/>
      <c r="L70" s="45"/>
      <c r="M70" s="46"/>
      <c r="N70" s="60"/>
      <c r="O70" s="61"/>
      <c r="P70" s="49"/>
      <c r="Q70" s="50"/>
      <c r="R70" s="62"/>
      <c r="S70" s="63"/>
      <c r="T70" s="64"/>
      <c r="U70" s="64"/>
      <c r="V70" s="65"/>
      <c r="W70" s="66"/>
      <c r="X70" s="67"/>
    </row>
    <row r="71" spans="1:24" s="27" customFormat="1" ht="11.25">
      <c r="A71" s="26"/>
      <c r="B71" s="54"/>
      <c r="C71" s="55"/>
      <c r="D71" s="56"/>
      <c r="E71" s="57"/>
      <c r="F71" s="58"/>
      <c r="G71" s="59"/>
      <c r="H71" s="45"/>
      <c r="I71" s="46"/>
      <c r="J71" s="45"/>
      <c r="K71" s="46"/>
      <c r="L71" s="45"/>
      <c r="M71" s="46"/>
      <c r="N71" s="60"/>
      <c r="O71" s="61"/>
      <c r="P71" s="49"/>
      <c r="Q71" s="50"/>
      <c r="R71" s="62"/>
      <c r="S71" s="63"/>
      <c r="T71" s="64"/>
      <c r="U71" s="64"/>
      <c r="V71" s="65"/>
      <c r="W71" s="66"/>
      <c r="X71" s="67"/>
    </row>
    <row r="72" spans="1:24" s="27" customFormat="1" ht="11.25">
      <c r="A72" s="26"/>
      <c r="B72" s="54"/>
      <c r="C72" s="55"/>
      <c r="D72" s="56"/>
      <c r="E72" s="57"/>
      <c r="F72" s="58"/>
      <c r="G72" s="59"/>
      <c r="H72" s="45"/>
      <c r="I72" s="46"/>
      <c r="J72" s="45"/>
      <c r="K72" s="46"/>
      <c r="L72" s="45"/>
      <c r="M72" s="46"/>
      <c r="N72" s="60"/>
      <c r="O72" s="61"/>
      <c r="P72" s="49"/>
      <c r="Q72" s="50"/>
      <c r="R72" s="62"/>
      <c r="S72" s="63"/>
      <c r="T72" s="64"/>
      <c r="U72" s="64"/>
      <c r="V72" s="65"/>
      <c r="W72" s="66"/>
      <c r="X72" s="67"/>
    </row>
    <row r="73" spans="1:24" s="27" customFormat="1" ht="11.25">
      <c r="A73" s="26"/>
      <c r="B73" s="54"/>
      <c r="C73" s="55"/>
      <c r="D73" s="56"/>
      <c r="E73" s="57"/>
      <c r="F73" s="58"/>
      <c r="G73" s="59"/>
      <c r="H73" s="45"/>
      <c r="I73" s="46"/>
      <c r="J73" s="45"/>
      <c r="K73" s="46"/>
      <c r="L73" s="45"/>
      <c r="M73" s="46"/>
      <c r="N73" s="60"/>
      <c r="O73" s="61"/>
      <c r="P73" s="49"/>
      <c r="Q73" s="50"/>
      <c r="R73" s="62"/>
      <c r="S73" s="63"/>
      <c r="T73" s="64"/>
      <c r="U73" s="64"/>
      <c r="V73" s="65"/>
      <c r="W73" s="66"/>
      <c r="X73" s="67"/>
    </row>
    <row r="74" spans="1:24" s="27" customFormat="1" ht="11.25">
      <c r="A74" s="26"/>
      <c r="B74" s="54"/>
      <c r="C74" s="55"/>
      <c r="D74" s="56"/>
      <c r="E74" s="57"/>
      <c r="F74" s="58"/>
      <c r="G74" s="59"/>
      <c r="H74" s="45"/>
      <c r="I74" s="46"/>
      <c r="J74" s="45"/>
      <c r="K74" s="46"/>
      <c r="L74" s="45"/>
      <c r="M74" s="46"/>
      <c r="N74" s="60"/>
      <c r="O74" s="61"/>
      <c r="P74" s="49"/>
      <c r="Q74" s="50"/>
      <c r="R74" s="62"/>
      <c r="S74" s="63"/>
      <c r="T74" s="64"/>
      <c r="U74" s="64"/>
      <c r="V74" s="65"/>
      <c r="W74" s="66"/>
      <c r="X74" s="67"/>
    </row>
    <row r="75" spans="1:24" s="27" customFormat="1" ht="11.25">
      <c r="A75" s="26"/>
      <c r="B75" s="54"/>
      <c r="C75" s="55"/>
      <c r="D75" s="56"/>
      <c r="E75" s="57"/>
      <c r="F75" s="58"/>
      <c r="G75" s="59"/>
      <c r="H75" s="45"/>
      <c r="I75" s="46"/>
      <c r="J75" s="45"/>
      <c r="K75" s="46"/>
      <c r="L75" s="45"/>
      <c r="M75" s="46"/>
      <c r="N75" s="60"/>
      <c r="O75" s="61"/>
      <c r="P75" s="49"/>
      <c r="Q75" s="50"/>
      <c r="R75" s="62"/>
      <c r="S75" s="63"/>
      <c r="T75" s="64"/>
      <c r="U75" s="64"/>
      <c r="V75" s="65"/>
      <c r="W75" s="66"/>
      <c r="X75" s="67"/>
    </row>
    <row r="76" spans="1:24" s="27" customFormat="1" ht="11.25">
      <c r="A76" s="26"/>
      <c r="B76" s="54"/>
      <c r="C76" s="55"/>
      <c r="D76" s="56"/>
      <c r="E76" s="57"/>
      <c r="F76" s="58"/>
      <c r="G76" s="59"/>
      <c r="H76" s="45"/>
      <c r="I76" s="46"/>
      <c r="J76" s="45"/>
      <c r="K76" s="46"/>
      <c r="L76" s="45"/>
      <c r="M76" s="46"/>
      <c r="N76" s="60"/>
      <c r="O76" s="61"/>
      <c r="P76" s="49"/>
      <c r="Q76" s="50"/>
      <c r="R76" s="62"/>
      <c r="S76" s="63"/>
      <c r="T76" s="64"/>
      <c r="U76" s="64"/>
      <c r="V76" s="65"/>
      <c r="W76" s="66"/>
      <c r="X76" s="67"/>
    </row>
    <row r="77" spans="1:24" s="27" customFormat="1" ht="11.25">
      <c r="A77" s="26"/>
      <c r="B77" s="54"/>
      <c r="C77" s="55"/>
      <c r="D77" s="56"/>
      <c r="E77" s="57"/>
      <c r="F77" s="58"/>
      <c r="G77" s="59"/>
      <c r="H77" s="45"/>
      <c r="I77" s="46"/>
      <c r="J77" s="45"/>
      <c r="K77" s="46"/>
      <c r="L77" s="45"/>
      <c r="M77" s="46"/>
      <c r="N77" s="60"/>
      <c r="O77" s="61"/>
      <c r="P77" s="49"/>
      <c r="Q77" s="50"/>
      <c r="R77" s="62"/>
      <c r="S77" s="63"/>
      <c r="T77" s="64"/>
      <c r="U77" s="64"/>
      <c r="V77" s="65"/>
      <c r="W77" s="66"/>
      <c r="X77" s="67"/>
    </row>
    <row r="78" spans="1:24" s="27" customFormat="1" ht="11.25">
      <c r="A78" s="26"/>
      <c r="B78" s="54"/>
      <c r="C78" s="55"/>
      <c r="D78" s="56"/>
      <c r="E78" s="57"/>
      <c r="F78" s="58"/>
      <c r="G78" s="59"/>
      <c r="H78" s="45"/>
      <c r="I78" s="46"/>
      <c r="J78" s="45"/>
      <c r="K78" s="46"/>
      <c r="L78" s="45"/>
      <c r="M78" s="46"/>
      <c r="N78" s="60"/>
      <c r="O78" s="61"/>
      <c r="P78" s="49"/>
      <c r="Q78" s="50"/>
      <c r="R78" s="62"/>
      <c r="S78" s="63"/>
      <c r="T78" s="64"/>
      <c r="U78" s="64"/>
      <c r="V78" s="65"/>
      <c r="W78" s="66"/>
      <c r="X78" s="67"/>
    </row>
    <row r="79" spans="1:24" s="27" customFormat="1" ht="11.25">
      <c r="A79" s="26"/>
      <c r="B79" s="54"/>
      <c r="C79" s="55"/>
      <c r="D79" s="56"/>
      <c r="E79" s="57"/>
      <c r="F79" s="58"/>
      <c r="G79" s="59"/>
      <c r="H79" s="45"/>
      <c r="I79" s="46"/>
      <c r="J79" s="45"/>
      <c r="K79" s="46"/>
      <c r="L79" s="45"/>
      <c r="M79" s="46"/>
      <c r="N79" s="60"/>
      <c r="O79" s="61"/>
      <c r="P79" s="49"/>
      <c r="Q79" s="50"/>
      <c r="R79" s="62"/>
      <c r="S79" s="63"/>
      <c r="T79" s="64"/>
      <c r="U79" s="64"/>
      <c r="V79" s="65"/>
      <c r="W79" s="66"/>
      <c r="X79" s="67"/>
    </row>
    <row r="80" spans="1:24" s="27" customFormat="1" ht="11.25">
      <c r="A80" s="26"/>
      <c r="B80" s="54"/>
      <c r="C80" s="55"/>
      <c r="D80" s="56"/>
      <c r="E80" s="57"/>
      <c r="F80" s="58"/>
      <c r="G80" s="59"/>
      <c r="H80" s="45"/>
      <c r="I80" s="46"/>
      <c r="J80" s="45"/>
      <c r="K80" s="46"/>
      <c r="L80" s="45"/>
      <c r="M80" s="46"/>
      <c r="N80" s="60"/>
      <c r="O80" s="61"/>
      <c r="P80" s="49"/>
      <c r="Q80" s="50"/>
      <c r="R80" s="62"/>
      <c r="S80" s="63"/>
      <c r="T80" s="64"/>
      <c r="U80" s="64"/>
      <c r="V80" s="65"/>
      <c r="W80" s="66"/>
      <c r="X80" s="67"/>
    </row>
    <row r="81" spans="1:24" s="27" customFormat="1" ht="11.25">
      <c r="A81" s="26"/>
      <c r="B81" s="54"/>
      <c r="C81" s="55"/>
      <c r="D81" s="56"/>
      <c r="E81" s="57"/>
      <c r="F81" s="58"/>
      <c r="G81" s="59"/>
      <c r="H81" s="45"/>
      <c r="I81" s="46"/>
      <c r="J81" s="45"/>
      <c r="K81" s="46"/>
      <c r="L81" s="45"/>
      <c r="M81" s="46"/>
      <c r="N81" s="60"/>
      <c r="O81" s="61"/>
      <c r="P81" s="49"/>
      <c r="Q81" s="50"/>
      <c r="R81" s="62"/>
      <c r="S81" s="63"/>
      <c r="T81" s="64"/>
      <c r="U81" s="64"/>
      <c r="V81" s="65"/>
      <c r="W81" s="66"/>
      <c r="X81" s="67"/>
    </row>
    <row r="82" spans="1:24" s="27" customFormat="1" ht="11.25">
      <c r="A82" s="26"/>
      <c r="B82" s="54"/>
      <c r="C82" s="55"/>
      <c r="D82" s="56"/>
      <c r="E82" s="57"/>
      <c r="F82" s="58"/>
      <c r="G82" s="59"/>
      <c r="H82" s="45"/>
      <c r="I82" s="46"/>
      <c r="J82" s="45"/>
      <c r="K82" s="46"/>
      <c r="L82" s="45"/>
      <c r="M82" s="46"/>
      <c r="N82" s="60"/>
      <c r="O82" s="61"/>
      <c r="P82" s="49"/>
      <c r="Q82" s="50"/>
      <c r="R82" s="62"/>
      <c r="S82" s="63"/>
      <c r="T82" s="64"/>
      <c r="U82" s="64"/>
      <c r="V82" s="65"/>
      <c r="W82" s="66"/>
      <c r="X82" s="67"/>
    </row>
    <row r="83" spans="1:24" s="27" customFormat="1" ht="11.25">
      <c r="A83" s="26"/>
      <c r="B83" s="54"/>
      <c r="C83" s="55"/>
      <c r="D83" s="56"/>
      <c r="E83" s="57"/>
      <c r="F83" s="58"/>
      <c r="G83" s="59"/>
      <c r="H83" s="45"/>
      <c r="I83" s="46"/>
      <c r="J83" s="45"/>
      <c r="K83" s="46"/>
      <c r="L83" s="45"/>
      <c r="M83" s="46"/>
      <c r="N83" s="60"/>
      <c r="O83" s="61"/>
      <c r="P83" s="49"/>
      <c r="Q83" s="50"/>
      <c r="R83" s="62"/>
      <c r="S83" s="63"/>
      <c r="T83" s="64"/>
      <c r="U83" s="64"/>
      <c r="V83" s="65"/>
      <c r="W83" s="66"/>
      <c r="X83" s="67"/>
    </row>
    <row r="84" spans="1:24" s="27" customFormat="1" ht="11.25">
      <c r="A84" s="26"/>
      <c r="B84" s="54"/>
      <c r="C84" s="55"/>
      <c r="D84" s="56"/>
      <c r="E84" s="57"/>
      <c r="F84" s="58"/>
      <c r="G84" s="59"/>
      <c r="H84" s="45"/>
      <c r="I84" s="46"/>
      <c r="J84" s="45"/>
      <c r="K84" s="46"/>
      <c r="L84" s="45"/>
      <c r="M84" s="46"/>
      <c r="N84" s="60"/>
      <c r="O84" s="61"/>
      <c r="P84" s="49"/>
      <c r="Q84" s="50"/>
      <c r="R84" s="62"/>
      <c r="S84" s="63"/>
      <c r="T84" s="64"/>
      <c r="U84" s="64"/>
      <c r="V84" s="65"/>
      <c r="W84" s="66"/>
      <c r="X84" s="67"/>
    </row>
    <row r="85" spans="1:24" s="27" customFormat="1" ht="11.25">
      <c r="A85" s="26"/>
      <c r="B85" s="54"/>
      <c r="C85" s="55"/>
      <c r="D85" s="56"/>
      <c r="E85" s="57"/>
      <c r="F85" s="58"/>
      <c r="G85" s="59"/>
      <c r="H85" s="45"/>
      <c r="I85" s="46"/>
      <c r="J85" s="45"/>
      <c r="K85" s="46"/>
      <c r="L85" s="45"/>
      <c r="M85" s="46"/>
      <c r="N85" s="60"/>
      <c r="O85" s="61"/>
      <c r="P85" s="49"/>
      <c r="Q85" s="50"/>
      <c r="R85" s="62"/>
      <c r="S85" s="63"/>
      <c r="T85" s="64"/>
      <c r="U85" s="64"/>
      <c r="V85" s="65"/>
      <c r="W85" s="66"/>
      <c r="X85" s="67"/>
    </row>
    <row r="86" spans="1:24" s="27" customFormat="1" ht="11.25">
      <c r="A86" s="26"/>
      <c r="B86" s="54"/>
      <c r="C86" s="55"/>
      <c r="D86" s="56"/>
      <c r="E86" s="57"/>
      <c r="F86" s="58"/>
      <c r="G86" s="59"/>
      <c r="H86" s="45"/>
      <c r="I86" s="46"/>
      <c r="J86" s="45"/>
      <c r="K86" s="46"/>
      <c r="L86" s="45"/>
      <c r="M86" s="46"/>
      <c r="N86" s="60"/>
      <c r="O86" s="61"/>
      <c r="P86" s="49"/>
      <c r="Q86" s="50"/>
      <c r="R86" s="62"/>
      <c r="S86" s="63"/>
      <c r="T86" s="64"/>
      <c r="U86" s="64"/>
      <c r="V86" s="65"/>
      <c r="W86" s="66"/>
      <c r="X86" s="67"/>
    </row>
    <row r="87" spans="1:24" s="27" customFormat="1" ht="11.25">
      <c r="A87" s="26"/>
      <c r="B87" s="54"/>
      <c r="C87" s="55"/>
      <c r="D87" s="56"/>
      <c r="E87" s="57"/>
      <c r="F87" s="58"/>
      <c r="G87" s="59"/>
      <c r="H87" s="45"/>
      <c r="I87" s="46"/>
      <c r="J87" s="45"/>
      <c r="K87" s="46"/>
      <c r="L87" s="45"/>
      <c r="M87" s="46"/>
      <c r="N87" s="60"/>
      <c r="O87" s="61"/>
      <c r="P87" s="49"/>
      <c r="Q87" s="50"/>
      <c r="R87" s="62"/>
      <c r="S87" s="63"/>
      <c r="T87" s="64"/>
      <c r="U87" s="64"/>
      <c r="V87" s="65"/>
      <c r="W87" s="66"/>
      <c r="X87" s="67"/>
    </row>
    <row r="88" spans="1:24" s="27" customFormat="1" ht="11.25">
      <c r="A88" s="26"/>
      <c r="B88" s="54"/>
      <c r="C88" s="55"/>
      <c r="D88" s="56"/>
      <c r="E88" s="57"/>
      <c r="F88" s="58"/>
      <c r="G88" s="59"/>
      <c r="H88" s="45"/>
      <c r="I88" s="46"/>
      <c r="J88" s="45"/>
      <c r="K88" s="46"/>
      <c r="L88" s="45"/>
      <c r="M88" s="46"/>
      <c r="N88" s="60"/>
      <c r="O88" s="61"/>
      <c r="P88" s="49"/>
      <c r="Q88" s="50"/>
      <c r="R88" s="62"/>
      <c r="S88" s="63"/>
      <c r="T88" s="64"/>
      <c r="U88" s="64"/>
      <c r="V88" s="65"/>
      <c r="W88" s="66"/>
      <c r="X88" s="67"/>
    </row>
    <row r="89" spans="1:24" s="27" customFormat="1" ht="11.25">
      <c r="A89" s="26"/>
      <c r="B89" s="54"/>
      <c r="C89" s="55"/>
      <c r="D89" s="56"/>
      <c r="E89" s="57"/>
      <c r="F89" s="58"/>
      <c r="G89" s="59"/>
      <c r="H89" s="45"/>
      <c r="I89" s="46"/>
      <c r="J89" s="45"/>
      <c r="K89" s="46"/>
      <c r="L89" s="45"/>
      <c r="M89" s="46"/>
      <c r="N89" s="60"/>
      <c r="O89" s="61"/>
      <c r="P89" s="49"/>
      <c r="Q89" s="50"/>
      <c r="R89" s="62"/>
      <c r="S89" s="63"/>
      <c r="T89" s="64"/>
      <c r="U89" s="64"/>
      <c r="V89" s="65"/>
      <c r="W89" s="66"/>
      <c r="X89" s="67"/>
    </row>
    <row r="90" spans="1:24" s="27" customFormat="1" ht="11.25">
      <c r="A90" s="26"/>
      <c r="B90" s="54"/>
      <c r="C90" s="55"/>
      <c r="D90" s="56"/>
      <c r="E90" s="57"/>
      <c r="F90" s="58"/>
      <c r="G90" s="59"/>
      <c r="H90" s="45"/>
      <c r="I90" s="46"/>
      <c r="J90" s="45"/>
      <c r="K90" s="46"/>
      <c r="L90" s="45"/>
      <c r="M90" s="46"/>
      <c r="N90" s="60"/>
      <c r="O90" s="61"/>
      <c r="P90" s="49"/>
      <c r="Q90" s="50"/>
      <c r="R90" s="62"/>
      <c r="S90" s="63"/>
      <c r="T90" s="64"/>
      <c r="U90" s="64"/>
      <c r="V90" s="65"/>
      <c r="W90" s="66"/>
      <c r="X90" s="67"/>
    </row>
    <row r="91" spans="1:24" s="27" customFormat="1" ht="11.25">
      <c r="A91" s="26"/>
      <c r="B91" s="54"/>
      <c r="C91" s="55"/>
      <c r="D91" s="56"/>
      <c r="E91" s="57"/>
      <c r="F91" s="58"/>
      <c r="G91" s="59"/>
      <c r="H91" s="45"/>
      <c r="I91" s="46"/>
      <c r="J91" s="45"/>
      <c r="K91" s="46"/>
      <c r="L91" s="45"/>
      <c r="M91" s="46"/>
      <c r="N91" s="60"/>
      <c r="O91" s="61"/>
      <c r="P91" s="49"/>
      <c r="Q91" s="50"/>
      <c r="R91" s="62"/>
      <c r="S91" s="63"/>
      <c r="T91" s="64"/>
      <c r="U91" s="64"/>
      <c r="V91" s="65"/>
      <c r="W91" s="66"/>
      <c r="X91" s="67"/>
    </row>
    <row r="92" spans="1:24" s="27" customFormat="1" ht="11.25">
      <c r="A92" s="26"/>
      <c r="B92" s="54"/>
      <c r="C92" s="55"/>
      <c r="D92" s="56"/>
      <c r="E92" s="57"/>
      <c r="F92" s="58"/>
      <c r="G92" s="59"/>
      <c r="H92" s="45"/>
      <c r="I92" s="46"/>
      <c r="J92" s="45"/>
      <c r="K92" s="46"/>
      <c r="L92" s="45"/>
      <c r="M92" s="46"/>
      <c r="N92" s="60"/>
      <c r="O92" s="61"/>
      <c r="P92" s="49"/>
      <c r="Q92" s="50"/>
      <c r="R92" s="62"/>
      <c r="S92" s="63"/>
      <c r="T92" s="64"/>
      <c r="U92" s="64"/>
      <c r="V92" s="65"/>
      <c r="W92" s="66"/>
      <c r="X92" s="67"/>
    </row>
    <row r="93" spans="1:24" s="27" customFormat="1" ht="11.25">
      <c r="A93" s="26"/>
      <c r="B93" s="54"/>
      <c r="C93" s="55"/>
      <c r="D93" s="56"/>
      <c r="E93" s="57"/>
      <c r="F93" s="58"/>
      <c r="G93" s="59"/>
      <c r="H93" s="45"/>
      <c r="I93" s="46"/>
      <c r="J93" s="45"/>
      <c r="K93" s="46"/>
      <c r="L93" s="45"/>
      <c r="M93" s="46"/>
      <c r="N93" s="60"/>
      <c r="O93" s="61"/>
      <c r="P93" s="49"/>
      <c r="Q93" s="50"/>
      <c r="R93" s="62"/>
      <c r="S93" s="63"/>
      <c r="T93" s="64"/>
      <c r="U93" s="64"/>
      <c r="V93" s="65"/>
      <c r="W93" s="66"/>
      <c r="X93" s="67"/>
    </row>
    <row r="94" spans="1:24" s="27" customFormat="1" ht="11.25">
      <c r="A94" s="26"/>
      <c r="B94" s="54"/>
      <c r="C94" s="55"/>
      <c r="D94" s="56"/>
      <c r="E94" s="57"/>
      <c r="F94" s="58"/>
      <c r="G94" s="59"/>
      <c r="H94" s="45"/>
      <c r="I94" s="46"/>
      <c r="J94" s="45"/>
      <c r="K94" s="46"/>
      <c r="L94" s="45"/>
      <c r="M94" s="46"/>
      <c r="N94" s="60"/>
      <c r="O94" s="61"/>
      <c r="P94" s="49"/>
      <c r="Q94" s="50"/>
      <c r="R94" s="62"/>
      <c r="S94" s="63"/>
      <c r="T94" s="64"/>
      <c r="U94" s="64"/>
      <c r="V94" s="65"/>
      <c r="W94" s="66"/>
      <c r="X94" s="67"/>
    </row>
    <row r="95" spans="1:24" s="27" customFormat="1" ht="11.25">
      <c r="A95" s="26"/>
      <c r="B95" s="54"/>
      <c r="C95" s="55"/>
      <c r="D95" s="56"/>
      <c r="E95" s="57"/>
      <c r="F95" s="58"/>
      <c r="G95" s="59"/>
      <c r="H95" s="45"/>
      <c r="I95" s="46"/>
      <c r="J95" s="45"/>
      <c r="K95" s="46"/>
      <c r="L95" s="45"/>
      <c r="M95" s="46"/>
      <c r="N95" s="60"/>
      <c r="O95" s="61"/>
      <c r="P95" s="49"/>
      <c r="Q95" s="50"/>
      <c r="R95" s="62"/>
      <c r="S95" s="63"/>
      <c r="T95" s="64"/>
      <c r="U95" s="64"/>
      <c r="V95" s="65"/>
      <c r="W95" s="66"/>
      <c r="X95" s="67"/>
    </row>
    <row r="96" spans="1:24" s="27" customFormat="1" ht="11.25">
      <c r="A96" s="26"/>
      <c r="B96" s="54"/>
      <c r="C96" s="55"/>
      <c r="D96" s="56"/>
      <c r="E96" s="57"/>
      <c r="F96" s="58"/>
      <c r="G96" s="59"/>
      <c r="H96" s="45"/>
      <c r="I96" s="46"/>
      <c r="J96" s="45"/>
      <c r="K96" s="46"/>
      <c r="L96" s="45"/>
      <c r="M96" s="46"/>
      <c r="N96" s="60"/>
      <c r="O96" s="61"/>
      <c r="P96" s="49"/>
      <c r="Q96" s="50"/>
      <c r="R96" s="62"/>
      <c r="S96" s="63"/>
      <c r="T96" s="64"/>
      <c r="U96" s="64"/>
      <c r="V96" s="65"/>
      <c r="W96" s="66"/>
      <c r="X96" s="67"/>
    </row>
    <row r="97" spans="1:24" s="27" customFormat="1" ht="11.25">
      <c r="A97" s="26"/>
      <c r="B97" s="54"/>
      <c r="C97" s="55"/>
      <c r="D97" s="56"/>
      <c r="E97" s="57"/>
      <c r="F97" s="58"/>
      <c r="G97" s="59"/>
      <c r="H97" s="45"/>
      <c r="I97" s="46"/>
      <c r="J97" s="45"/>
      <c r="K97" s="46"/>
      <c r="L97" s="45"/>
      <c r="M97" s="46"/>
      <c r="N97" s="60"/>
      <c r="O97" s="61"/>
      <c r="P97" s="49"/>
      <c r="Q97" s="50"/>
      <c r="R97" s="62"/>
      <c r="S97" s="63"/>
      <c r="T97" s="64"/>
      <c r="U97" s="64"/>
      <c r="V97" s="65"/>
      <c r="W97" s="66"/>
      <c r="X97" s="67"/>
    </row>
    <row r="98" spans="1:24" s="27" customFormat="1" ht="11.25">
      <c r="A98" s="26"/>
      <c r="B98" s="54"/>
      <c r="C98" s="55"/>
      <c r="D98" s="56"/>
      <c r="E98" s="57"/>
      <c r="F98" s="58"/>
      <c r="G98" s="59"/>
      <c r="H98" s="45"/>
      <c r="I98" s="46"/>
      <c r="J98" s="45"/>
      <c r="K98" s="46"/>
      <c r="L98" s="45"/>
      <c r="M98" s="46"/>
      <c r="N98" s="60"/>
      <c r="O98" s="61"/>
      <c r="P98" s="49"/>
      <c r="Q98" s="50"/>
      <c r="R98" s="62"/>
      <c r="S98" s="63"/>
      <c r="T98" s="64"/>
      <c r="U98" s="64"/>
      <c r="V98" s="65"/>
      <c r="W98" s="66"/>
      <c r="X98" s="67"/>
    </row>
    <row r="99" spans="1:24" s="27" customFormat="1" ht="11.25">
      <c r="A99" s="26"/>
      <c r="B99" s="54"/>
      <c r="C99" s="55"/>
      <c r="D99" s="56"/>
      <c r="E99" s="57"/>
      <c r="F99" s="58"/>
      <c r="G99" s="59"/>
      <c r="H99" s="45"/>
      <c r="I99" s="46"/>
      <c r="J99" s="45"/>
      <c r="K99" s="46"/>
      <c r="L99" s="45"/>
      <c r="M99" s="46"/>
      <c r="N99" s="60"/>
      <c r="O99" s="61"/>
      <c r="P99" s="49"/>
      <c r="Q99" s="50"/>
      <c r="R99" s="62"/>
      <c r="S99" s="63"/>
      <c r="T99" s="64"/>
      <c r="U99" s="64"/>
      <c r="V99" s="65"/>
      <c r="W99" s="66"/>
      <c r="X99" s="67"/>
    </row>
    <row r="100" spans="1:24" s="27" customFormat="1" ht="11.25">
      <c r="A100" s="26"/>
      <c r="B100" s="54"/>
      <c r="C100" s="55"/>
      <c r="D100" s="56"/>
      <c r="E100" s="57"/>
      <c r="F100" s="58"/>
      <c r="G100" s="59"/>
      <c r="H100" s="45"/>
      <c r="I100" s="46"/>
      <c r="J100" s="45"/>
      <c r="K100" s="46"/>
      <c r="L100" s="45"/>
      <c r="M100" s="46"/>
      <c r="N100" s="60"/>
      <c r="O100" s="61"/>
      <c r="P100" s="49"/>
      <c r="Q100" s="50"/>
      <c r="R100" s="62"/>
      <c r="S100" s="63"/>
      <c r="T100" s="64"/>
      <c r="U100" s="64"/>
      <c r="V100" s="65"/>
      <c r="W100" s="66"/>
      <c r="X100" s="67"/>
    </row>
    <row r="101" spans="1:24" s="27" customFormat="1" ht="11.25">
      <c r="A101" s="26"/>
      <c r="B101" s="54"/>
      <c r="C101" s="55"/>
      <c r="D101" s="56"/>
      <c r="E101" s="57"/>
      <c r="F101" s="58"/>
      <c r="G101" s="59"/>
      <c r="H101" s="45"/>
      <c r="I101" s="46"/>
      <c r="J101" s="45"/>
      <c r="K101" s="46"/>
      <c r="L101" s="45"/>
      <c r="M101" s="46"/>
      <c r="N101" s="60"/>
      <c r="O101" s="61"/>
      <c r="P101" s="49"/>
      <c r="Q101" s="50"/>
      <c r="R101" s="62"/>
      <c r="S101" s="63"/>
      <c r="T101" s="64"/>
      <c r="U101" s="64"/>
      <c r="V101" s="65"/>
      <c r="W101" s="66"/>
      <c r="X101" s="67"/>
    </row>
    <row r="102" spans="1:24" s="27" customFormat="1" ht="11.25">
      <c r="A102" s="26"/>
      <c r="B102" s="54"/>
      <c r="C102" s="55"/>
      <c r="D102" s="56"/>
      <c r="E102" s="57"/>
      <c r="F102" s="58"/>
      <c r="G102" s="59"/>
      <c r="H102" s="45"/>
      <c r="I102" s="46"/>
      <c r="J102" s="45"/>
      <c r="K102" s="46"/>
      <c r="L102" s="45"/>
      <c r="M102" s="46"/>
      <c r="N102" s="60"/>
      <c r="O102" s="61"/>
      <c r="P102" s="49"/>
      <c r="Q102" s="50"/>
      <c r="R102" s="62"/>
      <c r="S102" s="63"/>
      <c r="T102" s="64"/>
      <c r="U102" s="64"/>
      <c r="V102" s="65"/>
      <c r="W102" s="66"/>
      <c r="X102" s="67"/>
    </row>
    <row r="103" spans="1:24" s="27" customFormat="1" ht="11.25">
      <c r="A103" s="26"/>
      <c r="B103" s="54"/>
      <c r="C103" s="55"/>
      <c r="D103" s="56"/>
      <c r="E103" s="57"/>
      <c r="F103" s="58"/>
      <c r="G103" s="59"/>
      <c r="H103" s="45"/>
      <c r="I103" s="46"/>
      <c r="J103" s="45"/>
      <c r="K103" s="46"/>
      <c r="L103" s="45"/>
      <c r="M103" s="46"/>
      <c r="N103" s="60"/>
      <c r="O103" s="61"/>
      <c r="P103" s="49"/>
      <c r="Q103" s="50"/>
      <c r="R103" s="62"/>
      <c r="S103" s="63"/>
      <c r="T103" s="64"/>
      <c r="U103" s="64"/>
      <c r="V103" s="65"/>
      <c r="W103" s="66"/>
      <c r="X103" s="67"/>
    </row>
    <row r="104" spans="1:24" s="27" customFormat="1" ht="11.25">
      <c r="A104" s="26"/>
      <c r="B104" s="54"/>
      <c r="C104" s="55"/>
      <c r="D104" s="56"/>
      <c r="E104" s="57"/>
      <c r="F104" s="58"/>
      <c r="G104" s="59"/>
      <c r="H104" s="45"/>
      <c r="I104" s="46"/>
      <c r="J104" s="45"/>
      <c r="K104" s="46"/>
      <c r="L104" s="45"/>
      <c r="M104" s="46"/>
      <c r="N104" s="60"/>
      <c r="O104" s="61"/>
      <c r="P104" s="49"/>
      <c r="Q104" s="50"/>
      <c r="R104" s="62"/>
      <c r="S104" s="63"/>
      <c r="T104" s="64"/>
      <c r="U104" s="64"/>
      <c r="V104" s="65"/>
      <c r="W104" s="66"/>
      <c r="X104" s="67"/>
    </row>
    <row r="105" spans="1:24" s="27" customFormat="1" ht="11.25">
      <c r="A105" s="26"/>
      <c r="B105" s="54"/>
      <c r="C105" s="55"/>
      <c r="D105" s="56"/>
      <c r="E105" s="57"/>
      <c r="F105" s="58"/>
      <c r="G105" s="59"/>
      <c r="H105" s="45"/>
      <c r="I105" s="46"/>
      <c r="J105" s="45"/>
      <c r="K105" s="46"/>
      <c r="L105" s="45"/>
      <c r="M105" s="46"/>
      <c r="N105" s="60"/>
      <c r="O105" s="61"/>
      <c r="P105" s="49"/>
      <c r="Q105" s="50"/>
      <c r="R105" s="62"/>
      <c r="S105" s="63"/>
      <c r="T105" s="64"/>
      <c r="U105" s="64"/>
      <c r="V105" s="65"/>
      <c r="W105" s="66"/>
      <c r="X105" s="67"/>
    </row>
    <row r="106" spans="1:24" s="27" customFormat="1" ht="11.25">
      <c r="A106" s="26"/>
      <c r="B106" s="54"/>
      <c r="C106" s="55"/>
      <c r="D106" s="56"/>
      <c r="E106" s="57"/>
      <c r="F106" s="58"/>
      <c r="G106" s="59"/>
      <c r="H106" s="45"/>
      <c r="I106" s="46"/>
      <c r="J106" s="45"/>
      <c r="K106" s="46"/>
      <c r="L106" s="45"/>
      <c r="M106" s="46"/>
      <c r="N106" s="60"/>
      <c r="O106" s="61"/>
      <c r="P106" s="49"/>
      <c r="Q106" s="50"/>
      <c r="R106" s="62"/>
      <c r="S106" s="63"/>
      <c r="T106" s="64"/>
      <c r="U106" s="64"/>
      <c r="V106" s="65"/>
      <c r="W106" s="66"/>
      <c r="X106" s="67"/>
    </row>
    <row r="107" spans="1:24" s="27" customFormat="1" ht="11.25">
      <c r="A107" s="26"/>
      <c r="B107" s="54"/>
      <c r="C107" s="55"/>
      <c r="D107" s="56"/>
      <c r="E107" s="57"/>
      <c r="F107" s="58"/>
      <c r="G107" s="59"/>
      <c r="H107" s="45"/>
      <c r="I107" s="46"/>
      <c r="J107" s="45"/>
      <c r="K107" s="46"/>
      <c r="L107" s="45"/>
      <c r="M107" s="46"/>
      <c r="N107" s="60"/>
      <c r="O107" s="61"/>
      <c r="P107" s="49"/>
      <c r="Q107" s="50"/>
      <c r="R107" s="62"/>
      <c r="S107" s="63"/>
      <c r="T107" s="64"/>
      <c r="U107" s="64"/>
      <c r="V107" s="65"/>
      <c r="W107" s="66"/>
      <c r="X107" s="67"/>
    </row>
    <row r="108" spans="1:24" s="27" customFormat="1" ht="11.25">
      <c r="A108" s="26"/>
      <c r="B108" s="33"/>
      <c r="C108" s="34"/>
      <c r="D108" s="35"/>
      <c r="E108" s="36"/>
      <c r="F108" s="37"/>
      <c r="G108" s="36"/>
      <c r="H108" s="45"/>
      <c r="I108" s="46"/>
      <c r="J108" s="45"/>
      <c r="K108" s="46"/>
      <c r="L108" s="45"/>
      <c r="M108" s="46"/>
      <c r="N108" s="47"/>
      <c r="O108" s="48"/>
      <c r="P108" s="49"/>
      <c r="Q108" s="50"/>
      <c r="R108" s="51"/>
      <c r="S108" s="52"/>
      <c r="T108" s="53"/>
      <c r="U108" s="53"/>
      <c r="V108" s="43"/>
      <c r="W108" s="44"/>
      <c r="X108" s="38"/>
    </row>
    <row r="109" spans="1:24" s="27" customFormat="1" ht="11.25">
      <c r="A109" s="26"/>
      <c r="B109" s="33"/>
      <c r="C109" s="34"/>
      <c r="D109" s="35"/>
      <c r="E109" s="36"/>
      <c r="F109" s="37"/>
      <c r="G109" s="36"/>
      <c r="H109" s="45"/>
      <c r="I109" s="46"/>
      <c r="J109" s="45"/>
      <c r="K109" s="46"/>
      <c r="L109" s="45"/>
      <c r="M109" s="46"/>
      <c r="N109" s="47"/>
      <c r="O109" s="48"/>
      <c r="P109" s="49"/>
      <c r="Q109" s="50"/>
      <c r="R109" s="51"/>
      <c r="S109" s="52"/>
      <c r="T109" s="53"/>
      <c r="U109" s="53"/>
      <c r="V109" s="43"/>
      <c r="W109" s="44"/>
      <c r="X109" s="38"/>
    </row>
    <row r="110" spans="1:24" s="27" customFormat="1" ht="11.25">
      <c r="A110" s="26"/>
      <c r="B110" s="33"/>
      <c r="C110" s="34"/>
      <c r="D110" s="35"/>
      <c r="E110" s="36"/>
      <c r="F110" s="37"/>
      <c r="G110" s="36"/>
      <c r="H110" s="45"/>
      <c r="I110" s="46"/>
      <c r="J110" s="45"/>
      <c r="K110" s="46"/>
      <c r="L110" s="45"/>
      <c r="M110" s="46"/>
      <c r="N110" s="47"/>
      <c r="O110" s="48"/>
      <c r="P110" s="49"/>
      <c r="Q110" s="50"/>
      <c r="R110" s="51"/>
      <c r="S110" s="52"/>
      <c r="T110" s="53"/>
      <c r="U110" s="53"/>
      <c r="V110" s="43"/>
      <c r="W110" s="44"/>
      <c r="X110" s="38"/>
    </row>
    <row r="111" spans="1:24" s="27" customFormat="1" ht="11.25">
      <c r="A111" s="26"/>
      <c r="B111" s="33"/>
      <c r="C111" s="34"/>
      <c r="D111" s="35"/>
      <c r="E111" s="36"/>
      <c r="F111" s="37"/>
      <c r="G111" s="36"/>
      <c r="H111" s="45"/>
      <c r="I111" s="46"/>
      <c r="J111" s="45"/>
      <c r="K111" s="46"/>
      <c r="L111" s="45"/>
      <c r="M111" s="46"/>
      <c r="N111" s="47"/>
      <c r="O111" s="48"/>
      <c r="P111" s="49"/>
      <c r="Q111" s="50"/>
      <c r="R111" s="51"/>
      <c r="S111" s="52"/>
      <c r="T111" s="53"/>
      <c r="U111" s="53"/>
      <c r="V111" s="43"/>
      <c r="W111" s="44"/>
      <c r="X111" s="38"/>
    </row>
    <row r="112" spans="1:24" s="27" customFormat="1" ht="11.25">
      <c r="A112" s="26"/>
      <c r="B112" s="33"/>
      <c r="C112" s="34"/>
      <c r="D112" s="35"/>
      <c r="E112" s="36"/>
      <c r="F112" s="37"/>
      <c r="G112" s="36"/>
      <c r="H112" s="45"/>
      <c r="I112" s="46"/>
      <c r="J112" s="45"/>
      <c r="K112" s="46"/>
      <c r="L112" s="45"/>
      <c r="M112" s="46"/>
      <c r="N112" s="47"/>
      <c r="O112" s="48"/>
      <c r="P112" s="49"/>
      <c r="Q112" s="50"/>
      <c r="R112" s="51"/>
      <c r="S112" s="52"/>
      <c r="T112" s="53"/>
      <c r="U112" s="53"/>
      <c r="V112" s="43"/>
      <c r="W112" s="44"/>
      <c r="X112" s="38"/>
    </row>
    <row r="113" spans="1:24" s="27" customFormat="1" ht="11.25">
      <c r="A113" s="26"/>
      <c r="B113" s="33"/>
      <c r="C113" s="34"/>
      <c r="D113" s="35"/>
      <c r="E113" s="36"/>
      <c r="F113" s="37"/>
      <c r="G113" s="36"/>
      <c r="H113" s="45"/>
      <c r="I113" s="46"/>
      <c r="J113" s="45"/>
      <c r="K113" s="46"/>
      <c r="L113" s="45"/>
      <c r="M113" s="46"/>
      <c r="N113" s="47"/>
      <c r="O113" s="48"/>
      <c r="P113" s="49"/>
      <c r="Q113" s="50"/>
      <c r="R113" s="51"/>
      <c r="S113" s="52"/>
      <c r="T113" s="53"/>
      <c r="U113" s="53"/>
      <c r="V113" s="43"/>
      <c r="W113" s="44"/>
      <c r="X113" s="38"/>
    </row>
    <row r="114" spans="1:24" s="27" customFormat="1" ht="11.25">
      <c r="A114" s="26"/>
      <c r="B114" s="33"/>
      <c r="C114" s="34"/>
      <c r="D114" s="35"/>
      <c r="E114" s="36"/>
      <c r="F114" s="37"/>
      <c r="G114" s="36"/>
      <c r="H114" s="45"/>
      <c r="I114" s="46"/>
      <c r="J114" s="45"/>
      <c r="K114" s="46"/>
      <c r="L114" s="45"/>
      <c r="M114" s="46"/>
      <c r="N114" s="47"/>
      <c r="O114" s="48"/>
      <c r="P114" s="49"/>
      <c r="Q114" s="50"/>
      <c r="R114" s="51"/>
      <c r="S114" s="52"/>
      <c r="T114" s="53"/>
      <c r="U114" s="53"/>
      <c r="V114" s="43"/>
      <c r="W114" s="44"/>
      <c r="X114" s="38"/>
    </row>
    <row r="115" spans="1:24" s="27" customFormat="1" ht="11.25">
      <c r="A115" s="26"/>
      <c r="B115" s="33"/>
      <c r="C115" s="34"/>
      <c r="D115" s="35"/>
      <c r="E115" s="36"/>
      <c r="F115" s="37"/>
      <c r="G115" s="36"/>
      <c r="H115" s="45"/>
      <c r="I115" s="46"/>
      <c r="J115" s="45"/>
      <c r="K115" s="46"/>
      <c r="L115" s="45"/>
      <c r="M115" s="46"/>
      <c r="N115" s="47"/>
      <c r="O115" s="48"/>
      <c r="P115" s="49"/>
      <c r="Q115" s="50"/>
      <c r="R115" s="51"/>
      <c r="S115" s="52"/>
      <c r="T115" s="53"/>
      <c r="U115" s="53"/>
      <c r="V115" s="43"/>
      <c r="W115" s="44"/>
      <c r="X115" s="38"/>
    </row>
    <row r="116" spans="1:24" s="27" customFormat="1" ht="11.25">
      <c r="A116" s="26"/>
      <c r="B116" s="33"/>
      <c r="C116" s="34"/>
      <c r="D116" s="35"/>
      <c r="E116" s="36"/>
      <c r="F116" s="37"/>
      <c r="G116" s="36"/>
      <c r="H116" s="45"/>
      <c r="I116" s="46"/>
      <c r="J116" s="45"/>
      <c r="K116" s="46"/>
      <c r="L116" s="45"/>
      <c r="M116" s="46"/>
      <c r="N116" s="47"/>
      <c r="O116" s="48"/>
      <c r="P116" s="49"/>
      <c r="Q116" s="50"/>
      <c r="R116" s="51"/>
      <c r="S116" s="52"/>
      <c r="T116" s="53"/>
      <c r="U116" s="53"/>
      <c r="V116" s="43"/>
      <c r="W116" s="44"/>
      <c r="X116" s="38"/>
    </row>
    <row r="117" spans="1:24" s="27" customFormat="1" ht="11.25">
      <c r="A117" s="26"/>
      <c r="B117" s="33"/>
      <c r="C117" s="34"/>
      <c r="D117" s="35"/>
      <c r="E117" s="36"/>
      <c r="F117" s="37"/>
      <c r="G117" s="36"/>
      <c r="H117" s="45"/>
      <c r="I117" s="46"/>
      <c r="J117" s="45"/>
      <c r="K117" s="46"/>
      <c r="L117" s="45"/>
      <c r="M117" s="46"/>
      <c r="N117" s="47"/>
      <c r="O117" s="48"/>
      <c r="P117" s="49"/>
      <c r="Q117" s="50"/>
      <c r="R117" s="51"/>
      <c r="S117" s="52"/>
      <c r="T117" s="53"/>
      <c r="U117" s="53"/>
      <c r="V117" s="43"/>
      <c r="W117" s="44"/>
      <c r="X117" s="38"/>
    </row>
    <row r="118" spans="1:24" s="27" customFormat="1" ht="11.25">
      <c r="A118" s="26"/>
      <c r="B118" s="33"/>
      <c r="C118" s="34"/>
      <c r="D118" s="35"/>
      <c r="E118" s="36"/>
      <c r="F118" s="37"/>
      <c r="G118" s="36"/>
      <c r="H118" s="45"/>
      <c r="I118" s="46"/>
      <c r="J118" s="45"/>
      <c r="K118" s="46"/>
      <c r="L118" s="45"/>
      <c r="M118" s="46"/>
      <c r="N118" s="47"/>
      <c r="O118" s="48"/>
      <c r="P118" s="49"/>
      <c r="Q118" s="50"/>
      <c r="R118" s="51"/>
      <c r="S118" s="52"/>
      <c r="T118" s="53"/>
      <c r="U118" s="53"/>
      <c r="V118" s="43"/>
      <c r="W118" s="44"/>
      <c r="X118" s="38"/>
    </row>
    <row r="119" spans="1:24" s="27" customFormat="1" ht="11.25">
      <c r="A119" s="26"/>
      <c r="B119" s="33"/>
      <c r="C119" s="34"/>
      <c r="D119" s="35"/>
      <c r="E119" s="36"/>
      <c r="F119" s="37"/>
      <c r="G119" s="36"/>
      <c r="H119" s="45"/>
      <c r="I119" s="46"/>
      <c r="J119" s="45"/>
      <c r="K119" s="46"/>
      <c r="L119" s="45"/>
      <c r="M119" s="46"/>
      <c r="N119" s="47"/>
      <c r="O119" s="48"/>
      <c r="P119" s="49"/>
      <c r="Q119" s="50"/>
      <c r="R119" s="51"/>
      <c r="S119" s="52"/>
      <c r="T119" s="53"/>
      <c r="U119" s="53"/>
      <c r="V119" s="43"/>
      <c r="W119" s="44"/>
      <c r="X119" s="38"/>
    </row>
    <row r="120" spans="1:24" s="27" customFormat="1" ht="11.25">
      <c r="A120" s="26"/>
      <c r="B120" s="33"/>
      <c r="C120" s="34"/>
      <c r="D120" s="35"/>
      <c r="E120" s="36"/>
      <c r="F120" s="37"/>
      <c r="G120" s="36"/>
      <c r="H120" s="45"/>
      <c r="I120" s="46"/>
      <c r="J120" s="45"/>
      <c r="K120" s="46"/>
      <c r="L120" s="45"/>
      <c r="M120" s="46"/>
      <c r="N120" s="47"/>
      <c r="O120" s="48"/>
      <c r="P120" s="49"/>
      <c r="Q120" s="50"/>
      <c r="R120" s="51"/>
      <c r="S120" s="52"/>
      <c r="T120" s="53"/>
      <c r="U120" s="53"/>
      <c r="V120" s="43"/>
      <c r="W120" s="44"/>
      <c r="X120" s="38"/>
    </row>
    <row r="121" spans="1:24" ht="11.25">
      <c r="A121" s="26"/>
      <c r="B121" s="33"/>
      <c r="C121" s="34"/>
      <c r="D121" s="35"/>
      <c r="E121" s="36"/>
      <c r="F121" s="37"/>
      <c r="G121" s="36"/>
      <c r="H121" s="45"/>
      <c r="I121" s="46"/>
      <c r="J121" s="45"/>
      <c r="K121" s="46"/>
      <c r="L121" s="45"/>
      <c r="M121" s="46"/>
      <c r="N121" s="47"/>
      <c r="O121" s="48"/>
      <c r="P121" s="49"/>
      <c r="Q121" s="50"/>
      <c r="R121" s="51"/>
      <c r="S121" s="52"/>
      <c r="T121" s="53"/>
      <c r="U121" s="53"/>
      <c r="V121" s="43"/>
      <c r="W121" s="44"/>
      <c r="X121" s="38"/>
    </row>
    <row r="122" spans="1:24" ht="11.25">
      <c r="A122" s="26"/>
      <c r="B122" s="33"/>
      <c r="C122" s="34"/>
      <c r="D122" s="35"/>
      <c r="E122" s="36"/>
      <c r="F122" s="37"/>
      <c r="G122" s="36"/>
      <c r="H122" s="45"/>
      <c r="I122" s="46"/>
      <c r="J122" s="45"/>
      <c r="K122" s="46"/>
      <c r="L122" s="45"/>
      <c r="M122" s="46"/>
      <c r="N122" s="47"/>
      <c r="O122" s="48"/>
      <c r="P122" s="49"/>
      <c r="Q122" s="50"/>
      <c r="R122" s="51"/>
      <c r="S122" s="52"/>
      <c r="T122" s="53"/>
      <c r="U122" s="53"/>
      <c r="V122" s="43"/>
      <c r="W122" s="44"/>
      <c r="X122" s="38"/>
    </row>
    <row r="123" spans="1:24" ht="11.25">
      <c r="A123" s="26"/>
      <c r="B123" s="33"/>
      <c r="C123" s="34"/>
      <c r="D123" s="35"/>
      <c r="E123" s="36"/>
      <c r="F123" s="37"/>
      <c r="G123" s="36"/>
      <c r="H123" s="45"/>
      <c r="I123" s="46"/>
      <c r="J123" s="45"/>
      <c r="K123" s="46"/>
      <c r="L123" s="45"/>
      <c r="M123" s="46"/>
      <c r="N123" s="47"/>
      <c r="O123" s="48"/>
      <c r="P123" s="49"/>
      <c r="Q123" s="50"/>
      <c r="R123" s="51"/>
      <c r="S123" s="52"/>
      <c r="T123" s="53"/>
      <c r="U123" s="53"/>
      <c r="V123" s="43"/>
      <c r="W123" s="44"/>
      <c r="X123" s="38"/>
    </row>
    <row r="124" spans="1:24" ht="11.25">
      <c r="A124" s="26"/>
      <c r="B124" s="33"/>
      <c r="C124" s="34"/>
      <c r="D124" s="35"/>
      <c r="E124" s="36"/>
      <c r="F124" s="37"/>
      <c r="G124" s="36"/>
      <c r="H124" s="45"/>
      <c r="I124" s="46"/>
      <c r="J124" s="45"/>
      <c r="K124" s="46"/>
      <c r="L124" s="45"/>
      <c r="M124" s="46"/>
      <c r="N124" s="47"/>
      <c r="O124" s="48"/>
      <c r="P124" s="49"/>
      <c r="Q124" s="50"/>
      <c r="R124" s="51"/>
      <c r="S124" s="52"/>
      <c r="T124" s="53"/>
      <c r="U124" s="53"/>
      <c r="V124" s="43"/>
      <c r="W124" s="44"/>
      <c r="X124" s="38"/>
    </row>
    <row r="125" spans="1:24" ht="11.25">
      <c r="A125" s="26"/>
      <c r="B125" s="33"/>
      <c r="C125" s="34"/>
      <c r="D125" s="35"/>
      <c r="E125" s="36"/>
      <c r="F125" s="37"/>
      <c r="G125" s="36"/>
      <c r="H125" s="45"/>
      <c r="I125" s="46"/>
      <c r="J125" s="45"/>
      <c r="K125" s="46"/>
      <c r="L125" s="45"/>
      <c r="M125" s="46"/>
      <c r="N125" s="47"/>
      <c r="O125" s="48"/>
      <c r="P125" s="49"/>
      <c r="Q125" s="50"/>
      <c r="R125" s="51"/>
      <c r="S125" s="52"/>
      <c r="T125" s="53"/>
      <c r="U125" s="53"/>
      <c r="V125" s="43"/>
      <c r="W125" s="44"/>
      <c r="X125" s="38"/>
    </row>
    <row r="126" spans="1:24" ht="11.25">
      <c r="A126" s="26"/>
      <c r="B126" s="33"/>
      <c r="C126" s="34"/>
      <c r="D126" s="35"/>
      <c r="E126" s="36"/>
      <c r="F126" s="37"/>
      <c r="G126" s="36"/>
      <c r="H126" s="45"/>
      <c r="I126" s="46"/>
      <c r="J126" s="45"/>
      <c r="K126" s="46"/>
      <c r="L126" s="45"/>
      <c r="M126" s="46"/>
      <c r="N126" s="47"/>
      <c r="O126" s="48"/>
      <c r="P126" s="49"/>
      <c r="Q126" s="50"/>
      <c r="R126" s="51"/>
      <c r="S126" s="52"/>
      <c r="T126" s="53"/>
      <c r="U126" s="53"/>
      <c r="V126" s="43"/>
      <c r="W126" s="44"/>
      <c r="X126" s="38"/>
    </row>
    <row r="127" spans="1:24" ht="11.25">
      <c r="A127" s="26"/>
      <c r="B127" s="33"/>
      <c r="C127" s="34"/>
      <c r="D127" s="35"/>
      <c r="E127" s="36"/>
      <c r="F127" s="37"/>
      <c r="G127" s="36"/>
      <c r="H127" s="45"/>
      <c r="I127" s="46"/>
      <c r="J127" s="45"/>
      <c r="K127" s="46"/>
      <c r="L127" s="45"/>
      <c r="M127" s="46"/>
      <c r="N127" s="47"/>
      <c r="O127" s="48"/>
      <c r="P127" s="49"/>
      <c r="Q127" s="50"/>
      <c r="R127" s="51"/>
      <c r="S127" s="52"/>
      <c r="T127" s="53"/>
      <c r="U127" s="53"/>
      <c r="V127" s="43"/>
      <c r="W127" s="44"/>
      <c r="X127" s="38"/>
    </row>
    <row r="128" spans="1:24" ht="11.25">
      <c r="A128" s="26"/>
      <c r="B128" s="33"/>
      <c r="C128" s="34"/>
      <c r="D128" s="35"/>
      <c r="E128" s="36"/>
      <c r="F128" s="37"/>
      <c r="G128" s="36"/>
      <c r="H128" s="45"/>
      <c r="I128" s="46"/>
      <c r="J128" s="45"/>
      <c r="K128" s="46"/>
      <c r="L128" s="45"/>
      <c r="M128" s="46"/>
      <c r="N128" s="47"/>
      <c r="O128" s="48"/>
      <c r="P128" s="49"/>
      <c r="Q128" s="50"/>
      <c r="R128" s="51"/>
      <c r="S128" s="52"/>
      <c r="T128" s="53"/>
      <c r="U128" s="53"/>
      <c r="V128" s="43"/>
      <c r="W128" s="44"/>
      <c r="X128" s="38"/>
    </row>
    <row r="129" spans="1:24" ht="11.25">
      <c r="A129" s="26"/>
      <c r="B129" s="33"/>
      <c r="C129" s="34"/>
      <c r="D129" s="35"/>
      <c r="E129" s="36"/>
      <c r="F129" s="37"/>
      <c r="G129" s="36"/>
      <c r="H129" s="45"/>
      <c r="I129" s="46"/>
      <c r="J129" s="45"/>
      <c r="K129" s="46"/>
      <c r="L129" s="45"/>
      <c r="M129" s="46"/>
      <c r="N129" s="47"/>
      <c r="O129" s="48"/>
      <c r="P129" s="49"/>
      <c r="Q129" s="50"/>
      <c r="R129" s="51"/>
      <c r="S129" s="52"/>
      <c r="T129" s="53"/>
      <c r="U129" s="53"/>
      <c r="V129" s="43"/>
      <c r="W129" s="44"/>
      <c r="X129" s="38"/>
    </row>
    <row r="130" spans="1:24" ht="11.25">
      <c r="A130" s="26"/>
      <c r="B130" s="33"/>
      <c r="C130" s="34"/>
      <c r="D130" s="35"/>
      <c r="E130" s="36"/>
      <c r="F130" s="37"/>
      <c r="G130" s="36"/>
      <c r="H130" s="45"/>
      <c r="I130" s="46"/>
      <c r="J130" s="45"/>
      <c r="K130" s="46"/>
      <c r="L130" s="45"/>
      <c r="M130" s="46"/>
      <c r="N130" s="47"/>
      <c r="O130" s="48"/>
      <c r="P130" s="49"/>
      <c r="Q130" s="50"/>
      <c r="R130" s="51"/>
      <c r="S130" s="52"/>
      <c r="T130" s="53"/>
      <c r="U130" s="53"/>
      <c r="V130" s="43"/>
      <c r="W130" s="44"/>
      <c r="X130" s="38"/>
    </row>
    <row r="131" spans="1:24" ht="11.25">
      <c r="A131" s="26"/>
      <c r="B131" s="33"/>
      <c r="C131" s="34"/>
      <c r="D131" s="35"/>
      <c r="E131" s="36"/>
      <c r="F131" s="37"/>
      <c r="G131" s="36"/>
      <c r="H131" s="45"/>
      <c r="I131" s="46"/>
      <c r="J131" s="45"/>
      <c r="K131" s="46"/>
      <c r="L131" s="45"/>
      <c r="M131" s="46"/>
      <c r="N131" s="47"/>
      <c r="O131" s="48"/>
      <c r="P131" s="49"/>
      <c r="Q131" s="50"/>
      <c r="R131" s="51"/>
      <c r="S131" s="52"/>
      <c r="T131" s="53"/>
      <c r="U131" s="53"/>
      <c r="V131" s="43"/>
      <c r="W131" s="44"/>
      <c r="X131" s="38"/>
    </row>
    <row r="132" spans="1:24" ht="11.25">
      <c r="A132" s="26"/>
      <c r="B132" s="33"/>
      <c r="C132" s="34"/>
      <c r="D132" s="35"/>
      <c r="E132" s="36"/>
      <c r="F132" s="37"/>
      <c r="G132" s="36"/>
      <c r="H132" s="45"/>
      <c r="I132" s="46"/>
      <c r="J132" s="45"/>
      <c r="K132" s="46"/>
      <c r="L132" s="45"/>
      <c r="M132" s="46"/>
      <c r="N132" s="47"/>
      <c r="O132" s="48"/>
      <c r="P132" s="49"/>
      <c r="Q132" s="50"/>
      <c r="R132" s="51"/>
      <c r="S132" s="52"/>
      <c r="T132" s="53"/>
      <c r="U132" s="53"/>
      <c r="V132" s="43"/>
      <c r="W132" s="44"/>
      <c r="X132" s="38"/>
    </row>
    <row r="133" spans="1:24" ht="11.25">
      <c r="A133" s="26"/>
      <c r="B133" s="33"/>
      <c r="C133" s="34"/>
      <c r="D133" s="35"/>
      <c r="E133" s="36"/>
      <c r="F133" s="37"/>
      <c r="G133" s="36"/>
      <c r="H133" s="45"/>
      <c r="I133" s="46"/>
      <c r="J133" s="45"/>
      <c r="K133" s="46"/>
      <c r="L133" s="45"/>
      <c r="M133" s="46"/>
      <c r="N133" s="47"/>
      <c r="O133" s="48"/>
      <c r="P133" s="49"/>
      <c r="Q133" s="50"/>
      <c r="R133" s="51"/>
      <c r="S133" s="52"/>
      <c r="T133" s="53"/>
      <c r="U133" s="53"/>
      <c r="V133" s="43"/>
      <c r="W133" s="44"/>
      <c r="X133" s="38"/>
    </row>
    <row r="134" spans="1:24" ht="11.25">
      <c r="A134" s="26"/>
      <c r="B134" s="33"/>
      <c r="C134" s="34"/>
      <c r="D134" s="35"/>
      <c r="E134" s="36"/>
      <c r="F134" s="37"/>
      <c r="G134" s="36"/>
      <c r="H134" s="45"/>
      <c r="I134" s="46"/>
      <c r="J134" s="45"/>
      <c r="K134" s="46"/>
      <c r="L134" s="45"/>
      <c r="M134" s="46"/>
      <c r="N134" s="47"/>
      <c r="O134" s="48"/>
      <c r="P134" s="49"/>
      <c r="Q134" s="50"/>
      <c r="R134" s="51"/>
      <c r="S134" s="52"/>
      <c r="T134" s="53"/>
      <c r="U134" s="53"/>
      <c r="V134" s="43"/>
      <c r="W134" s="44"/>
      <c r="X134" s="38"/>
    </row>
    <row r="135" spans="1:24" ht="11.25">
      <c r="A135" s="26"/>
      <c r="B135" s="33"/>
      <c r="C135" s="34"/>
      <c r="D135" s="35"/>
      <c r="E135" s="36"/>
      <c r="F135" s="37"/>
      <c r="G135" s="36"/>
      <c r="H135" s="45"/>
      <c r="I135" s="46"/>
      <c r="J135" s="45"/>
      <c r="K135" s="46"/>
      <c r="L135" s="45"/>
      <c r="M135" s="46"/>
      <c r="N135" s="47"/>
      <c r="O135" s="48"/>
      <c r="P135" s="49"/>
      <c r="Q135" s="50"/>
      <c r="R135" s="51"/>
      <c r="S135" s="52"/>
      <c r="T135" s="53"/>
      <c r="U135" s="53"/>
      <c r="V135" s="43"/>
      <c r="W135" s="44"/>
      <c r="X135" s="38"/>
    </row>
    <row r="136" spans="1:24" ht="11.25">
      <c r="A136" s="26"/>
      <c r="B136" s="33"/>
      <c r="C136" s="34"/>
      <c r="D136" s="35"/>
      <c r="E136" s="36"/>
      <c r="F136" s="37"/>
      <c r="G136" s="36"/>
      <c r="H136" s="45"/>
      <c r="I136" s="46"/>
      <c r="J136" s="45"/>
      <c r="K136" s="46"/>
      <c r="L136" s="45"/>
      <c r="M136" s="46"/>
      <c r="N136" s="47"/>
      <c r="O136" s="48"/>
      <c r="P136" s="49"/>
      <c r="Q136" s="50"/>
      <c r="R136" s="51"/>
      <c r="S136" s="52"/>
      <c r="T136" s="53"/>
      <c r="U136" s="53"/>
      <c r="V136" s="43"/>
      <c r="W136" s="44"/>
      <c r="X136" s="38"/>
    </row>
    <row r="137" spans="1:24" ht="11.25">
      <c r="A137" s="26"/>
      <c r="B137" s="33"/>
      <c r="C137" s="34"/>
      <c r="D137" s="35"/>
      <c r="E137" s="36"/>
      <c r="F137" s="37"/>
      <c r="G137" s="36"/>
      <c r="H137" s="45"/>
      <c r="I137" s="46"/>
      <c r="J137" s="45"/>
      <c r="K137" s="46"/>
      <c r="L137" s="45"/>
      <c r="M137" s="46"/>
      <c r="N137" s="47"/>
      <c r="O137" s="48"/>
      <c r="P137" s="49"/>
      <c r="Q137" s="50"/>
      <c r="R137" s="51"/>
      <c r="S137" s="52"/>
      <c r="T137" s="53"/>
      <c r="U137" s="53"/>
      <c r="V137" s="43"/>
      <c r="W137" s="44"/>
      <c r="X137" s="38"/>
    </row>
  </sheetData>
  <sheetProtection selectLockedCells="1" selectUnlockedCells="1"/>
  <mergeCells count="11">
    <mergeCell ref="N4:O4"/>
    <mergeCell ref="T4:U4"/>
    <mergeCell ref="V4:W4"/>
    <mergeCell ref="H1:W3"/>
    <mergeCell ref="H4:I4"/>
    <mergeCell ref="R4:S4"/>
    <mergeCell ref="B3:C3"/>
    <mergeCell ref="B2:C2"/>
    <mergeCell ref="B1:C1"/>
    <mergeCell ref="J4:K4"/>
    <mergeCell ref="L4:M4"/>
  </mergeCells>
  <hyperlinks>
    <hyperlink ref="B2" r:id="rId1" display="https://www.antraktsinema.com/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2023-04-24T21:56:47Z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