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tabRatio="854" activeTab="0"/>
  </bookViews>
  <sheets>
    <sheet name="17-19.12.2021 (hafta sonu)" sheetId="1" r:id="rId1"/>
  </sheets>
  <definedNames>
    <definedName name="Excel_BuiltIn__FilterDatabase" localSheetId="0">'17-19.12.2021 (hafta sonu)'!$A$1:$X$30</definedName>
    <definedName name="_xlnm.Print_Area" localSheetId="0">'17-19.12.2021 (hafta sonu)'!#REF!</definedName>
  </definedNames>
  <calcPr fullCalcOnLoad="1"/>
</workbook>
</file>

<file path=xl/sharedStrings.xml><?xml version="1.0" encoding="utf-8"?>
<sst xmlns="http://schemas.openxmlformats.org/spreadsheetml/2006/main" count="185" uniqueCount="115">
  <si>
    <t>Türkiye Haftalık Bilet Satışı ve Hasılat Raporu</t>
  </si>
  <si>
    <r>
      <rPr>
        <b/>
        <sz val="5"/>
        <rFont val="Corbel"/>
        <family val="2"/>
      </rP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</si>
  <si>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</si>
  <si>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</si>
  <si>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</si>
  <si>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</si>
  <si>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</si>
  <si>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KÜMÜLATİF</t>
  </si>
  <si>
    <t>FİLMİN ORİJİNAL ADI</t>
  </si>
  <si>
    <t>FİLMİN TÜRKÇE ADI</t>
  </si>
  <si>
    <t>DAĞITIM</t>
  </si>
  <si>
    <t>LOKASYON</t>
  </si>
  <si>
    <t>HAFTA</t>
  </si>
  <si>
    <t>HASILAT</t>
  </si>
  <si>
    <t>BİLET SATIŞ</t>
  </si>
  <si>
    <t xml:space="preserve">HASILAT </t>
  </si>
  <si>
    <t>BİLET</t>
  </si>
  <si>
    <t>BİLET %</t>
  </si>
  <si>
    <t>UIP TURKEY</t>
  </si>
  <si>
    <t>CGVMARS DAĞITIM</t>
  </si>
  <si>
    <t>BİR FİLM</t>
  </si>
  <si>
    <t>BS DAĞITIM</t>
  </si>
  <si>
    <t>TME FILMS</t>
  </si>
  <si>
    <r>
      <t xml:space="preserve">BİLET SATIŞ    </t>
    </r>
    <r>
      <rPr>
        <b/>
        <sz val="7"/>
        <color indexed="10"/>
        <rFont val="Webdings"/>
        <family val="1"/>
      </rPr>
      <t>6</t>
    </r>
  </si>
  <si>
    <t>WARNER BROS. TURKEY</t>
  </si>
  <si>
    <t>CJ ENM</t>
  </si>
  <si>
    <t>ÖNCEKİ</t>
  </si>
  <si>
    <t>VİZYON TARİHİ</t>
  </si>
  <si>
    <t>PERDE</t>
  </si>
  <si>
    <t>ORTALAMA
BİLET ADEDİ</t>
  </si>
  <si>
    <t>ORTALAMA
BİLET FİYATI</t>
  </si>
  <si>
    <t>LUCA</t>
  </si>
  <si>
    <t>LUKA</t>
  </si>
  <si>
    <t>ÇIKIŞ-İLK HAFTA KOPYA</t>
  </si>
  <si>
    <t>THE BOSS BABY 2</t>
  </si>
  <si>
    <t>PATRON BEBEK 2: AİLE ŞİRKETİ</t>
  </si>
  <si>
    <t>AKİF</t>
  </si>
  <si>
    <t>WRONG TURN</t>
  </si>
  <si>
    <t>KORKU KAPANI: BAŞLANGIÇ</t>
  </si>
  <si>
    <t>VENOM: ZEHİRLİ ÖFKE 2</t>
  </si>
  <si>
    <t>HEP YEK 4: ALTAN BELA OKUMA</t>
  </si>
  <si>
    <t>DUNE</t>
  </si>
  <si>
    <t>DUNE: ÇÖL GEZEGENİ</t>
  </si>
  <si>
    <t>100 YILIN MUHAFIZLARI: İSTANBUL MUHAFIZLARI</t>
  </si>
  <si>
    <t>GREV</t>
  </si>
  <si>
    <t>CHANTIER FILMS</t>
  </si>
  <si>
    <t>ADDAMS AİLESİ 2</t>
  </si>
  <si>
    <t>KIRMIZI PABUÇLAR VE YEDİ CÜCELER</t>
  </si>
  <si>
    <t>CİN ÇARPILMASI</t>
  </si>
  <si>
    <t>THE ADDAMS FAMILY 2</t>
  </si>
  <si>
    <t>RED SHOES AND THE EVEN DWARFS</t>
  </si>
  <si>
    <t>GHOSTBUSTERS: AFTERLIFE</t>
  </si>
  <si>
    <t>HAYALET AVCILARI ÖTEKİ DÜNYA</t>
  </si>
  <si>
    <t>SPENCER</t>
  </si>
  <si>
    <t>THE ELFKINS: BAKING A DIFFERENCE</t>
  </si>
  <si>
    <t>PİŞİRİCİLER</t>
  </si>
  <si>
    <t>VERDENS VERSTE MENNESKE</t>
  </si>
  <si>
    <t>DÜNYANIN EN KÖTÜ İNSANI</t>
  </si>
  <si>
    <t>MUALLİM</t>
  </si>
  <si>
    <t>ENCANTO</t>
  </si>
  <si>
    <t>ENKANTO: SİHİRLİ DÜNYA</t>
  </si>
  <si>
    <t>WRATH OF MAN</t>
  </si>
  <si>
    <t>İNTİKAM VAKTİ</t>
  </si>
  <si>
    <t>HOUSE OF GUCCI</t>
  </si>
  <si>
    <t>GUCCI AİLESİ</t>
  </si>
  <si>
    <t>SEN BEN LENİN</t>
  </si>
  <si>
    <t>AZRA</t>
  </si>
  <si>
    <t>SUVEYDA</t>
  </si>
  <si>
    <t>SONSUZ KARE</t>
  </si>
  <si>
    <t>AYKUT ENİŞTE 2</t>
  </si>
  <si>
    <t>RESIDENT EVIL: WELCOME TO RACCOON CITY</t>
  </si>
  <si>
    <t>RESIDENT EVIL: RACCOON ŞEHRİ</t>
  </si>
  <si>
    <t>CLIFFORD: THE BIG RED DOG</t>
  </si>
  <si>
    <t>CLIFFORD: BÜYÜK KIRMIZI KÖPEK</t>
  </si>
  <si>
    <t>KUKLALI KÖŞK 2: ORMAN KAŞİFİ</t>
  </si>
  <si>
    <t>THE FRENCH DISPATCH</t>
  </si>
  <si>
    <t>FRANSIZ POSTASI</t>
  </si>
  <si>
    <t>BAĞLILIK: HASAN</t>
  </si>
  <si>
    <t>TITANE</t>
  </si>
  <si>
    <t>DAYI: BİR ADAMIN HİKAYESİ</t>
  </si>
  <si>
    <t>LAİN</t>
  </si>
  <si>
    <t>THE OWNERS</t>
  </si>
  <si>
    <t>EVDEKİLER</t>
  </si>
  <si>
    <t>WEST SIDE STORY</t>
  </si>
  <si>
    <t>BATI YAKASININ HİKAYESİ</t>
  </si>
  <si>
    <t>BAYRAM ŞEKERİ</t>
  </si>
  <si>
    <t>AZAMET</t>
  </si>
  <si>
    <t>SCHACHNOVELLE</t>
  </si>
  <si>
    <t>SATRANÇ</t>
  </si>
  <si>
    <t>PETROVY V GRIPPE</t>
  </si>
  <si>
    <t>PETROV GRİP OLDU</t>
  </si>
  <si>
    <t>KARINCA</t>
  </si>
  <si>
    <t>HALK</t>
  </si>
  <si>
    <t>17 - 19 ARALIK 2021 / 51. VİZYON HAFTASI</t>
  </si>
  <si>
    <t>SPIDER-MAN: NO WAY HOME</t>
  </si>
  <si>
    <t>ÖRÜMCEK-ADAM: EVE DÖNÜŞ YOK</t>
  </si>
  <si>
    <t>MASHA I MEDVED 4</t>
  </si>
  <si>
    <t>MAŞA İLE KOCA AYI 4</t>
  </si>
  <si>
    <t>THE LOST DOUGHTER</t>
  </si>
  <si>
    <t>KARANLIK KIZ</t>
  </si>
  <si>
    <t>QUAD</t>
  </si>
  <si>
    <t>YARIM KALAN HAYAT</t>
  </si>
  <si>
    <t>HAKİKAT: BİR ŞEYH BEDRETTİN FİLMİ</t>
  </si>
  <si>
    <t>KUMBARA</t>
  </si>
  <si>
    <t>SHAUN THE SHEEP MOVIE: FARMAGEDDON</t>
  </si>
  <si>
    <t>KUZULAR FİRARDA: UZAY PARKI</t>
  </si>
  <si>
    <t>KAPTAN PENGU VE ARKADAŞLARI</t>
  </si>
  <si>
    <t>CJET</t>
  </si>
  <si>
    <t>MANOU, DER MAUERSEGLER</t>
  </si>
  <si>
    <t>HIZLI VE TÜYLÜ</t>
  </si>
  <si>
    <t>İNSANLAR İKİYE AYRILIR</t>
  </si>
  <si>
    <t>ELLIOT THE LITTLEST REINDEER</t>
  </si>
  <si>
    <t>KARLAR PRENSİ: ELLIOT</t>
  </si>
  <si>
    <t>TME FILMS/DERİN</t>
  </si>
  <si>
    <t>CÜHENNA</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</si>
</sst>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 _T_L_-;\-* #,##0.00\ _T_L_-;_-* \-??\ _T_L_-;_-@_-"/>
    <numFmt numFmtId="181" formatCode="_(* #,##0.00_);_(* \(#,##0.00\);_(* \-??_);_(@_)"/>
    <numFmt numFmtId="182" formatCode="d\ mmmm\ yy;@"/>
    <numFmt numFmtId="183" formatCode="_-* #,##0.00&quot; ₺&quot;_-;\-* #,##0.00&quot; ₺&quot;_-;_-* \-??&quot; ₺&quot;_-;_-@_-"/>
    <numFmt numFmtId="184" formatCode="_-* #,##0.00\ _Y_T_L_-;\-* #,##0.00\ _Y_T_L_-;_-* \-??\ _Y_T_L_-;_-@_-"/>
    <numFmt numFmtId="185" formatCode="0\ %"/>
    <numFmt numFmtId="186" formatCode="dd/mm/yyyy"/>
    <numFmt numFmtId="187" formatCode="dd/mm/yy;@"/>
    <numFmt numFmtId="188" formatCode="0\ %\ "/>
    <numFmt numFmtId="189" formatCode="hh:mm:ss\ AM/PM"/>
    <numFmt numFmtId="190" formatCode="_ * #,##0.00_)&quot; TRY&quot;_ ;_ * \(#,##0.00&quot;) TRY&quot;_ ;_ * \-??_)&quot; TRY&quot;_ ;_ @_ "/>
    <numFmt numFmtId="191" formatCode="_-* #,##0.00\ _₺_-;\-* #,##0.00\ _₺_-;_-* \-??\ _₺_-;_-@_-"/>
    <numFmt numFmtId="192" formatCode="dd/mmm"/>
    <numFmt numFmtId="193" formatCode="0.00\ %"/>
    <numFmt numFmtId="194" formatCode="#,##0.00\ \ "/>
    <numFmt numFmtId="195" formatCode="#,##0\ "/>
    <numFmt numFmtId="196" formatCode="#,##0.00\ &quot;TL&quot;"/>
    <numFmt numFmtId="197" formatCode="_ * #,##0.00_)\ &quot;TRY&quot;_ ;_ * \(#,##0.00\)\ &quot;TRY&quot;_ ;_ * &quot;-&quot;??_)\ &quot;TRY&quot;_ ;_ @_ "/>
    <numFmt numFmtId="198" formatCode="#,##0\ \ "/>
    <numFmt numFmtId="199" formatCode="_-* #,##0\ _T_L_-;\-* #,##0\ _T_L_-;_-* &quot;-&quot;??\ _T_L_-;_-@_-"/>
    <numFmt numFmtId="200" formatCode="&quot;Evet&quot;;&quot;Evet&quot;;&quot;Hayır&quot;"/>
    <numFmt numFmtId="201" formatCode="&quot;Doğru&quot;;&quot;Doğru&quot;;&quot;Yanlış&quot;"/>
    <numFmt numFmtId="202" formatCode="&quot;Açık&quot;;&quot;Açık&quot;;&quot;Kapalı&quot;"/>
    <numFmt numFmtId="203" formatCode="[$€-2]\ #,##0.00_);[Red]\([$€-2]\ #,##0.00\)"/>
    <numFmt numFmtId="204" formatCode="mmm/yyyy"/>
    <numFmt numFmtId="205" formatCode="dd/mm/yyyy;@"/>
    <numFmt numFmtId="206" formatCode="_ * #,##0.00_)\ _T_R_Y_ ;_ * \(#,##0.00\)\ _T_R_Y_ ;_ * &quot;-&quot;??_)\ _T_R_Y_ ;_ @_ "/>
    <numFmt numFmtId="207" formatCode="0.00\ "/>
    <numFmt numFmtId="208" formatCode="_(* #,##0_);_(* \(#,##0\);_(* &quot;-&quot;??_);_(@_)"/>
    <numFmt numFmtId="209" formatCode="[$-41F]d\ mmmm\ yyyy;@"/>
    <numFmt numFmtId="210" formatCode="[$-41F]d\ mmmm\ yy;@"/>
    <numFmt numFmtId="211" formatCode="#,##0.00\ "/>
    <numFmt numFmtId="212" formatCode="#,##0;[Red]#,##0"/>
    <numFmt numFmtId="213" formatCode="0.000"/>
    <numFmt numFmtId="214" formatCode="&quot;Yes&quot;;&quot;Yes&quot;;&quot;No&quot;"/>
    <numFmt numFmtId="215" formatCode="&quot;True&quot;;&quot;True&quot;;&quot;False&quot;"/>
    <numFmt numFmtId="216" formatCode="&quot;On&quot;;&quot;On&quot;;&quot;Off&quot;"/>
  </numFmts>
  <fonts count="71">
    <font>
      <sz val="10"/>
      <name val="Arial"/>
      <family val="0"/>
    </font>
    <font>
      <sz val="10"/>
      <name val="Verdana"/>
      <family val="2"/>
    </font>
    <font>
      <u val="single"/>
      <sz val="10"/>
      <color indexed="39"/>
      <name val="Arial"/>
      <family val="2"/>
    </font>
    <font>
      <sz val="11"/>
      <color indexed="8"/>
      <name val="Calibri"/>
      <family val="2"/>
    </font>
    <font>
      <b/>
      <sz val="11"/>
      <color indexed="9"/>
      <name val="Calibri"/>
      <family val="2"/>
    </font>
    <font>
      <b/>
      <sz val="8"/>
      <name val="Calibri"/>
      <family val="2"/>
    </font>
    <font>
      <sz val="7"/>
      <name val="Calibri"/>
      <family val="2"/>
    </font>
    <font>
      <sz val="8"/>
      <name val="Arial"/>
      <family val="2"/>
    </font>
    <font>
      <sz val="7"/>
      <name val="Arial"/>
      <family val="2"/>
    </font>
    <font>
      <b/>
      <sz val="7"/>
      <name val="Arial"/>
      <family val="2"/>
    </font>
    <font>
      <sz val="7"/>
      <name val="Verdana"/>
      <family val="2"/>
    </font>
    <font>
      <sz val="10"/>
      <color indexed="9"/>
      <name val="Calibri"/>
      <family val="2"/>
    </font>
    <font>
      <b/>
      <sz val="5"/>
      <name val="Corbel"/>
      <family val="2"/>
    </font>
    <font>
      <b/>
      <sz val="5"/>
      <color indexed="21"/>
      <name val="Corbel"/>
      <family val="2"/>
    </font>
    <font>
      <b/>
      <sz val="8"/>
      <name val="Corbel"/>
      <family val="2"/>
    </font>
    <font>
      <u val="single"/>
      <sz val="8"/>
      <color indexed="12"/>
      <name val="Arial"/>
      <family val="2"/>
    </font>
    <font>
      <b/>
      <sz val="8"/>
      <color indexed="56"/>
      <name val="Calibri"/>
      <family val="2"/>
    </font>
    <font>
      <sz val="7"/>
      <color indexed="9"/>
      <name val="Calibri"/>
      <family val="2"/>
    </font>
    <font>
      <b/>
      <sz val="7"/>
      <color indexed="9"/>
      <name val="Calibri"/>
      <family val="2"/>
    </font>
    <font>
      <sz val="7"/>
      <color indexed="63"/>
      <name val="Calibri"/>
      <family val="2"/>
    </font>
    <font>
      <sz val="5"/>
      <name val="Calibri"/>
      <family val="2"/>
    </font>
    <font>
      <b/>
      <sz val="7"/>
      <color indexed="63"/>
      <name val="Calibri"/>
      <family val="2"/>
    </font>
    <font>
      <sz val="11"/>
      <color indexed="17"/>
      <name val="Calibri"/>
      <family val="2"/>
    </font>
    <font>
      <b/>
      <sz val="7"/>
      <name val="Calibri"/>
      <family val="2"/>
    </font>
    <font>
      <sz val="10"/>
      <name val="Calibri"/>
      <family val="2"/>
    </font>
    <font>
      <sz val="7"/>
      <color indexed="8"/>
      <name val="Calibri"/>
      <family val="2"/>
    </font>
    <font>
      <b/>
      <sz val="7"/>
      <color indexed="10"/>
      <name val="Webdings"/>
      <family val="1"/>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u val="single"/>
      <sz val="10"/>
      <color indexed="20"/>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7"/>
      <color indexed="30"/>
      <name val="Verdana"/>
      <family val="2"/>
    </font>
    <font>
      <b/>
      <sz val="7"/>
      <color indexed="30"/>
      <name val="Arial"/>
      <family val="2"/>
    </font>
    <font>
      <b/>
      <sz val="7"/>
      <color indexed="30"/>
      <name val="Calibri"/>
      <family val="2"/>
    </font>
    <font>
      <sz val="6"/>
      <color indexed="10"/>
      <name val="Arial"/>
      <family val="2"/>
    </font>
    <font>
      <sz val="7"/>
      <color indexed="30"/>
      <name val="Calibri"/>
      <family val="2"/>
    </font>
    <font>
      <b/>
      <sz val="6"/>
      <color indexed="10"/>
      <name val="Arial"/>
      <family val="2"/>
    </font>
    <font>
      <b/>
      <sz val="7"/>
      <color indexed="2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7"/>
      <color rgb="FF0070C0"/>
      <name val="Verdana"/>
      <family val="2"/>
    </font>
    <font>
      <b/>
      <sz val="7"/>
      <color rgb="FF0070C0"/>
      <name val="Arial"/>
      <family val="2"/>
    </font>
    <font>
      <b/>
      <sz val="7"/>
      <color theme="0"/>
      <name val="Calibri"/>
      <family val="2"/>
    </font>
    <font>
      <b/>
      <sz val="7"/>
      <color rgb="FF0070C0"/>
      <name val="Calibri"/>
      <family val="2"/>
    </font>
    <font>
      <sz val="6"/>
      <color rgb="FFFF0000"/>
      <name val="Arial"/>
      <family val="2"/>
    </font>
    <font>
      <b/>
      <sz val="6"/>
      <color rgb="FFFF0000"/>
      <name val="Arial"/>
      <family val="2"/>
    </font>
    <font>
      <b/>
      <sz val="7"/>
      <color rgb="FF00B050"/>
      <name val="Calibri"/>
      <family val="2"/>
    </font>
    <font>
      <sz val="7"/>
      <color rgb="FF0070C0"/>
      <name val="Calibri"/>
      <family val="2"/>
    </font>
  </fonts>
  <fills count="3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
      <patternFill patternType="solid">
        <fgColor theme="3" tint="-0.24997000396251678"/>
        <bgColor indexed="64"/>
      </patternFill>
    </fill>
    <fill>
      <patternFill patternType="solid">
        <fgColor theme="4" tint="-0.2499700039625167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hair">
        <color indexed="8"/>
      </left>
      <right style="hair">
        <color indexed="8"/>
      </right>
      <top style="hair">
        <color indexed="8"/>
      </top>
      <bottom style="hair">
        <color indexed="8"/>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color indexed="63"/>
      </right>
      <top style="thin">
        <color indexed="55"/>
      </top>
      <bottom>
        <color indexed="63"/>
      </bottom>
    </border>
    <border>
      <left>
        <color indexed="63"/>
      </left>
      <right>
        <color indexed="63"/>
      </right>
      <top>
        <color indexed="63"/>
      </top>
      <bottom style="thin">
        <color indexed="55"/>
      </bottom>
    </border>
    <border>
      <left>
        <color indexed="63"/>
      </left>
      <right style="thin">
        <color indexed="55"/>
      </right>
      <top style="thin">
        <color indexed="55"/>
      </top>
      <bottom>
        <color indexed="63"/>
      </bottom>
    </border>
  </borders>
  <cellStyleXfs count="2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7" borderId="0" applyNumberFormat="0" applyBorder="0" applyAlignment="0" applyProtection="0"/>
    <xf numFmtId="0" fontId="49" fillId="10" borderId="0" applyNumberFormat="0" applyBorder="0" applyAlignment="0" applyProtection="0"/>
    <xf numFmtId="0" fontId="49" fillId="3"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7" borderId="0" applyNumberFormat="0" applyBorder="0" applyAlignment="0" applyProtection="0"/>
    <xf numFmtId="0" fontId="50" fillId="13" borderId="0" applyNumberFormat="0" applyBorder="0" applyAlignment="0" applyProtection="0"/>
    <xf numFmtId="0" fontId="50" fillId="3" borderId="0" applyNumberFormat="0" applyBorder="0" applyAlignment="0" applyProtection="0"/>
    <xf numFmtId="0" fontId="50" fillId="11"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1" fillId="19" borderId="0" applyNumberFormat="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0" fontId="52" fillId="2" borderId="1" applyNumberFormat="0" applyAlignment="0" applyProtection="0"/>
    <xf numFmtId="0" fontId="53" fillId="20" borderId="2" applyNumberFormat="0" applyAlignment="0" applyProtection="0"/>
    <xf numFmtId="191" fontId="0" fillId="0" borderId="0" applyFill="0" applyBorder="0" applyAlignment="0" applyProtection="0"/>
    <xf numFmtId="169"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1" fontId="0" fillId="0" borderId="0" applyFill="0" applyBorder="0" applyAlignment="0" applyProtection="0"/>
    <xf numFmtId="190" fontId="0" fillId="0" borderId="0" applyFill="0" applyBorder="0" applyAlignment="0" applyProtection="0"/>
    <xf numFmtId="168" fontId="0" fillId="0" borderId="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2" fillId="21"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2"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57" fillId="23" borderId="1" applyNumberFormat="0" applyAlignment="0" applyProtection="0"/>
    <xf numFmtId="0" fontId="2" fillId="0" borderId="0" applyNumberFormat="0" applyFill="0" applyBorder="0" applyAlignment="0" applyProtection="0"/>
    <xf numFmtId="0" fontId="58" fillId="0" borderId="6" applyNumberFormat="0" applyFill="0" applyAlignment="0" applyProtection="0"/>
    <xf numFmtId="0" fontId="59" fillId="24" borderId="0" applyNumberFormat="0" applyBorder="0" applyAlignment="0" applyProtection="0"/>
    <xf numFmtId="182"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49" fillId="0" borderId="0">
      <alignment/>
      <protection/>
    </xf>
    <xf numFmtId="0" fontId="49" fillId="0" borderId="0">
      <alignment/>
      <protection/>
    </xf>
    <xf numFmtId="0" fontId="0" fillId="0" borderId="0">
      <alignment/>
      <protection/>
    </xf>
    <xf numFmtId="0" fontId="0" fillId="0" borderId="0">
      <alignment/>
      <protection/>
    </xf>
    <xf numFmtId="182" fontId="3" fillId="0" borderId="0">
      <alignment/>
      <protection/>
    </xf>
    <xf numFmtId="0" fontId="0" fillId="0" borderId="0">
      <alignment/>
      <protection/>
    </xf>
    <xf numFmtId="182" fontId="0" fillId="0" borderId="0">
      <alignment/>
      <protection/>
    </xf>
    <xf numFmtId="0" fontId="3" fillId="0" borderId="0">
      <alignment/>
      <protection/>
    </xf>
    <xf numFmtId="182" fontId="3" fillId="0" borderId="0">
      <alignment/>
      <protection/>
    </xf>
    <xf numFmtId="182" fontId="3" fillId="0" borderId="0">
      <alignment/>
      <protection/>
    </xf>
    <xf numFmtId="182" fontId="3" fillId="0" borderId="0">
      <alignment/>
      <protection/>
    </xf>
    <xf numFmtId="182" fontId="3" fillId="0" borderId="0">
      <alignment/>
      <protection/>
    </xf>
    <xf numFmtId="0" fontId="0" fillId="0" borderId="0">
      <alignment/>
      <protection/>
    </xf>
    <xf numFmtId="0" fontId="0" fillId="0" borderId="0">
      <alignment/>
      <protection/>
    </xf>
    <xf numFmtId="182" fontId="3" fillId="0" borderId="0">
      <alignment/>
      <protection/>
    </xf>
    <xf numFmtId="182" fontId="3" fillId="0" borderId="0">
      <alignment/>
      <protection/>
    </xf>
    <xf numFmtId="0" fontId="3" fillId="0" borderId="0">
      <alignment/>
      <protection/>
    </xf>
    <xf numFmtId="0" fontId="0" fillId="0" borderId="0">
      <alignment/>
      <protection/>
    </xf>
    <xf numFmtId="182" fontId="0" fillId="0" borderId="0">
      <alignment/>
      <protection/>
    </xf>
    <xf numFmtId="182" fontId="3" fillId="0" borderId="0">
      <alignment/>
      <protection/>
    </xf>
    <xf numFmtId="182" fontId="3" fillId="0" borderId="0">
      <alignment/>
      <protection/>
    </xf>
    <xf numFmtId="0" fontId="0" fillId="25" borderId="7" applyNumberFormat="0" applyFont="0" applyAlignment="0" applyProtection="0"/>
    <xf numFmtId="0" fontId="4" fillId="26" borderId="8">
      <alignment horizontal="center" vertical="center"/>
      <protection/>
    </xf>
    <xf numFmtId="0" fontId="60" fillId="2" borderId="9" applyNumberFormat="0" applyAlignment="0" applyProtection="0"/>
    <xf numFmtId="183" fontId="0" fillId="0" borderId="0" applyFill="0" applyBorder="0" applyAlignment="0" applyProtection="0"/>
    <xf numFmtId="183" fontId="0" fillId="0" borderId="0" applyFill="0" applyBorder="0" applyAlignment="0" applyProtection="0"/>
    <xf numFmtId="185" fontId="0" fillId="0" borderId="0" applyFill="0" applyBorder="0" applyAlignment="0" applyProtection="0"/>
    <xf numFmtId="0" fontId="29" fillId="0" borderId="0" applyNumberFormat="0" applyFill="0" applyBorder="0" applyAlignment="0" applyProtection="0"/>
    <xf numFmtId="0" fontId="61" fillId="0" borderId="10" applyNumberFormat="0" applyFill="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9" fontId="3"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4" fontId="0" fillId="0" borderId="0" applyFill="0" applyBorder="0" applyAlignment="0" applyProtection="0"/>
    <xf numFmtId="171" fontId="0" fillId="0" borderId="0" applyFont="0" applyFill="0" applyBorder="0" applyAlignment="0" applyProtection="0"/>
    <xf numFmtId="0" fontId="62" fillId="0" borderId="0" applyNumberFormat="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0" fontId="5" fillId="27" borderId="0" xfId="0" applyFont="1" applyFill="1" applyBorder="1" applyAlignment="1" applyProtection="1">
      <alignment horizontal="right" vertical="center"/>
      <protection/>
    </xf>
    <xf numFmtId="186" fontId="6" fillId="27" borderId="0" xfId="0" applyNumberFormat="1" applyFont="1" applyFill="1" applyBorder="1" applyAlignment="1" applyProtection="1">
      <alignment horizontal="center" vertical="center"/>
      <protection/>
    </xf>
    <xf numFmtId="0" fontId="7" fillId="27" borderId="0" xfId="0" applyFont="1" applyFill="1" applyBorder="1" applyAlignment="1" applyProtection="1">
      <alignment vertical="center"/>
      <protection/>
    </xf>
    <xf numFmtId="0" fontId="8" fillId="27" borderId="0" xfId="0" applyFont="1" applyFill="1" applyBorder="1" applyAlignment="1" applyProtection="1">
      <alignment vertical="center"/>
      <protection/>
    </xf>
    <xf numFmtId="0" fontId="8" fillId="27" borderId="0" xfId="0" applyFont="1" applyFill="1" applyBorder="1" applyAlignment="1" applyProtection="1">
      <alignment horizontal="left" vertical="center"/>
      <protection/>
    </xf>
    <xf numFmtId="0" fontId="8" fillId="27" borderId="0" xfId="0" applyFont="1" applyFill="1" applyBorder="1" applyAlignment="1" applyProtection="1">
      <alignment horizontal="center" vertical="center"/>
      <protection/>
    </xf>
    <xf numFmtId="3" fontId="8" fillId="27" borderId="0" xfId="0" applyNumberFormat="1" applyFont="1" applyFill="1" applyBorder="1" applyAlignment="1" applyProtection="1">
      <alignment horizontal="center" vertical="center"/>
      <protection/>
    </xf>
    <xf numFmtId="4" fontId="8" fillId="27" borderId="0" xfId="0" applyNumberFormat="1" applyFont="1" applyFill="1" applyBorder="1" applyAlignment="1" applyProtection="1">
      <alignment horizontal="right" vertical="center"/>
      <protection/>
    </xf>
    <xf numFmtId="3" fontId="8" fillId="27" borderId="0" xfId="0" applyNumberFormat="1" applyFont="1" applyFill="1" applyBorder="1" applyAlignment="1" applyProtection="1">
      <alignment horizontal="right" vertical="center"/>
      <protection/>
    </xf>
    <xf numFmtId="4" fontId="9" fillId="27" borderId="0" xfId="0" applyNumberFormat="1" applyFont="1" applyFill="1" applyBorder="1" applyAlignment="1" applyProtection="1">
      <alignment horizontal="right" vertical="center"/>
      <protection/>
    </xf>
    <xf numFmtId="3" fontId="9" fillId="27" borderId="0" xfId="0" applyNumberFormat="1" applyFont="1" applyFill="1" applyBorder="1" applyAlignment="1" applyProtection="1">
      <alignment horizontal="right" vertical="center"/>
      <protection/>
    </xf>
    <xf numFmtId="3" fontId="10" fillId="27" borderId="0" xfId="0" applyNumberFormat="1" applyFont="1" applyFill="1" applyBorder="1" applyAlignment="1" applyProtection="1">
      <alignment horizontal="right" vertical="center"/>
      <protection/>
    </xf>
    <xf numFmtId="4" fontId="10" fillId="27" borderId="0" xfId="0" applyNumberFormat="1" applyFont="1" applyFill="1" applyBorder="1" applyAlignment="1" applyProtection="1">
      <alignment horizontal="right" vertical="center"/>
      <protection/>
    </xf>
    <xf numFmtId="188" fontId="10" fillId="27" borderId="0" xfId="0" applyNumberFormat="1" applyFont="1" applyFill="1" applyBorder="1" applyAlignment="1" applyProtection="1">
      <alignment horizontal="right" vertical="center"/>
      <protection/>
    </xf>
    <xf numFmtId="0" fontId="5" fillId="27" borderId="0" xfId="0" applyFont="1" applyFill="1" applyBorder="1" applyAlignment="1" applyProtection="1">
      <alignment horizontal="right" vertical="center" wrapText="1"/>
      <protection locked="0"/>
    </xf>
    <xf numFmtId="0" fontId="11" fillId="27" borderId="0" xfId="0" applyFont="1" applyFill="1" applyAlignment="1">
      <alignment vertical="center"/>
    </xf>
    <xf numFmtId="0" fontId="11" fillId="27" borderId="0" xfId="0" applyFont="1" applyFill="1" applyAlignment="1">
      <alignment horizontal="center" vertical="center"/>
    </xf>
    <xf numFmtId="0" fontId="14" fillId="27" borderId="0" xfId="0" applyFont="1" applyFill="1" applyBorder="1" applyAlignment="1" applyProtection="1">
      <alignment horizontal="center" vertical="center" wrapText="1"/>
      <protection locked="0"/>
    </xf>
    <xf numFmtId="0" fontId="0" fillId="27" borderId="0" xfId="0" applyNumberFormat="1" applyFont="1" applyFill="1" applyAlignment="1">
      <alignment vertical="center"/>
    </xf>
    <xf numFmtId="0" fontId="0" fillId="27" borderId="0" xfId="0" applyNumberFormat="1" applyFont="1" applyFill="1" applyAlignment="1">
      <alignment horizontal="center" vertical="center"/>
    </xf>
    <xf numFmtId="0" fontId="0" fillId="27" borderId="0" xfId="0" applyFill="1" applyAlignment="1">
      <alignment horizontal="center" vertical="center"/>
    </xf>
    <xf numFmtId="0" fontId="14" fillId="27" borderId="0" xfId="0" applyFont="1" applyFill="1" applyBorder="1" applyAlignment="1" applyProtection="1">
      <alignment horizontal="left" vertical="center"/>
      <protection locked="0"/>
    </xf>
    <xf numFmtId="0" fontId="14" fillId="27" borderId="0" xfId="0" applyFont="1" applyFill="1" applyBorder="1" applyAlignment="1" applyProtection="1">
      <alignment horizontal="center" vertical="center"/>
      <protection locked="0"/>
    </xf>
    <xf numFmtId="0" fontId="5" fillId="27" borderId="0" xfId="0" applyFont="1" applyFill="1" applyBorder="1" applyAlignment="1" applyProtection="1">
      <alignment horizontal="center"/>
      <protection locked="0"/>
    </xf>
    <xf numFmtId="0" fontId="17" fillId="27" borderId="0" xfId="0" applyFont="1" applyFill="1" applyBorder="1" applyAlignment="1" applyProtection="1">
      <alignment horizontal="center"/>
      <protection locked="0"/>
    </xf>
    <xf numFmtId="0" fontId="5" fillId="27" borderId="0" xfId="0" applyFont="1" applyFill="1" applyBorder="1" applyAlignment="1" applyProtection="1">
      <alignment horizontal="center"/>
      <protection/>
    </xf>
    <xf numFmtId="0" fontId="17" fillId="27" borderId="0" xfId="0" applyFont="1" applyFill="1" applyBorder="1" applyAlignment="1" applyProtection="1">
      <alignment horizontal="center"/>
      <protection/>
    </xf>
    <xf numFmtId="1" fontId="5" fillId="27" borderId="0" xfId="0" applyNumberFormat="1" applyFont="1" applyFill="1" applyBorder="1" applyAlignment="1" applyProtection="1">
      <alignment horizontal="right" vertical="center"/>
      <protection/>
    </xf>
    <xf numFmtId="2" fontId="19" fillId="27" borderId="11" xfId="0" applyNumberFormat="1" applyFont="1" applyFill="1" applyBorder="1" applyAlignment="1" applyProtection="1">
      <alignment horizontal="center" vertical="center"/>
      <protection/>
    </xf>
    <xf numFmtId="0" fontId="21" fillId="27" borderId="0" xfId="0" applyFont="1" applyFill="1" applyBorder="1" applyAlignment="1" applyProtection="1">
      <alignment horizontal="left" vertical="center"/>
      <protection/>
    </xf>
    <xf numFmtId="0" fontId="24" fillId="27" borderId="0" xfId="0" applyFont="1" applyFill="1" applyAlignment="1">
      <alignment horizontal="center" vertical="center"/>
    </xf>
    <xf numFmtId="4" fontId="6" fillId="0" borderId="11" xfId="44" applyNumberFormat="1" applyFont="1" applyFill="1" applyBorder="1" applyAlignment="1" applyProtection="1">
      <alignment vertical="center"/>
      <protection/>
    </xf>
    <xf numFmtId="3" fontId="6" fillId="0" borderId="11" xfId="44" applyNumberFormat="1" applyFont="1" applyFill="1" applyBorder="1" applyAlignment="1" applyProtection="1">
      <alignment vertical="center"/>
      <protection/>
    </xf>
    <xf numFmtId="0" fontId="25" fillId="0" borderId="11" xfId="0" applyFont="1" applyBorder="1" applyAlignment="1">
      <alignment vertical="center"/>
    </xf>
    <xf numFmtId="2" fontId="17" fillId="28" borderId="12" xfId="0" applyNumberFormat="1" applyFont="1" applyFill="1" applyBorder="1" applyAlignment="1" applyProtection="1">
      <alignment horizontal="center" vertical="center"/>
      <protection/>
    </xf>
    <xf numFmtId="180" fontId="18" fillId="28" borderId="12" xfId="42" applyFont="1" applyFill="1" applyBorder="1" applyAlignment="1" applyProtection="1">
      <alignment horizontal="center" vertical="center"/>
      <protection/>
    </xf>
    <xf numFmtId="0" fontId="18" fillId="28" borderId="12" xfId="0" applyFont="1" applyFill="1" applyBorder="1" applyAlignment="1" applyProtection="1">
      <alignment horizontal="center" vertical="center"/>
      <protection/>
    </xf>
    <xf numFmtId="0" fontId="17" fillId="29" borderId="13" xfId="0" applyNumberFormat="1" applyFont="1" applyFill="1" applyBorder="1" applyAlignment="1" applyProtection="1">
      <alignment horizontal="center" wrapText="1"/>
      <protection locked="0"/>
    </xf>
    <xf numFmtId="180" fontId="18" fillId="29" borderId="13" xfId="42" applyFont="1" applyFill="1" applyBorder="1" applyAlignment="1" applyProtection="1">
      <alignment horizontal="center"/>
      <protection locked="0"/>
    </xf>
    <xf numFmtId="0" fontId="18" fillId="29" borderId="13" xfId="0" applyFont="1" applyFill="1" applyBorder="1" applyAlignment="1" applyProtection="1">
      <alignment horizontal="center"/>
      <protection locked="0"/>
    </xf>
    <xf numFmtId="0" fontId="23" fillId="29" borderId="13" xfId="0" applyFont="1" applyFill="1" applyBorder="1" applyAlignment="1" applyProtection="1">
      <alignment horizontal="center"/>
      <protection locked="0"/>
    </xf>
    <xf numFmtId="4" fontId="63" fillId="27" borderId="0" xfId="0" applyNumberFormat="1" applyFont="1" applyFill="1" applyBorder="1" applyAlignment="1" applyProtection="1">
      <alignment horizontal="right" vertical="center"/>
      <protection/>
    </xf>
    <xf numFmtId="3" fontId="63" fillId="27" borderId="0" xfId="0" applyNumberFormat="1" applyFont="1" applyFill="1" applyBorder="1" applyAlignment="1" applyProtection="1">
      <alignment horizontal="right" vertical="center"/>
      <protection/>
    </xf>
    <xf numFmtId="4" fontId="64" fillId="27" borderId="0" xfId="0" applyNumberFormat="1" applyFont="1" applyFill="1" applyBorder="1" applyAlignment="1" applyProtection="1">
      <alignment horizontal="right" vertical="center"/>
      <protection/>
    </xf>
    <xf numFmtId="3" fontId="64" fillId="27" borderId="0" xfId="0" applyNumberFormat="1" applyFont="1" applyFill="1" applyBorder="1" applyAlignment="1" applyProtection="1">
      <alignment horizontal="right" vertical="center"/>
      <protection/>
    </xf>
    <xf numFmtId="0" fontId="65" fillId="28" borderId="12" xfId="0" applyNumberFormat="1" applyFont="1" applyFill="1" applyBorder="1" applyAlignment="1" applyProtection="1">
      <alignment horizontal="center" vertical="center" textRotation="90"/>
      <protection locked="0"/>
    </xf>
    <xf numFmtId="4" fontId="65" fillId="28" borderId="12" xfId="0" applyNumberFormat="1" applyFont="1" applyFill="1" applyBorder="1" applyAlignment="1" applyProtection="1">
      <alignment horizontal="center" vertical="center" wrapText="1"/>
      <protection/>
    </xf>
    <xf numFmtId="3" fontId="65" fillId="28" borderId="12" xfId="0" applyNumberFormat="1" applyFont="1" applyFill="1" applyBorder="1" applyAlignment="1" applyProtection="1">
      <alignment horizontal="center" vertical="center" wrapText="1"/>
      <protection/>
    </xf>
    <xf numFmtId="3" fontId="65" fillId="28" borderId="12" xfId="0" applyNumberFormat="1" applyFont="1" applyFill="1" applyBorder="1" applyAlignment="1" applyProtection="1">
      <alignment horizontal="center" vertical="center" textRotation="90" wrapText="1"/>
      <protection/>
    </xf>
    <xf numFmtId="0" fontId="18" fillId="29" borderId="14" xfId="0" applyFont="1" applyFill="1" applyBorder="1" applyAlignment="1">
      <alignment horizontal="center" vertical="center" wrapText="1"/>
    </xf>
    <xf numFmtId="187" fontId="18" fillId="28" borderId="12" xfId="0" applyNumberFormat="1" applyFont="1" applyFill="1" applyBorder="1" applyAlignment="1" applyProtection="1">
      <alignment horizontal="center" vertical="center" textRotation="90"/>
      <protection/>
    </xf>
    <xf numFmtId="3" fontId="6" fillId="0" borderId="11" xfId="176" applyNumberFormat="1" applyFont="1" applyFill="1" applyBorder="1" applyAlignment="1" applyProtection="1">
      <alignment vertical="center"/>
      <protection/>
    </xf>
    <xf numFmtId="2" fontId="6" fillId="0" borderId="11" xfId="176" applyNumberFormat="1" applyFont="1" applyFill="1" applyBorder="1" applyAlignment="1" applyProtection="1">
      <alignment vertical="center"/>
      <protection/>
    </xf>
    <xf numFmtId="4" fontId="66" fillId="0" borderId="11" xfId="44" applyNumberFormat="1" applyFont="1" applyFill="1" applyBorder="1" applyAlignment="1" applyProtection="1">
      <alignment horizontal="right" vertical="center"/>
      <protection locked="0"/>
    </xf>
    <xf numFmtId="3" fontId="66" fillId="0" borderId="11" xfId="44" applyNumberFormat="1" applyFont="1" applyFill="1" applyBorder="1" applyAlignment="1" applyProtection="1">
      <alignment horizontal="right" vertical="center"/>
      <protection locked="0"/>
    </xf>
    <xf numFmtId="4" fontId="67" fillId="27" borderId="0" xfId="0" applyNumberFormat="1" applyFont="1" applyFill="1" applyBorder="1" applyAlignment="1" applyProtection="1">
      <alignment horizontal="right" vertical="center"/>
      <protection/>
    </xf>
    <xf numFmtId="4" fontId="66" fillId="0" borderId="11" xfId="42" applyNumberFormat="1" applyFont="1" applyFill="1" applyBorder="1" applyAlignment="1" applyProtection="1">
      <alignment horizontal="right" vertical="center"/>
      <protection locked="0"/>
    </xf>
    <xf numFmtId="3" fontId="66" fillId="0" borderId="11" xfId="42" applyNumberFormat="1" applyFont="1" applyFill="1" applyBorder="1" applyAlignment="1" applyProtection="1">
      <alignment horizontal="right" vertical="center"/>
      <protection locked="0"/>
    </xf>
    <xf numFmtId="3" fontId="68" fillId="27" borderId="0" xfId="0" applyNumberFormat="1" applyFont="1" applyFill="1" applyBorder="1" applyAlignment="1" applyProtection="1">
      <alignment horizontal="right" vertical="center"/>
      <protection/>
    </xf>
    <xf numFmtId="4" fontId="68" fillId="27" borderId="0" xfId="0" applyNumberFormat="1" applyFont="1" applyFill="1" applyBorder="1" applyAlignment="1" applyProtection="1">
      <alignment horizontal="right" vertical="center"/>
      <protection/>
    </xf>
    <xf numFmtId="4" fontId="69" fillId="0" borderId="11" xfId="42" applyNumberFormat="1" applyFont="1" applyFill="1" applyBorder="1" applyAlignment="1" applyProtection="1">
      <alignment horizontal="right" vertical="center"/>
      <protection locked="0"/>
    </xf>
    <xf numFmtId="3" fontId="69" fillId="0" borderId="11" xfId="42" applyNumberFormat="1" applyFont="1" applyFill="1" applyBorder="1" applyAlignment="1" applyProtection="1">
      <alignment horizontal="right" vertical="center"/>
      <protection locked="0"/>
    </xf>
    <xf numFmtId="4" fontId="69" fillId="0" borderId="11" xfId="115" applyNumberFormat="1" applyFont="1" applyFill="1" applyBorder="1" applyAlignment="1" applyProtection="1">
      <alignment horizontal="right" vertical="center"/>
      <protection/>
    </xf>
    <xf numFmtId="3" fontId="69" fillId="0" borderId="11" xfId="115" applyNumberFormat="1" applyFont="1" applyFill="1" applyBorder="1" applyAlignment="1" applyProtection="1">
      <alignment horizontal="right" vertical="center"/>
      <protection/>
    </xf>
    <xf numFmtId="4" fontId="69" fillId="0" borderId="11" xfId="44" applyNumberFormat="1" applyFont="1" applyFill="1" applyBorder="1" applyAlignment="1" applyProtection="1">
      <alignment horizontal="right" vertical="center"/>
      <protection locked="0"/>
    </xf>
    <xf numFmtId="3" fontId="69" fillId="0" borderId="11" xfId="44" applyNumberFormat="1" applyFont="1" applyFill="1" applyBorder="1" applyAlignment="1" applyProtection="1">
      <alignment horizontal="right" vertical="center"/>
      <protection locked="0"/>
    </xf>
    <xf numFmtId="0" fontId="18" fillId="29" borderId="13" xfId="0" applyFont="1" applyFill="1" applyBorder="1" applyAlignment="1">
      <alignment horizontal="center" vertical="center" wrapText="1"/>
    </xf>
    <xf numFmtId="3" fontId="12" fillId="27" borderId="15" xfId="0" applyNumberFormat="1" applyFont="1" applyFill="1" applyBorder="1" applyAlignment="1" applyProtection="1">
      <alignment horizontal="right" vertical="center" wrapText="1"/>
      <protection locked="0"/>
    </xf>
    <xf numFmtId="0" fontId="18" fillId="29" borderId="14" xfId="0" applyFont="1" applyFill="1" applyBorder="1" applyAlignment="1">
      <alignment horizontal="center" vertical="center" wrapText="1"/>
    </xf>
    <xf numFmtId="0" fontId="18" fillId="29" borderId="16" xfId="0" applyFont="1" applyFill="1" applyBorder="1" applyAlignment="1">
      <alignment horizontal="center" vertical="center" wrapText="1"/>
    </xf>
    <xf numFmtId="0" fontId="16" fillId="27" borderId="15" xfId="0" applyNumberFormat="1" applyFont="1" applyFill="1" applyBorder="1" applyAlignment="1" applyProtection="1">
      <alignment horizontal="center" vertical="center" wrapText="1"/>
      <protection locked="0"/>
    </xf>
    <xf numFmtId="2" fontId="15" fillId="27" borderId="0" xfId="123" applyNumberFormat="1" applyFont="1" applyFill="1" applyBorder="1" applyAlignment="1" applyProtection="1">
      <alignment horizontal="center" vertical="center" wrapText="1"/>
      <protection locked="0"/>
    </xf>
    <xf numFmtId="0" fontId="5" fillId="27" borderId="0" xfId="0" applyNumberFormat="1" applyFont="1" applyFill="1" applyBorder="1" applyAlignment="1" applyProtection="1">
      <alignment horizontal="center" vertical="center" wrapText="1"/>
      <protection locked="0"/>
    </xf>
    <xf numFmtId="189" fontId="66" fillId="0" borderId="11" xfId="0" applyNumberFormat="1" applyFont="1" applyBorder="1" applyAlignment="1">
      <alignment vertical="center"/>
    </xf>
    <xf numFmtId="189" fontId="20" fillId="0" borderId="11" xfId="0" applyNumberFormat="1" applyFont="1" applyBorder="1" applyAlignment="1">
      <alignment vertical="center"/>
    </xf>
    <xf numFmtId="187" fontId="6" fillId="0" borderId="11" xfId="0" applyNumberFormat="1" applyFont="1" applyBorder="1" applyAlignment="1">
      <alignment horizontal="center" vertical="center"/>
    </xf>
    <xf numFmtId="0" fontId="6" fillId="0" borderId="11" xfId="0" applyFont="1" applyBorder="1" applyAlignment="1">
      <alignment vertical="center"/>
    </xf>
    <xf numFmtId="0" fontId="6" fillId="0" borderId="11" xfId="0" applyFont="1" applyBorder="1" applyAlignment="1">
      <alignment horizontal="center" vertical="center"/>
    </xf>
    <xf numFmtId="0" fontId="70" fillId="0" borderId="11" xfId="0" applyFont="1" applyBorder="1" applyAlignment="1">
      <alignment horizontal="center" vertical="center"/>
    </xf>
    <xf numFmtId="4" fontId="66" fillId="0" borderId="11" xfId="0" applyNumberFormat="1" applyFont="1" applyBorder="1" applyAlignment="1">
      <alignment vertical="center"/>
    </xf>
    <xf numFmtId="3" fontId="66" fillId="0" borderId="11" xfId="0" applyNumberFormat="1" applyFont="1" applyBorder="1" applyAlignment="1">
      <alignment vertical="center"/>
    </xf>
    <xf numFmtId="3" fontId="23" fillId="0" borderId="11" xfId="0" applyNumberFormat="1" applyFont="1" applyBorder="1" applyAlignment="1">
      <alignment vertical="center"/>
    </xf>
    <xf numFmtId="185" fontId="6" fillId="0" borderId="11" xfId="189" applyFont="1" applyFill="1" applyBorder="1" applyAlignment="1" applyProtection="1">
      <alignment vertical="center"/>
      <protection/>
    </xf>
    <xf numFmtId="4" fontId="69" fillId="0" borderId="11" xfId="0" applyNumberFormat="1" applyFont="1" applyBorder="1" applyAlignment="1">
      <alignment vertical="center"/>
    </xf>
    <xf numFmtId="3" fontId="69" fillId="0" borderId="11" xfId="0" applyNumberFormat="1" applyFont="1" applyBorder="1" applyAlignment="1">
      <alignment vertical="center"/>
    </xf>
    <xf numFmtId="0" fontId="66" fillId="0" borderId="11" xfId="0" applyFont="1" applyBorder="1" applyAlignment="1">
      <alignment vertical="center"/>
    </xf>
    <xf numFmtId="0" fontId="20" fillId="0" borderId="11" xfId="0" applyFont="1" applyBorder="1" applyAlignment="1" applyProtection="1">
      <alignment vertical="center"/>
      <protection locked="0"/>
    </xf>
    <xf numFmtId="187" fontId="6" fillId="0" borderId="11" xfId="0" applyNumberFormat="1" applyFont="1" applyBorder="1" applyAlignment="1" applyProtection="1">
      <alignment horizontal="center" vertical="center"/>
      <protection locked="0"/>
    </xf>
    <xf numFmtId="1" fontId="6" fillId="0" borderId="11" xfId="0" applyNumberFormat="1" applyFont="1" applyBorder="1" applyAlignment="1">
      <alignment horizontal="center" vertical="center"/>
    </xf>
  </cellXfs>
  <cellStyles count="187">
    <cellStyle name="Normal" xfId="0"/>
    <cellStyle name="%" xfId="15"/>
    <cellStyle name="%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Binlik Ayracı 2" xfId="42"/>
    <cellStyle name="Binlik Ayracı 2 2" xfId="43"/>
    <cellStyle name="Binlik Ayracı 2 2 2" xfId="44"/>
    <cellStyle name="Binlik Ayracı 2 2 3" xfId="45"/>
    <cellStyle name="Binlik Ayracı 2 2 4" xfId="46"/>
    <cellStyle name="Binlik Ayracı 2 3" xfId="47"/>
    <cellStyle name="Binlik Ayracı 2 3 2" xfId="48"/>
    <cellStyle name="Binlik Ayracı 2 4" xfId="49"/>
    <cellStyle name="Binlik Ayracı 2 5" xfId="50"/>
    <cellStyle name="Binlik Ayracı 2 6" xfId="51"/>
    <cellStyle name="Binlik Ayracı 2 7" xfId="52"/>
    <cellStyle name="Binlik Ayracı 3" xfId="53"/>
    <cellStyle name="Binlik Ayracı 4" xfId="54"/>
    <cellStyle name="Binlik Ayracı 4 2" xfId="55"/>
    <cellStyle name="Binlik Ayracı 5" xfId="56"/>
    <cellStyle name="Binlik Ayracı 6" xfId="57"/>
    <cellStyle name="Binlik Ayracı 6 2" xfId="58"/>
    <cellStyle name="Binlik Ayracı 7" xfId="59"/>
    <cellStyle name="Binlik Ayracı 7 2" xfId="60"/>
    <cellStyle name="Calculation" xfId="61"/>
    <cellStyle name="Check Cell" xfId="62"/>
    <cellStyle name="Comma" xfId="63"/>
    <cellStyle name="Comma [0]" xfId="64"/>
    <cellStyle name="Comma 2" xfId="65"/>
    <cellStyle name="Comma 2 2" xfId="66"/>
    <cellStyle name="Comma 2 3" xfId="67"/>
    <cellStyle name="Comma 2 3 2" xfId="68"/>
    <cellStyle name="Comma 4" xfId="69"/>
    <cellStyle name="Currency" xfId="70"/>
    <cellStyle name="Currency [0]" xfId="71"/>
    <cellStyle name="Excel Built-in Normal" xfId="72"/>
    <cellStyle name="Excel Built-in Normal 10" xfId="73"/>
    <cellStyle name="Excel Built-in Normal 11" xfId="74"/>
    <cellStyle name="Excel Built-in Normal 12" xfId="75"/>
    <cellStyle name="Excel Built-in Normal 13" xfId="76"/>
    <cellStyle name="Excel Built-in Normal 14" xfId="77"/>
    <cellStyle name="Excel Built-in Normal 15" xfId="78"/>
    <cellStyle name="Excel Built-in Normal 16" xfId="79"/>
    <cellStyle name="Excel Built-in Normal 17" xfId="80"/>
    <cellStyle name="Excel Built-in Normal 18" xfId="81"/>
    <cellStyle name="Excel Built-in Normal 19" xfId="82"/>
    <cellStyle name="Excel Built-in Normal 2" xfId="83"/>
    <cellStyle name="Excel Built-in Normal 20" xfId="84"/>
    <cellStyle name="Excel Built-in Normal 21" xfId="85"/>
    <cellStyle name="Excel Built-in Normal 22" xfId="86"/>
    <cellStyle name="Excel Built-in Normal 23" xfId="87"/>
    <cellStyle name="Excel Built-in Normal 24" xfId="88"/>
    <cellStyle name="Excel Built-in Normal 25" xfId="89"/>
    <cellStyle name="Excel Built-in Normal 26" xfId="90"/>
    <cellStyle name="Excel Built-in Normal 27" xfId="91"/>
    <cellStyle name="Excel Built-in Normal 28" xfId="92"/>
    <cellStyle name="Excel Built-in Normal 29" xfId="93"/>
    <cellStyle name="Excel Built-in Normal 3" xfId="94"/>
    <cellStyle name="Excel Built-in Normal 30" xfId="95"/>
    <cellStyle name="Excel Built-in Normal 31" xfId="96"/>
    <cellStyle name="Excel Built-in Normal 32" xfId="97"/>
    <cellStyle name="Excel Built-in Normal 33" xfId="98"/>
    <cellStyle name="Excel Built-in Normal 34" xfId="99"/>
    <cellStyle name="Excel Built-in Normal 35" xfId="100"/>
    <cellStyle name="Excel Built-in Normal 36" xfId="101"/>
    <cellStyle name="Excel Built-in Normal 37" xfId="102"/>
    <cellStyle name="Excel Built-in Normal 38" xfId="103"/>
    <cellStyle name="Excel Built-in Normal 39" xfId="104"/>
    <cellStyle name="Excel Built-in Normal 4" xfId="105"/>
    <cellStyle name="Excel Built-in Normal 40" xfId="106"/>
    <cellStyle name="Excel Built-in Normal 41" xfId="107"/>
    <cellStyle name="Excel Built-in Normal 42" xfId="108"/>
    <cellStyle name="Excel Built-in Normal 43" xfId="109"/>
    <cellStyle name="Excel Built-in Normal 5" xfId="110"/>
    <cellStyle name="Excel Built-in Normal 6" xfId="111"/>
    <cellStyle name="Excel Built-in Normal 7" xfId="112"/>
    <cellStyle name="Excel Built-in Normal 8" xfId="113"/>
    <cellStyle name="Excel Built-in Normal 9" xfId="114"/>
    <cellStyle name="Excel_BuiltIn_İyi 1" xfId="115"/>
    <cellStyle name="Explanatory Text" xfId="116"/>
    <cellStyle name="Followed Hyperlink" xfId="117"/>
    <cellStyle name="Good" xfId="118"/>
    <cellStyle name="Heading 1" xfId="119"/>
    <cellStyle name="Heading 2" xfId="120"/>
    <cellStyle name="Heading 3" xfId="121"/>
    <cellStyle name="Heading 4" xfId="122"/>
    <cellStyle name="Hyperlink" xfId="123"/>
    <cellStyle name="Input" xfId="124"/>
    <cellStyle name="Köprü 2" xfId="125"/>
    <cellStyle name="Linked Cell" xfId="126"/>
    <cellStyle name="Neutral" xfId="127"/>
    <cellStyle name="Normal 10" xfId="128"/>
    <cellStyle name="Normal 11" xfId="129"/>
    <cellStyle name="Normal 11 2" xfId="130"/>
    <cellStyle name="Normal 12" xfId="131"/>
    <cellStyle name="Normal 12 2" xfId="132"/>
    <cellStyle name="Normal 13" xfId="133"/>
    <cellStyle name="Normal 14" xfId="134"/>
    <cellStyle name="Normal 15" xfId="135"/>
    <cellStyle name="Normal 2" xfId="136"/>
    <cellStyle name="Normal 2 10 10" xfId="137"/>
    <cellStyle name="Normal 2 10 10 2" xfId="138"/>
    <cellStyle name="Normal 2 2" xfId="139"/>
    <cellStyle name="Normal 2 2 2" xfId="140"/>
    <cellStyle name="Normal 2 2 2 2" xfId="141"/>
    <cellStyle name="Normal 2 2 3" xfId="142"/>
    <cellStyle name="Normal 2 2 4" xfId="143"/>
    <cellStyle name="Normal 2 2 5" xfId="144"/>
    <cellStyle name="Normal 2 2 5 2" xfId="145"/>
    <cellStyle name="Normal 2 3" xfId="146"/>
    <cellStyle name="Normal 2 4" xfId="147"/>
    <cellStyle name="Normal 2 5" xfId="148"/>
    <cellStyle name="Normal 2 5 2" xfId="149"/>
    <cellStyle name="Normal 2 6" xfId="150"/>
    <cellStyle name="Normal 2 7" xfId="151"/>
    <cellStyle name="Normal 2 8" xfId="152"/>
    <cellStyle name="Normal 3" xfId="153"/>
    <cellStyle name="Normal 3 2" xfId="154"/>
    <cellStyle name="Normal 4" xfId="155"/>
    <cellStyle name="Normal 4 2" xfId="156"/>
    <cellStyle name="Normal 5" xfId="157"/>
    <cellStyle name="Normal 5 2" xfId="158"/>
    <cellStyle name="Normal 5 2 2" xfId="159"/>
    <cellStyle name="Normal 5 3" xfId="160"/>
    <cellStyle name="Normal 5 4" xfId="161"/>
    <cellStyle name="Normal 5 5" xfId="162"/>
    <cellStyle name="Normal 6" xfId="163"/>
    <cellStyle name="Normal 6 2" xfId="164"/>
    <cellStyle name="Normal 6 3" xfId="165"/>
    <cellStyle name="Normal 6 4" xfId="166"/>
    <cellStyle name="Normal 7" xfId="167"/>
    <cellStyle name="Normal 7 2" xfId="168"/>
    <cellStyle name="Normal 8" xfId="169"/>
    <cellStyle name="Normal 9" xfId="170"/>
    <cellStyle name="Note" xfId="171"/>
    <cellStyle name="Onaylı" xfId="172"/>
    <cellStyle name="Output" xfId="173"/>
    <cellStyle name="ParaBirimi 2" xfId="174"/>
    <cellStyle name="ParaBirimi 3" xfId="175"/>
    <cellStyle name="Percent" xfId="176"/>
    <cellStyle name="Title" xfId="177"/>
    <cellStyle name="Total" xfId="178"/>
    <cellStyle name="Virgül 10" xfId="179"/>
    <cellStyle name="Virgül 2" xfId="180"/>
    <cellStyle name="Virgül 2 2" xfId="181"/>
    <cellStyle name="Virgül 2 2 4" xfId="182"/>
    <cellStyle name="Virgül 3" xfId="183"/>
    <cellStyle name="Virgül 3 2" xfId="184"/>
    <cellStyle name="Virgül 4" xfId="185"/>
    <cellStyle name="Virgül 5" xfId="186"/>
    <cellStyle name="Warning Text" xfId="187"/>
    <cellStyle name="Yüzde 2" xfId="188"/>
    <cellStyle name="Yüzde 2 2" xfId="189"/>
    <cellStyle name="Yüzde 2 3" xfId="190"/>
    <cellStyle name="Yüzde 2 4" xfId="191"/>
    <cellStyle name="Yüzde 2 4 2" xfId="192"/>
    <cellStyle name="Yüzde 3" xfId="193"/>
    <cellStyle name="Yüzde 4" xfId="194"/>
    <cellStyle name="Yüzde 5" xfId="195"/>
    <cellStyle name="Yüzde 6" xfId="196"/>
    <cellStyle name="Yüzde 6 2" xfId="197"/>
    <cellStyle name="Yüzde 7" xfId="198"/>
    <cellStyle name="Yüzde 7 2" xfId="199"/>
    <cellStyle name="Yüzde 8" xfId="2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95250</xdr:colOff>
      <xdr:row>3</xdr:row>
      <xdr:rowOff>85725</xdr:rowOff>
    </xdr:from>
    <xdr:to>
      <xdr:col>32</xdr:col>
      <xdr:colOff>85725</xdr:colOff>
      <xdr:row>4</xdr:row>
      <xdr:rowOff>904875</xdr:rowOff>
    </xdr:to>
    <xdr:pic>
      <xdr:nvPicPr>
        <xdr:cNvPr id="1" name="1 Resim" descr="Logo dik mini.jpg"/>
        <xdr:cNvPicPr preferRelativeResize="1">
          <a:picLocks noChangeAspect="1"/>
        </xdr:cNvPicPr>
      </xdr:nvPicPr>
      <xdr:blipFill>
        <a:blip r:embed="rId1"/>
        <a:stretch>
          <a:fillRect/>
        </a:stretch>
      </xdr:blipFill>
      <xdr:spPr>
        <a:xfrm>
          <a:off x="12439650" y="552450"/>
          <a:ext cx="8477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8"/>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4" sqref="A4"/>
    </sheetView>
  </sheetViews>
  <sheetFormatPr defaultColWidth="2.57421875" defaultRowHeight="12.75"/>
  <cols>
    <col min="1" max="1" width="2.7109375" style="1" bestFit="1" customWidth="1"/>
    <col min="2" max="2" width="1.8515625" style="2" bestFit="1" customWidth="1"/>
    <col min="3" max="3" width="27.57421875" style="3" bestFit="1" customWidth="1"/>
    <col min="4" max="4" width="21.57421875" style="4" bestFit="1" customWidth="1"/>
    <col min="5" max="5" width="5.8515625" style="4" bestFit="1" customWidth="1"/>
    <col min="6" max="6" width="13.57421875" style="5" bestFit="1" customWidth="1"/>
    <col min="7" max="8" width="3.140625" style="6" bestFit="1" customWidth="1"/>
    <col min="9" max="9" width="3.8515625" style="6" bestFit="1" customWidth="1"/>
    <col min="10" max="10" width="2.57421875" style="7" customWidth="1"/>
    <col min="11" max="11" width="8.28125" style="8" bestFit="1" customWidth="1"/>
    <col min="12" max="12" width="5.7109375" style="9" bestFit="1" customWidth="1"/>
    <col min="13" max="13" width="8.28125" style="8" bestFit="1" customWidth="1"/>
    <col min="14" max="14" width="5.7109375" style="9" bestFit="1" customWidth="1"/>
    <col min="15" max="15" width="8.28125" style="10" bestFit="1" customWidth="1"/>
    <col min="16" max="16" width="5.7109375" style="11" bestFit="1" customWidth="1"/>
    <col min="17" max="17" width="9.00390625" style="42" bestFit="1" customWidth="1"/>
    <col min="18" max="18" width="6.8515625" style="43" bestFit="1" customWidth="1"/>
    <col min="19" max="20" width="4.28125" style="43" bestFit="1" customWidth="1"/>
    <col min="21" max="21" width="5.57421875" style="12" bestFit="1" customWidth="1"/>
    <col min="22" max="22" width="5.00390625" style="14" bestFit="1" customWidth="1"/>
    <col min="23" max="23" width="9.00390625" style="44" bestFit="1" customWidth="1"/>
    <col min="24" max="24" width="5.57421875" style="45" bestFit="1" customWidth="1"/>
    <col min="25" max="16384" width="2.57421875" style="3" customWidth="1"/>
  </cols>
  <sheetData>
    <row r="1" spans="1:24" s="18" customFormat="1" ht="12.75" customHeight="1">
      <c r="A1" s="15"/>
      <c r="B1" s="73" t="s">
        <v>0</v>
      </c>
      <c r="C1" s="73"/>
      <c r="D1" s="16"/>
      <c r="E1" s="16"/>
      <c r="F1" s="16"/>
      <c r="G1" s="31"/>
      <c r="H1" s="31"/>
      <c r="I1" s="31"/>
      <c r="J1" s="17"/>
      <c r="K1" s="68" t="s">
        <v>1</v>
      </c>
      <c r="L1" s="68"/>
      <c r="M1" s="68"/>
      <c r="N1" s="68"/>
      <c r="O1" s="68"/>
      <c r="P1" s="68"/>
      <c r="Q1" s="68"/>
      <c r="R1" s="68"/>
      <c r="S1" s="68"/>
      <c r="T1" s="68"/>
      <c r="U1" s="68"/>
      <c r="V1" s="68"/>
      <c r="W1" s="68"/>
      <c r="X1" s="68"/>
    </row>
    <row r="2" spans="1:24" s="18" customFormat="1" ht="12.75" customHeight="1">
      <c r="A2" s="15"/>
      <c r="B2" s="72" t="s">
        <v>2</v>
      </c>
      <c r="C2" s="72"/>
      <c r="D2" s="19"/>
      <c r="E2" s="19"/>
      <c r="F2" s="19"/>
      <c r="G2" s="20"/>
      <c r="H2" s="20"/>
      <c r="I2" s="20"/>
      <c r="J2" s="21"/>
      <c r="K2" s="68"/>
      <c r="L2" s="68"/>
      <c r="M2" s="68"/>
      <c r="N2" s="68"/>
      <c r="O2" s="68"/>
      <c r="P2" s="68"/>
      <c r="Q2" s="68"/>
      <c r="R2" s="68"/>
      <c r="S2" s="68"/>
      <c r="T2" s="68"/>
      <c r="U2" s="68"/>
      <c r="V2" s="68"/>
      <c r="W2" s="68"/>
      <c r="X2" s="68"/>
    </row>
    <row r="3" spans="1:24" s="18" customFormat="1" ht="11.25" customHeight="1">
      <c r="A3" s="15"/>
      <c r="B3" s="71" t="s">
        <v>93</v>
      </c>
      <c r="C3" s="71"/>
      <c r="D3" s="22"/>
      <c r="E3" s="22"/>
      <c r="F3" s="22"/>
      <c r="G3" s="23"/>
      <c r="H3" s="23"/>
      <c r="I3" s="23"/>
      <c r="J3" s="23"/>
      <c r="K3" s="68"/>
      <c r="L3" s="68"/>
      <c r="M3" s="68"/>
      <c r="N3" s="68"/>
      <c r="O3" s="68"/>
      <c r="P3" s="68"/>
      <c r="Q3" s="68"/>
      <c r="R3" s="68"/>
      <c r="S3" s="68"/>
      <c r="T3" s="68"/>
      <c r="U3" s="68"/>
      <c r="V3" s="68"/>
      <c r="W3" s="68"/>
      <c r="X3" s="68"/>
    </row>
    <row r="4" spans="1:24" s="25" customFormat="1" ht="12.75" customHeight="1">
      <c r="A4" s="24"/>
      <c r="B4" s="38"/>
      <c r="C4" s="38"/>
      <c r="D4" s="39"/>
      <c r="E4" s="39"/>
      <c r="F4" s="40"/>
      <c r="G4" s="41"/>
      <c r="H4" s="41"/>
      <c r="I4" s="41"/>
      <c r="J4" s="40"/>
      <c r="K4" s="67" t="s">
        <v>3</v>
      </c>
      <c r="L4" s="67"/>
      <c r="M4" s="67" t="s">
        <v>4</v>
      </c>
      <c r="N4" s="67"/>
      <c r="O4" s="67" t="s">
        <v>5</v>
      </c>
      <c r="P4" s="67"/>
      <c r="Q4" s="67" t="s">
        <v>6</v>
      </c>
      <c r="R4" s="67"/>
      <c r="S4" s="50"/>
      <c r="T4" s="50"/>
      <c r="U4" s="69" t="s">
        <v>26</v>
      </c>
      <c r="V4" s="70"/>
      <c r="W4" s="67" t="s">
        <v>7</v>
      </c>
      <c r="X4" s="67"/>
    </row>
    <row r="5" spans="1:24" s="27" customFormat="1" ht="89.25" customHeight="1">
      <c r="A5" s="26"/>
      <c r="B5" s="35"/>
      <c r="C5" s="36" t="s">
        <v>8</v>
      </c>
      <c r="D5" s="36" t="s">
        <v>9</v>
      </c>
      <c r="E5" s="51" t="s">
        <v>27</v>
      </c>
      <c r="F5" s="37" t="s">
        <v>10</v>
      </c>
      <c r="G5" s="46" t="s">
        <v>33</v>
      </c>
      <c r="H5" s="46" t="s">
        <v>11</v>
      </c>
      <c r="I5" s="46" t="s">
        <v>28</v>
      </c>
      <c r="J5" s="46" t="s">
        <v>12</v>
      </c>
      <c r="K5" s="47" t="s">
        <v>13</v>
      </c>
      <c r="L5" s="48" t="s">
        <v>14</v>
      </c>
      <c r="M5" s="47" t="s">
        <v>13</v>
      </c>
      <c r="N5" s="48" t="s">
        <v>14</v>
      </c>
      <c r="O5" s="47" t="s">
        <v>13</v>
      </c>
      <c r="P5" s="48" t="s">
        <v>14</v>
      </c>
      <c r="Q5" s="47" t="s">
        <v>15</v>
      </c>
      <c r="R5" s="48" t="s">
        <v>23</v>
      </c>
      <c r="S5" s="49" t="s">
        <v>29</v>
      </c>
      <c r="T5" s="49" t="s">
        <v>30</v>
      </c>
      <c r="U5" s="48" t="s">
        <v>16</v>
      </c>
      <c r="V5" s="49" t="s">
        <v>17</v>
      </c>
      <c r="W5" s="47" t="s">
        <v>13</v>
      </c>
      <c r="X5" s="48" t="s">
        <v>14</v>
      </c>
    </row>
    <row r="6" spans="11:22" ht="11.25">
      <c r="K6" s="56"/>
      <c r="L6" s="59">
        <v>350100</v>
      </c>
      <c r="M6" s="60"/>
      <c r="N6" s="59">
        <v>457287</v>
      </c>
      <c r="O6" s="60"/>
      <c r="P6" s="59">
        <v>372798</v>
      </c>
      <c r="Q6" s="60"/>
      <c r="R6" s="59">
        <v>1180185</v>
      </c>
      <c r="V6" s="13"/>
    </row>
    <row r="7" spans="1:24" s="30" customFormat="1" ht="11.25">
      <c r="A7" s="28">
        <v>1</v>
      </c>
      <c r="B7" s="29"/>
      <c r="C7" s="74" t="s">
        <v>94</v>
      </c>
      <c r="D7" s="75" t="s">
        <v>95</v>
      </c>
      <c r="E7" s="76">
        <v>44547</v>
      </c>
      <c r="F7" s="77" t="s">
        <v>24</v>
      </c>
      <c r="G7" s="78">
        <v>348</v>
      </c>
      <c r="H7" s="78">
        <v>348</v>
      </c>
      <c r="I7" s="79">
        <v>1027</v>
      </c>
      <c r="J7" s="78">
        <v>1</v>
      </c>
      <c r="K7" s="32">
        <v>7788693</v>
      </c>
      <c r="L7" s="33">
        <v>302214</v>
      </c>
      <c r="M7" s="32">
        <v>9091355</v>
      </c>
      <c r="N7" s="33">
        <v>357046</v>
      </c>
      <c r="O7" s="32">
        <v>7110624</v>
      </c>
      <c r="P7" s="33">
        <v>275339</v>
      </c>
      <c r="Q7" s="80">
        <f>K7+M7+O7</f>
        <v>23990672</v>
      </c>
      <c r="R7" s="81">
        <f>L7+N7+P7</f>
        <v>934599</v>
      </c>
      <c r="S7" s="52">
        <f>R7/I7</f>
        <v>910.0282375851996</v>
      </c>
      <c r="T7" s="53">
        <f>Q7/R7</f>
        <v>25.66948177774639</v>
      </c>
      <c r="U7" s="82"/>
      <c r="V7" s="83">
        <f>IF(U7&lt;&gt;0,-(U7-R7)/U7,"")</f>
      </c>
      <c r="W7" s="57">
        <v>23990672</v>
      </c>
      <c r="X7" s="58">
        <v>934599</v>
      </c>
    </row>
    <row r="8" spans="1:24" s="30" customFormat="1" ht="11.25">
      <c r="A8" s="28">
        <v>2</v>
      </c>
      <c r="B8" s="29"/>
      <c r="C8" s="74" t="s">
        <v>69</v>
      </c>
      <c r="D8" s="75" t="s">
        <v>69</v>
      </c>
      <c r="E8" s="76">
        <v>44533</v>
      </c>
      <c r="F8" s="77" t="s">
        <v>25</v>
      </c>
      <c r="G8" s="78">
        <v>354</v>
      </c>
      <c r="H8" s="78">
        <v>342</v>
      </c>
      <c r="I8" s="79">
        <v>321</v>
      </c>
      <c r="J8" s="78">
        <v>3</v>
      </c>
      <c r="K8" s="32">
        <v>367848.499999019</v>
      </c>
      <c r="L8" s="33">
        <v>14813</v>
      </c>
      <c r="M8" s="32">
        <v>773956.500000658</v>
      </c>
      <c r="N8" s="33">
        <v>31462</v>
      </c>
      <c r="O8" s="32">
        <v>794074.0000002763</v>
      </c>
      <c r="P8" s="33">
        <v>31655</v>
      </c>
      <c r="Q8" s="84">
        <f>K8+M8+O8</f>
        <v>1935878.9999999534</v>
      </c>
      <c r="R8" s="85">
        <f>L8+N8+P8</f>
        <v>77930</v>
      </c>
      <c r="S8" s="52">
        <f>R8/I8</f>
        <v>242.77258566978193</v>
      </c>
      <c r="T8" s="53">
        <f>Q8/R8</f>
        <v>24.84125497241054</v>
      </c>
      <c r="U8" s="82">
        <v>119409</v>
      </c>
      <c r="V8" s="83">
        <f>IF(U8&lt;&gt;0,-(U8-R8)/U8,"")</f>
        <v>-0.3473691262802636</v>
      </c>
      <c r="W8" s="61">
        <v>12892291.999999953</v>
      </c>
      <c r="X8" s="62">
        <v>535067</v>
      </c>
    </row>
    <row r="9" spans="1:24" s="30" customFormat="1" ht="11.25">
      <c r="A9" s="28">
        <v>3</v>
      </c>
      <c r="B9" s="29"/>
      <c r="C9" s="74" t="s">
        <v>79</v>
      </c>
      <c r="D9" s="75" t="s">
        <v>79</v>
      </c>
      <c r="E9" s="76">
        <v>44540</v>
      </c>
      <c r="F9" s="77" t="s">
        <v>19</v>
      </c>
      <c r="G9" s="78">
        <v>338</v>
      </c>
      <c r="H9" s="78">
        <v>329</v>
      </c>
      <c r="I9" s="79">
        <v>238</v>
      </c>
      <c r="J9" s="78">
        <v>2</v>
      </c>
      <c r="K9" s="32">
        <v>380999.99999928166</v>
      </c>
      <c r="L9" s="33">
        <v>16123</v>
      </c>
      <c r="M9" s="32">
        <v>626573.5000005051</v>
      </c>
      <c r="N9" s="33">
        <v>26170</v>
      </c>
      <c r="O9" s="32">
        <v>615582.4999985711</v>
      </c>
      <c r="P9" s="33">
        <v>24821</v>
      </c>
      <c r="Q9" s="84">
        <f>K9+M9+O9</f>
        <v>1623155.9999983578</v>
      </c>
      <c r="R9" s="85">
        <f>L9+N9+P9</f>
        <v>67114</v>
      </c>
      <c r="S9" s="52">
        <f>R9/I9</f>
        <v>281.99159663865544</v>
      </c>
      <c r="T9" s="53">
        <f>Q9/R9</f>
        <v>24.185058259057094</v>
      </c>
      <c r="U9" s="82">
        <v>109208</v>
      </c>
      <c r="V9" s="83">
        <f>IF(U9&lt;&gt;0,-(U9-R9)/U9,"")</f>
        <v>-0.3854479525309501</v>
      </c>
      <c r="W9" s="61">
        <v>5873857.499998358</v>
      </c>
      <c r="X9" s="62">
        <v>253314</v>
      </c>
    </row>
    <row r="10" spans="1:24" s="30" customFormat="1" ht="11.25">
      <c r="A10" s="28">
        <v>4</v>
      </c>
      <c r="B10" s="29"/>
      <c r="C10" s="74" t="s">
        <v>96</v>
      </c>
      <c r="D10" s="75" t="s">
        <v>97</v>
      </c>
      <c r="E10" s="76">
        <v>44547</v>
      </c>
      <c r="F10" s="77" t="s">
        <v>25</v>
      </c>
      <c r="G10" s="78">
        <v>261</v>
      </c>
      <c r="H10" s="78">
        <v>261</v>
      </c>
      <c r="I10" s="79">
        <v>246</v>
      </c>
      <c r="J10" s="78">
        <v>1</v>
      </c>
      <c r="K10" s="32">
        <v>116454.00000052544</v>
      </c>
      <c r="L10" s="33">
        <v>5092</v>
      </c>
      <c r="M10" s="32">
        <v>381234.50000049</v>
      </c>
      <c r="N10" s="33">
        <v>16015</v>
      </c>
      <c r="O10" s="32">
        <v>395838.9999997044</v>
      </c>
      <c r="P10" s="33">
        <v>16482</v>
      </c>
      <c r="Q10" s="84">
        <f>K10+M10+O10</f>
        <v>893527.5000007199</v>
      </c>
      <c r="R10" s="85">
        <f>L10+N10+P10</f>
        <v>37589</v>
      </c>
      <c r="S10" s="52">
        <f>R10/I10</f>
        <v>152.8008130081301</v>
      </c>
      <c r="T10" s="53">
        <f>Q10/R10</f>
        <v>23.77098353243555</v>
      </c>
      <c r="U10" s="82"/>
      <c r="V10" s="83">
        <f>IF(U10&lt;&gt;0,-(U10-R10)/U10,"")</f>
      </c>
      <c r="W10" s="61">
        <v>893527.5000007199</v>
      </c>
      <c r="X10" s="62">
        <v>37589</v>
      </c>
    </row>
    <row r="11" spans="1:24" s="30" customFormat="1" ht="11.25">
      <c r="A11" s="28">
        <v>5</v>
      </c>
      <c r="B11" s="29"/>
      <c r="C11" s="74" t="s">
        <v>59</v>
      </c>
      <c r="D11" s="75" t="s">
        <v>60</v>
      </c>
      <c r="E11" s="76">
        <v>44526</v>
      </c>
      <c r="F11" s="77" t="s">
        <v>18</v>
      </c>
      <c r="G11" s="78">
        <v>301</v>
      </c>
      <c r="H11" s="78">
        <v>253</v>
      </c>
      <c r="I11" s="79">
        <v>237</v>
      </c>
      <c r="J11" s="78">
        <v>4</v>
      </c>
      <c r="K11" s="32">
        <v>89940.00000056386</v>
      </c>
      <c r="L11" s="33">
        <v>4043</v>
      </c>
      <c r="M11" s="32">
        <v>354058.0000001518</v>
      </c>
      <c r="N11" s="33">
        <v>14845</v>
      </c>
      <c r="O11" s="32">
        <v>329273.49999990873</v>
      </c>
      <c r="P11" s="33">
        <v>13809</v>
      </c>
      <c r="Q11" s="84">
        <f>K11+M11+O11</f>
        <v>773271.5000006245</v>
      </c>
      <c r="R11" s="85">
        <f>L11+N11+P11</f>
        <v>32697</v>
      </c>
      <c r="S11" s="52">
        <f>R11/I11</f>
        <v>137.9620253164557</v>
      </c>
      <c r="T11" s="53">
        <f>Q11/R11</f>
        <v>23.64961617275666</v>
      </c>
      <c r="U11" s="82">
        <v>51845</v>
      </c>
      <c r="V11" s="83">
        <f>IF(U11&lt;&gt;0,-(U11-R11)/U11,"")</f>
        <v>-0.3693316616838654</v>
      </c>
      <c r="W11" s="61">
        <v>5824428.500000624</v>
      </c>
      <c r="X11" s="62">
        <v>252654</v>
      </c>
    </row>
    <row r="12" spans="1:24" s="30" customFormat="1" ht="11.25">
      <c r="A12" s="28">
        <v>6</v>
      </c>
      <c r="B12" s="29"/>
      <c r="C12" s="74" t="s">
        <v>72</v>
      </c>
      <c r="D12" s="75" t="s">
        <v>73</v>
      </c>
      <c r="E12" s="76">
        <v>44532</v>
      </c>
      <c r="F12" s="77" t="s">
        <v>18</v>
      </c>
      <c r="G12" s="78">
        <v>147</v>
      </c>
      <c r="H12" s="78">
        <v>104</v>
      </c>
      <c r="I12" s="79">
        <v>97</v>
      </c>
      <c r="J12" s="78">
        <v>3</v>
      </c>
      <c r="K12" s="32">
        <v>16050.000000267772</v>
      </c>
      <c r="L12" s="33">
        <v>690</v>
      </c>
      <c r="M12" s="32">
        <v>81177.0000003223</v>
      </c>
      <c r="N12" s="33">
        <v>3426</v>
      </c>
      <c r="O12" s="32">
        <v>86555.99999987878</v>
      </c>
      <c r="P12" s="33">
        <v>3591</v>
      </c>
      <c r="Q12" s="84">
        <f>K12+M12+O12</f>
        <v>183783.00000046886</v>
      </c>
      <c r="R12" s="85">
        <f>L12+N12+P12</f>
        <v>7707</v>
      </c>
      <c r="S12" s="52">
        <f>R12/I12</f>
        <v>79.45360824742268</v>
      </c>
      <c r="T12" s="53">
        <f>Q12/R12</f>
        <v>23.846243674642384</v>
      </c>
      <c r="U12" s="82">
        <v>17433</v>
      </c>
      <c r="V12" s="83">
        <f>IF(U12&lt;&gt;0,-(U12-R12)/U12,"")</f>
        <v>-0.5579074169678196</v>
      </c>
      <c r="W12" s="61">
        <v>1273297.000000469</v>
      </c>
      <c r="X12" s="62">
        <v>55341</v>
      </c>
    </row>
    <row r="13" spans="1:24" s="30" customFormat="1" ht="11.25">
      <c r="A13" s="28">
        <v>7</v>
      </c>
      <c r="B13" s="29"/>
      <c r="C13" s="74" t="s">
        <v>80</v>
      </c>
      <c r="D13" s="75" t="s">
        <v>80</v>
      </c>
      <c r="E13" s="76">
        <v>44540</v>
      </c>
      <c r="F13" s="77" t="s">
        <v>20</v>
      </c>
      <c r="G13" s="78">
        <v>115</v>
      </c>
      <c r="H13" s="78">
        <v>49</v>
      </c>
      <c r="I13" s="79">
        <v>41</v>
      </c>
      <c r="J13" s="78">
        <v>2</v>
      </c>
      <c r="K13" s="32">
        <v>16209.500000213873</v>
      </c>
      <c r="L13" s="33">
        <v>685</v>
      </c>
      <c r="M13" s="32">
        <v>31471.00000017463</v>
      </c>
      <c r="N13" s="33">
        <v>1424</v>
      </c>
      <c r="O13" s="32">
        <v>33799.50000003158</v>
      </c>
      <c r="P13" s="33">
        <v>1474</v>
      </c>
      <c r="Q13" s="84">
        <f>K13+M13+O13</f>
        <v>81480.00000042008</v>
      </c>
      <c r="R13" s="85">
        <f>L13+N13+P13</f>
        <v>3583</v>
      </c>
      <c r="S13" s="52">
        <f>R13/I13</f>
        <v>87.39024390243902</v>
      </c>
      <c r="T13" s="53">
        <f>Q13/R13</f>
        <v>22.74072006710022</v>
      </c>
      <c r="U13" s="82">
        <v>7406</v>
      </c>
      <c r="V13" s="83">
        <f>IF(U13&lt;&gt;0,-(U13-R13)/U13,"")</f>
        <v>-0.5162030785849311</v>
      </c>
      <c r="W13" s="61">
        <v>360669.0000004201</v>
      </c>
      <c r="X13" s="62">
        <v>16227</v>
      </c>
    </row>
    <row r="14" spans="1:24" s="30" customFormat="1" ht="11.25">
      <c r="A14" s="28">
        <v>8</v>
      </c>
      <c r="B14" s="29"/>
      <c r="C14" s="74" t="s">
        <v>63</v>
      </c>
      <c r="D14" s="75" t="s">
        <v>64</v>
      </c>
      <c r="E14" s="76">
        <v>44526</v>
      </c>
      <c r="F14" s="77" t="s">
        <v>18</v>
      </c>
      <c r="G14" s="78">
        <v>92</v>
      </c>
      <c r="H14" s="78">
        <v>28</v>
      </c>
      <c r="I14" s="79">
        <v>21</v>
      </c>
      <c r="J14" s="78">
        <v>4</v>
      </c>
      <c r="K14" s="32">
        <v>32363.999999732205</v>
      </c>
      <c r="L14" s="33">
        <v>942</v>
      </c>
      <c r="M14" s="32">
        <v>42987.000000118875</v>
      </c>
      <c r="N14" s="33">
        <v>1259</v>
      </c>
      <c r="O14" s="32">
        <v>31114.00000008427</v>
      </c>
      <c r="P14" s="33">
        <v>902</v>
      </c>
      <c r="Q14" s="84">
        <f>K14+M14+O14</f>
        <v>106464.99999993535</v>
      </c>
      <c r="R14" s="85">
        <f>L14+N14+P14</f>
        <v>3103</v>
      </c>
      <c r="S14" s="52">
        <f>R14/I14</f>
        <v>147.76190476190476</v>
      </c>
      <c r="T14" s="53">
        <f>Q14/R14</f>
        <v>34.31034482756537</v>
      </c>
      <c r="U14" s="82">
        <v>9730</v>
      </c>
      <c r="V14" s="83">
        <f>IF(U14&lt;&gt;0,-(U14-R14)/U14,"")</f>
        <v>-0.6810894141829393</v>
      </c>
      <c r="W14" s="61">
        <v>2322303.9999999353</v>
      </c>
      <c r="X14" s="62">
        <v>72981</v>
      </c>
    </row>
    <row r="15" spans="1:24" s="30" customFormat="1" ht="11.25">
      <c r="A15" s="28">
        <v>9</v>
      </c>
      <c r="B15" s="29"/>
      <c r="C15" s="74" t="s">
        <v>70</v>
      </c>
      <c r="D15" s="75" t="s">
        <v>71</v>
      </c>
      <c r="E15" s="76">
        <v>44533</v>
      </c>
      <c r="F15" s="77" t="s">
        <v>24</v>
      </c>
      <c r="G15" s="78">
        <v>237</v>
      </c>
      <c r="H15" s="78">
        <v>45</v>
      </c>
      <c r="I15" s="79">
        <v>45</v>
      </c>
      <c r="J15" s="78">
        <v>3</v>
      </c>
      <c r="K15" s="32">
        <v>10784</v>
      </c>
      <c r="L15" s="33">
        <v>443</v>
      </c>
      <c r="M15" s="32">
        <v>17879</v>
      </c>
      <c r="N15" s="33">
        <v>737</v>
      </c>
      <c r="O15" s="32">
        <v>19397.5</v>
      </c>
      <c r="P15" s="33">
        <v>798</v>
      </c>
      <c r="Q15" s="80">
        <f>K15+M15+O15</f>
        <v>48060.5</v>
      </c>
      <c r="R15" s="81">
        <f>L15+N15+P15</f>
        <v>1978</v>
      </c>
      <c r="S15" s="52">
        <f>R15/I15</f>
        <v>43.955555555555556</v>
      </c>
      <c r="T15" s="53">
        <f>Q15/R15</f>
        <v>24.29752275025278</v>
      </c>
      <c r="U15" s="82">
        <v>15535</v>
      </c>
      <c r="V15" s="83">
        <f>IF(U15&lt;&gt;0,-(U15-R15)/U15,"")</f>
        <v>-0.872674605728999</v>
      </c>
      <c r="W15" s="57">
        <v>1574100.5</v>
      </c>
      <c r="X15" s="58">
        <v>67503</v>
      </c>
    </row>
    <row r="16" spans="1:24" s="30" customFormat="1" ht="11.25">
      <c r="A16" s="28">
        <v>10</v>
      </c>
      <c r="B16" s="29"/>
      <c r="C16" s="74" t="s">
        <v>36</v>
      </c>
      <c r="D16" s="75" t="s">
        <v>36</v>
      </c>
      <c r="E16" s="76">
        <v>44463</v>
      </c>
      <c r="F16" s="77" t="s">
        <v>19</v>
      </c>
      <c r="G16" s="78">
        <v>309</v>
      </c>
      <c r="H16" s="78">
        <v>5</v>
      </c>
      <c r="I16" s="79">
        <v>1</v>
      </c>
      <c r="J16" s="78">
        <v>13</v>
      </c>
      <c r="K16" s="32">
        <v>13540.00000021788</v>
      </c>
      <c r="L16" s="33">
        <v>1354</v>
      </c>
      <c r="M16" s="32">
        <v>0</v>
      </c>
      <c r="N16" s="33">
        <v>0</v>
      </c>
      <c r="O16" s="32">
        <v>0</v>
      </c>
      <c r="P16" s="33">
        <v>0</v>
      </c>
      <c r="Q16" s="84">
        <f>K16+M16+O16</f>
        <v>13540.00000021788</v>
      </c>
      <c r="R16" s="85">
        <f>L16+N16+P16</f>
        <v>1354</v>
      </c>
      <c r="S16" s="52">
        <f>R16/I16</f>
        <v>1354</v>
      </c>
      <c r="T16" s="53">
        <f>Q16/R16</f>
        <v>10.000000000160917</v>
      </c>
      <c r="U16" s="82">
        <v>843</v>
      </c>
      <c r="V16" s="83">
        <f>IF(U16&lt;&gt;0,-(U16-R16)/U16,"")</f>
        <v>0.6061684460260973</v>
      </c>
      <c r="W16" s="61">
        <v>6448351.780000218</v>
      </c>
      <c r="X16" s="62">
        <v>644272</v>
      </c>
    </row>
    <row r="17" spans="1:24" s="30" customFormat="1" ht="11.25">
      <c r="A17" s="28">
        <v>11</v>
      </c>
      <c r="B17" s="29"/>
      <c r="C17" s="74" t="s">
        <v>74</v>
      </c>
      <c r="D17" s="75" t="s">
        <v>74</v>
      </c>
      <c r="E17" s="76">
        <v>44533</v>
      </c>
      <c r="F17" s="77" t="s">
        <v>25</v>
      </c>
      <c r="G17" s="78">
        <v>249</v>
      </c>
      <c r="H17" s="78">
        <v>33</v>
      </c>
      <c r="I17" s="79">
        <v>25</v>
      </c>
      <c r="J17" s="78">
        <v>3</v>
      </c>
      <c r="K17" s="32">
        <v>4910.500000001533</v>
      </c>
      <c r="L17" s="33">
        <v>445</v>
      </c>
      <c r="M17" s="32">
        <v>7806.499999975089</v>
      </c>
      <c r="N17" s="33">
        <v>438</v>
      </c>
      <c r="O17" s="32">
        <v>9853.500000100286</v>
      </c>
      <c r="P17" s="33">
        <v>448</v>
      </c>
      <c r="Q17" s="84">
        <f>K17+M17+O17</f>
        <v>22570.500000076907</v>
      </c>
      <c r="R17" s="85">
        <f>L17+N17+P17</f>
        <v>1331</v>
      </c>
      <c r="S17" s="52">
        <f>R17/I17</f>
        <v>53.24</v>
      </c>
      <c r="T17" s="53">
        <f>Q17/R17</f>
        <v>16.957550713806842</v>
      </c>
      <c r="U17" s="82">
        <v>13212</v>
      </c>
      <c r="V17" s="83">
        <f>IF(U17&lt;&gt;0,-(U17-R17)/U17,"")</f>
        <v>-0.8992582500756887</v>
      </c>
      <c r="W17" s="61">
        <v>892114.500000077</v>
      </c>
      <c r="X17" s="62">
        <v>43675</v>
      </c>
    </row>
    <row r="18" spans="1:24" s="30" customFormat="1" ht="11.25">
      <c r="A18" s="28">
        <v>12</v>
      </c>
      <c r="B18" s="29"/>
      <c r="C18" s="74" t="s">
        <v>98</v>
      </c>
      <c r="D18" s="75" t="s">
        <v>99</v>
      </c>
      <c r="E18" s="76">
        <v>44547</v>
      </c>
      <c r="F18" s="77" t="s">
        <v>20</v>
      </c>
      <c r="G18" s="78">
        <v>16</v>
      </c>
      <c r="H18" s="78">
        <v>16</v>
      </c>
      <c r="I18" s="79">
        <v>13</v>
      </c>
      <c r="J18" s="78">
        <v>1</v>
      </c>
      <c r="K18" s="32">
        <v>11266.999999839038</v>
      </c>
      <c r="L18" s="33">
        <v>363</v>
      </c>
      <c r="M18" s="32">
        <v>15235.49999988298</v>
      </c>
      <c r="N18" s="33">
        <v>481</v>
      </c>
      <c r="O18" s="32">
        <v>12746.000000280606</v>
      </c>
      <c r="P18" s="33">
        <v>404</v>
      </c>
      <c r="Q18" s="84">
        <f>K18+M18+O18</f>
        <v>39248.50000000263</v>
      </c>
      <c r="R18" s="85">
        <f>L18+N18+P18</f>
        <v>1248</v>
      </c>
      <c r="S18" s="52">
        <f>R18/I18</f>
        <v>96</v>
      </c>
      <c r="T18" s="53">
        <f>Q18/R18</f>
        <v>31.449118589745694</v>
      </c>
      <c r="U18" s="82"/>
      <c r="V18" s="83">
        <f>IF(U18&lt;&gt;0,-(U18-R18)/U18,"")</f>
      </c>
      <c r="W18" s="61">
        <v>39248.50000000263</v>
      </c>
      <c r="X18" s="62">
        <v>1248</v>
      </c>
    </row>
    <row r="19" spans="1:24" s="30" customFormat="1" ht="11.25">
      <c r="A19" s="28">
        <v>13</v>
      </c>
      <c r="B19" s="29"/>
      <c r="C19" s="74" t="s">
        <v>87</v>
      </c>
      <c r="D19" s="75" t="s">
        <v>88</v>
      </c>
      <c r="E19" s="76">
        <v>44540</v>
      </c>
      <c r="F19" s="77" t="s">
        <v>25</v>
      </c>
      <c r="G19" s="78">
        <v>24</v>
      </c>
      <c r="H19" s="78">
        <v>12</v>
      </c>
      <c r="I19" s="79">
        <v>12</v>
      </c>
      <c r="J19" s="78">
        <v>2</v>
      </c>
      <c r="K19" s="32">
        <v>4765.000000169722</v>
      </c>
      <c r="L19" s="33">
        <v>259</v>
      </c>
      <c r="M19" s="32">
        <v>7637.999999821036</v>
      </c>
      <c r="N19" s="33">
        <v>409</v>
      </c>
      <c r="O19" s="32">
        <v>7527.000000237249</v>
      </c>
      <c r="P19" s="33">
        <v>408</v>
      </c>
      <c r="Q19" s="84">
        <f>K19+M19+O19</f>
        <v>19930.000000228007</v>
      </c>
      <c r="R19" s="85">
        <f>L19+N19+P19</f>
        <v>1076</v>
      </c>
      <c r="S19" s="52">
        <f>R19/I19</f>
        <v>89.66666666666667</v>
      </c>
      <c r="T19" s="53">
        <f>Q19/R19</f>
        <v>18.522304832925656</v>
      </c>
      <c r="U19" s="82">
        <v>1480</v>
      </c>
      <c r="V19" s="83">
        <f>IF(U19&lt;&gt;0,-(U19-R19)/U19,"")</f>
        <v>-0.27297297297297296</v>
      </c>
      <c r="W19" s="61">
        <v>79592.000000228</v>
      </c>
      <c r="X19" s="62">
        <v>3849</v>
      </c>
    </row>
    <row r="20" spans="1:24" s="30" customFormat="1" ht="11.25">
      <c r="A20" s="28">
        <v>14</v>
      </c>
      <c r="B20" s="29"/>
      <c r="C20" s="74" t="s">
        <v>56</v>
      </c>
      <c r="D20" s="75" t="s">
        <v>57</v>
      </c>
      <c r="E20" s="76">
        <v>44519</v>
      </c>
      <c r="F20" s="77" t="s">
        <v>21</v>
      </c>
      <c r="G20" s="78">
        <v>24</v>
      </c>
      <c r="H20" s="78">
        <v>10</v>
      </c>
      <c r="I20" s="79">
        <v>9</v>
      </c>
      <c r="J20" s="78">
        <v>5</v>
      </c>
      <c r="K20" s="32">
        <v>6555.000000057162</v>
      </c>
      <c r="L20" s="33">
        <v>233</v>
      </c>
      <c r="M20" s="32">
        <v>11946.999999966318</v>
      </c>
      <c r="N20" s="33">
        <v>409</v>
      </c>
      <c r="O20" s="32">
        <v>8798.000000213508</v>
      </c>
      <c r="P20" s="33">
        <v>295</v>
      </c>
      <c r="Q20" s="84">
        <f>K20+M20+O20</f>
        <v>27300.000000236985</v>
      </c>
      <c r="R20" s="85">
        <f>L20+N20+P20</f>
        <v>937</v>
      </c>
      <c r="S20" s="52">
        <f>R20/I20</f>
        <v>104.11111111111111</v>
      </c>
      <c r="T20" s="53">
        <f>Q20/R20</f>
        <v>29.135538954361778</v>
      </c>
      <c r="U20" s="82">
        <v>1201</v>
      </c>
      <c r="V20" s="83">
        <f>IF(U20&lt;&gt;0,-(U20-R20)/U20,"")</f>
        <v>-0.21981681931723562</v>
      </c>
      <c r="W20" s="61">
        <v>424882.00000023696</v>
      </c>
      <c r="X20" s="62">
        <v>17880</v>
      </c>
    </row>
    <row r="21" spans="1:24" s="30" customFormat="1" ht="11.25">
      <c r="A21" s="28">
        <v>15</v>
      </c>
      <c r="B21" s="29"/>
      <c r="C21" s="74" t="s">
        <v>75</v>
      </c>
      <c r="D21" s="75" t="s">
        <v>76</v>
      </c>
      <c r="E21" s="76">
        <v>44532</v>
      </c>
      <c r="F21" s="77" t="s">
        <v>18</v>
      </c>
      <c r="G21" s="78">
        <v>43</v>
      </c>
      <c r="H21" s="78">
        <v>9</v>
      </c>
      <c r="I21" s="79">
        <v>7</v>
      </c>
      <c r="J21" s="78">
        <v>3</v>
      </c>
      <c r="K21" s="32">
        <v>8926.999999899412</v>
      </c>
      <c r="L21" s="33">
        <v>282</v>
      </c>
      <c r="M21" s="32">
        <v>11465.000000020995</v>
      </c>
      <c r="N21" s="33">
        <v>361</v>
      </c>
      <c r="O21" s="32">
        <v>8716.999999910866</v>
      </c>
      <c r="P21" s="33">
        <v>269</v>
      </c>
      <c r="Q21" s="84">
        <f>K21+M21+O21</f>
        <v>29108.999999831274</v>
      </c>
      <c r="R21" s="85">
        <f>L21+N21+P21</f>
        <v>912</v>
      </c>
      <c r="S21" s="52">
        <f>R21/I21</f>
        <v>130.28571428571428</v>
      </c>
      <c r="T21" s="53">
        <f>Q21/R21</f>
        <v>31.91776315770973</v>
      </c>
      <c r="U21" s="82">
        <v>4068</v>
      </c>
      <c r="V21" s="83">
        <f>IF(U21&lt;&gt;0,-(U21-R21)/U21,"")</f>
        <v>-0.775811209439528</v>
      </c>
      <c r="W21" s="61">
        <v>601071.9999998313</v>
      </c>
      <c r="X21" s="62">
        <v>20453</v>
      </c>
    </row>
    <row r="22" spans="1:24" s="30" customFormat="1" ht="11.25">
      <c r="A22" s="28">
        <v>16</v>
      </c>
      <c r="B22" s="29"/>
      <c r="C22" s="74" t="s">
        <v>100</v>
      </c>
      <c r="D22" s="75" t="s">
        <v>101</v>
      </c>
      <c r="E22" s="76">
        <v>44547</v>
      </c>
      <c r="F22" s="77" t="s">
        <v>25</v>
      </c>
      <c r="G22" s="78">
        <v>39</v>
      </c>
      <c r="H22" s="78">
        <v>39</v>
      </c>
      <c r="I22" s="79">
        <v>33</v>
      </c>
      <c r="J22" s="78">
        <v>1</v>
      </c>
      <c r="K22" s="32">
        <v>8141.999999542523</v>
      </c>
      <c r="L22" s="33">
        <v>286</v>
      </c>
      <c r="M22" s="32">
        <v>8120.000000080143</v>
      </c>
      <c r="N22" s="33">
        <v>296</v>
      </c>
      <c r="O22" s="32">
        <v>9075.99999983618</v>
      </c>
      <c r="P22" s="33">
        <v>317</v>
      </c>
      <c r="Q22" s="84">
        <f>K22+M22+O22</f>
        <v>25337.999999458843</v>
      </c>
      <c r="R22" s="85">
        <f>L22+N22+P22</f>
        <v>899</v>
      </c>
      <c r="S22" s="52">
        <f>R22/I22</f>
        <v>27.242424242424242</v>
      </c>
      <c r="T22" s="53">
        <f>Q22/R22</f>
        <v>28.184649610076576</v>
      </c>
      <c r="U22" s="82"/>
      <c r="V22" s="83">
        <f>IF(U22&lt;&gt;0,-(U22-R22)/U22,"")</f>
      </c>
      <c r="W22" s="61">
        <v>25183.999999458847</v>
      </c>
      <c r="X22" s="62">
        <v>893</v>
      </c>
    </row>
    <row r="23" spans="1:24" s="30" customFormat="1" ht="11.25">
      <c r="A23" s="28">
        <v>17</v>
      </c>
      <c r="B23" s="29"/>
      <c r="C23" s="74" t="s">
        <v>41</v>
      </c>
      <c r="D23" s="75" t="s">
        <v>42</v>
      </c>
      <c r="E23" s="76">
        <v>44491</v>
      </c>
      <c r="F23" s="77" t="s">
        <v>24</v>
      </c>
      <c r="G23" s="78">
        <v>293</v>
      </c>
      <c r="H23" s="78">
        <v>6</v>
      </c>
      <c r="I23" s="79">
        <v>6</v>
      </c>
      <c r="J23" s="78">
        <v>9</v>
      </c>
      <c r="K23" s="32">
        <v>6629</v>
      </c>
      <c r="L23" s="33">
        <v>225</v>
      </c>
      <c r="M23" s="32">
        <v>12502</v>
      </c>
      <c r="N23" s="33">
        <v>400</v>
      </c>
      <c r="O23" s="32">
        <v>5548</v>
      </c>
      <c r="P23" s="33">
        <v>205</v>
      </c>
      <c r="Q23" s="80">
        <f>K23+M23+O23</f>
        <v>24679</v>
      </c>
      <c r="R23" s="81">
        <f>L23+N23+P23</f>
        <v>830</v>
      </c>
      <c r="S23" s="52">
        <f>R23/I23</f>
        <v>138.33333333333334</v>
      </c>
      <c r="T23" s="53">
        <f>Q23/R23</f>
        <v>29.733734939759035</v>
      </c>
      <c r="U23" s="82">
        <v>5599</v>
      </c>
      <c r="V23" s="83">
        <f>IF(U23&lt;&gt;0,-(U23-R23)/U23,"")</f>
        <v>-0.8517592427219146</v>
      </c>
      <c r="W23" s="57">
        <v>15918163</v>
      </c>
      <c r="X23" s="58">
        <v>608205</v>
      </c>
    </row>
    <row r="24" spans="1:24" s="30" customFormat="1" ht="11.25">
      <c r="A24" s="28">
        <v>18</v>
      </c>
      <c r="B24" s="29"/>
      <c r="C24" s="74" t="s">
        <v>85</v>
      </c>
      <c r="D24" s="75" t="s">
        <v>85</v>
      </c>
      <c r="E24" s="76">
        <v>44540</v>
      </c>
      <c r="F24" s="77" t="s">
        <v>25</v>
      </c>
      <c r="G24" s="78">
        <v>110</v>
      </c>
      <c r="H24" s="78">
        <v>4</v>
      </c>
      <c r="I24" s="79">
        <v>2</v>
      </c>
      <c r="J24" s="78">
        <v>2</v>
      </c>
      <c r="K24" s="32">
        <v>6548.000000000016</v>
      </c>
      <c r="L24" s="33">
        <v>504</v>
      </c>
      <c r="M24" s="32">
        <v>275.99999994460455</v>
      </c>
      <c r="N24" s="33">
        <v>17</v>
      </c>
      <c r="O24" s="32">
        <v>273.99999995069044</v>
      </c>
      <c r="P24" s="33">
        <v>18</v>
      </c>
      <c r="Q24" s="84">
        <f>K24+M24+O24</f>
        <v>7097.999999895312</v>
      </c>
      <c r="R24" s="85">
        <f>L24+N24+P24</f>
        <v>539</v>
      </c>
      <c r="S24" s="52">
        <f>R24/I24</f>
        <v>269.5</v>
      </c>
      <c r="T24" s="53">
        <f>Q24/R24</f>
        <v>13.168831168636942</v>
      </c>
      <c r="U24" s="82">
        <v>2428</v>
      </c>
      <c r="V24" s="83">
        <f>IF(U24&lt;&gt;0,-(U24-R24)/U24,"")</f>
        <v>-0.7780065897858319</v>
      </c>
      <c r="W24" s="61">
        <v>100023.99999989531</v>
      </c>
      <c r="X24" s="62">
        <v>4952</v>
      </c>
    </row>
    <row r="25" spans="1:24" s="30" customFormat="1" ht="11.25">
      <c r="A25" s="28">
        <v>19</v>
      </c>
      <c r="B25" s="29"/>
      <c r="C25" s="74" t="s">
        <v>31</v>
      </c>
      <c r="D25" s="75" t="s">
        <v>32</v>
      </c>
      <c r="E25" s="76">
        <v>44442</v>
      </c>
      <c r="F25" s="77" t="s">
        <v>18</v>
      </c>
      <c r="G25" s="78">
        <v>275</v>
      </c>
      <c r="H25" s="78">
        <v>7</v>
      </c>
      <c r="I25" s="79">
        <v>7</v>
      </c>
      <c r="J25" s="78">
        <v>16</v>
      </c>
      <c r="K25" s="32">
        <v>489.99999992098026</v>
      </c>
      <c r="L25" s="33">
        <v>19</v>
      </c>
      <c r="M25" s="32">
        <v>4824.000000068634</v>
      </c>
      <c r="N25" s="33">
        <v>199</v>
      </c>
      <c r="O25" s="32">
        <v>6687.999999730895</v>
      </c>
      <c r="P25" s="33">
        <v>281</v>
      </c>
      <c r="Q25" s="84">
        <f>K25+M25+O25</f>
        <v>12001.999999720509</v>
      </c>
      <c r="R25" s="85">
        <f>L25+N25+P25</f>
        <v>499</v>
      </c>
      <c r="S25" s="52">
        <f>R25/I25</f>
        <v>71.28571428571429</v>
      </c>
      <c r="T25" s="53">
        <f>Q25/R25</f>
        <v>24.05210420785673</v>
      </c>
      <c r="U25" s="82">
        <v>581</v>
      </c>
      <c r="V25" s="83">
        <f>IF(U25&lt;&gt;0,-(U25-R25)/U25,"")</f>
        <v>-0.14113597246127366</v>
      </c>
      <c r="W25" s="61">
        <v>6087476.999999721</v>
      </c>
      <c r="X25" s="62">
        <v>273858</v>
      </c>
    </row>
    <row r="26" spans="1:24" s="30" customFormat="1" ht="11.25">
      <c r="A26" s="28">
        <v>20</v>
      </c>
      <c r="B26" s="29"/>
      <c r="C26" s="74" t="s">
        <v>61</v>
      </c>
      <c r="D26" s="75" t="s">
        <v>62</v>
      </c>
      <c r="E26" s="76">
        <v>44526</v>
      </c>
      <c r="F26" s="34" t="s">
        <v>25</v>
      </c>
      <c r="G26" s="78">
        <v>310</v>
      </c>
      <c r="H26" s="78">
        <v>10</v>
      </c>
      <c r="I26" s="79">
        <v>8</v>
      </c>
      <c r="J26" s="78">
        <v>4</v>
      </c>
      <c r="K26" s="32">
        <v>2810.0000000783566</v>
      </c>
      <c r="L26" s="33">
        <v>108</v>
      </c>
      <c r="M26" s="32">
        <v>3978.9999998943213</v>
      </c>
      <c r="N26" s="33">
        <v>153</v>
      </c>
      <c r="O26" s="32">
        <v>4248.000000095564</v>
      </c>
      <c r="P26" s="33">
        <v>157</v>
      </c>
      <c r="Q26" s="84">
        <f>K26+M26+O26</f>
        <v>11037.000000068241</v>
      </c>
      <c r="R26" s="85">
        <f>L26+N26+P26</f>
        <v>418</v>
      </c>
      <c r="S26" s="52">
        <f>R26/I26</f>
        <v>52.25</v>
      </c>
      <c r="T26" s="53">
        <f>Q26/R26</f>
        <v>26.40430622025895</v>
      </c>
      <c r="U26" s="82">
        <v>8794</v>
      </c>
      <c r="V26" s="83">
        <f>IF(U26&lt;&gt;0,-(U26-R26)/U26,"")</f>
        <v>-0.9524675915396862</v>
      </c>
      <c r="W26" s="61">
        <v>2498885.0000000685</v>
      </c>
      <c r="X26" s="62">
        <v>103872</v>
      </c>
    </row>
    <row r="27" spans="1:24" s="30" customFormat="1" ht="11.25">
      <c r="A27" s="28">
        <v>21</v>
      </c>
      <c r="B27" s="29"/>
      <c r="C27" s="74" t="s">
        <v>65</v>
      </c>
      <c r="D27" s="75" t="s">
        <v>65</v>
      </c>
      <c r="E27" s="76">
        <v>44526</v>
      </c>
      <c r="F27" s="77" t="s">
        <v>19</v>
      </c>
      <c r="G27" s="78">
        <v>123</v>
      </c>
      <c r="H27" s="78">
        <v>8</v>
      </c>
      <c r="I27" s="79">
        <v>3</v>
      </c>
      <c r="J27" s="78">
        <v>4</v>
      </c>
      <c r="K27" s="32">
        <v>2550.0000000850655</v>
      </c>
      <c r="L27" s="33">
        <v>115</v>
      </c>
      <c r="M27" s="32">
        <v>4040.9999998625503</v>
      </c>
      <c r="N27" s="33">
        <v>184</v>
      </c>
      <c r="O27" s="32">
        <v>1151.9999999461402</v>
      </c>
      <c r="P27" s="33">
        <v>64</v>
      </c>
      <c r="Q27" s="84">
        <f>K27+M27+O27</f>
        <v>7742.9999998937565</v>
      </c>
      <c r="R27" s="85">
        <f>L27+N27+P27</f>
        <v>363</v>
      </c>
      <c r="S27" s="52">
        <f>R27/I27</f>
        <v>121</v>
      </c>
      <c r="T27" s="53">
        <f>Q27/R27</f>
        <v>21.33057851210401</v>
      </c>
      <c r="U27" s="82">
        <v>952</v>
      </c>
      <c r="V27" s="83">
        <f>IF(U27&lt;&gt;0,-(U27-R27)/U27,"")</f>
        <v>-0.6186974789915967</v>
      </c>
      <c r="W27" s="61">
        <v>428904.4999998938</v>
      </c>
      <c r="X27" s="62">
        <v>19115</v>
      </c>
    </row>
    <row r="28" spans="1:24" s="30" customFormat="1" ht="11.25">
      <c r="A28" s="28">
        <v>22</v>
      </c>
      <c r="B28" s="29"/>
      <c r="C28" s="74" t="s">
        <v>34</v>
      </c>
      <c r="D28" s="75" t="s">
        <v>35</v>
      </c>
      <c r="E28" s="76">
        <v>44456</v>
      </c>
      <c r="F28" s="77" t="s">
        <v>18</v>
      </c>
      <c r="G28" s="78">
        <v>294</v>
      </c>
      <c r="H28" s="78">
        <v>4</v>
      </c>
      <c r="I28" s="79">
        <v>4</v>
      </c>
      <c r="J28" s="78">
        <v>13</v>
      </c>
      <c r="K28" s="32">
        <v>804.0000000637363</v>
      </c>
      <c r="L28" s="33">
        <v>38</v>
      </c>
      <c r="M28" s="32">
        <v>4187.999999964358</v>
      </c>
      <c r="N28" s="33">
        <v>185</v>
      </c>
      <c r="O28" s="32">
        <v>3004.999999877211</v>
      </c>
      <c r="P28" s="33">
        <v>128</v>
      </c>
      <c r="Q28" s="84">
        <f>K28+M28+O28</f>
        <v>7996.999999905305</v>
      </c>
      <c r="R28" s="85">
        <f>L28+N28+P28</f>
        <v>351</v>
      </c>
      <c r="S28" s="52">
        <f>R28/I28</f>
        <v>87.75</v>
      </c>
      <c r="T28" s="53">
        <f>Q28/R28</f>
        <v>22.783475783205997</v>
      </c>
      <c r="U28" s="82">
        <v>652</v>
      </c>
      <c r="V28" s="83">
        <f>IF(U28&lt;&gt;0,-(U28-R28)/U28,"")</f>
        <v>-0.4616564417177914</v>
      </c>
      <c r="W28" s="61">
        <v>7042550.999999905</v>
      </c>
      <c r="X28" s="62">
        <v>331385</v>
      </c>
    </row>
    <row r="29" spans="1:24" s="30" customFormat="1" ht="11.25">
      <c r="A29" s="28">
        <v>23</v>
      </c>
      <c r="B29" s="29"/>
      <c r="C29" s="74" t="s">
        <v>83</v>
      </c>
      <c r="D29" s="75" t="s">
        <v>84</v>
      </c>
      <c r="E29" s="76">
        <v>44540</v>
      </c>
      <c r="F29" s="77" t="s">
        <v>18</v>
      </c>
      <c r="G29" s="78">
        <v>55</v>
      </c>
      <c r="H29" s="78">
        <v>19</v>
      </c>
      <c r="I29" s="79">
        <v>14</v>
      </c>
      <c r="J29" s="78">
        <v>2</v>
      </c>
      <c r="K29" s="32">
        <v>3717.999999982518</v>
      </c>
      <c r="L29" s="33">
        <v>103</v>
      </c>
      <c r="M29" s="32">
        <v>4098.000000081332</v>
      </c>
      <c r="N29" s="33">
        <v>130</v>
      </c>
      <c r="O29" s="32">
        <v>3266.999999864417</v>
      </c>
      <c r="P29" s="33">
        <v>105</v>
      </c>
      <c r="Q29" s="84">
        <f>K29+M29+O29</f>
        <v>11082.999999928266</v>
      </c>
      <c r="R29" s="85">
        <f>L29+N29+P29</f>
        <v>338</v>
      </c>
      <c r="S29" s="52">
        <f>R29/I29</f>
        <v>24.142857142857142</v>
      </c>
      <c r="T29" s="53">
        <f>Q29/R29</f>
        <v>32.78994082819014</v>
      </c>
      <c r="U29" s="82">
        <v>2754</v>
      </c>
      <c r="V29" s="83">
        <f>IF(U29&lt;&gt;0,-(U29-R29)/U29,"")</f>
        <v>-0.8772694262890341</v>
      </c>
      <c r="W29" s="61">
        <v>161407.99999992826</v>
      </c>
      <c r="X29" s="62">
        <v>5372</v>
      </c>
    </row>
    <row r="30" spans="1:24" s="30" customFormat="1" ht="11.25">
      <c r="A30" s="28">
        <v>24</v>
      </c>
      <c r="B30" s="29"/>
      <c r="C30" s="74" t="s">
        <v>37</v>
      </c>
      <c r="D30" s="75" t="s">
        <v>38</v>
      </c>
      <c r="E30" s="76">
        <v>44463</v>
      </c>
      <c r="F30" s="77" t="s">
        <v>20</v>
      </c>
      <c r="G30" s="78">
        <v>161</v>
      </c>
      <c r="H30" s="78">
        <v>1</v>
      </c>
      <c r="I30" s="79">
        <v>1</v>
      </c>
      <c r="J30" s="78">
        <v>13</v>
      </c>
      <c r="K30" s="32">
        <v>820.0000000150491</v>
      </c>
      <c r="L30" s="33">
        <v>44</v>
      </c>
      <c r="M30" s="32">
        <v>2414.000000028231</v>
      </c>
      <c r="N30" s="33">
        <v>129</v>
      </c>
      <c r="O30" s="32">
        <v>2110.0000000119376</v>
      </c>
      <c r="P30" s="33">
        <v>111</v>
      </c>
      <c r="Q30" s="84">
        <f>K30+M30+O30</f>
        <v>5344.000000055217</v>
      </c>
      <c r="R30" s="85">
        <f>L30+N30+P30</f>
        <v>284</v>
      </c>
      <c r="S30" s="52">
        <f>R30/I30</f>
        <v>284</v>
      </c>
      <c r="T30" s="53">
        <f>Q30/R30</f>
        <v>18.81690140864513</v>
      </c>
      <c r="U30" s="82">
        <v>119</v>
      </c>
      <c r="V30" s="83">
        <f>IF(U30&lt;&gt;0,-(U30-R30)/U30,"")</f>
        <v>1.3865546218487395</v>
      </c>
      <c r="W30" s="63">
        <v>953450.5000000552</v>
      </c>
      <c r="X30" s="64">
        <v>44275</v>
      </c>
    </row>
    <row r="31" spans="1:24" ht="11.25">
      <c r="A31" s="28">
        <v>25</v>
      </c>
      <c r="B31" s="29"/>
      <c r="C31" s="74" t="s">
        <v>54</v>
      </c>
      <c r="D31" s="75" t="s">
        <v>55</v>
      </c>
      <c r="E31" s="76">
        <v>44519</v>
      </c>
      <c r="F31" s="77" t="s">
        <v>20</v>
      </c>
      <c r="G31" s="78">
        <v>124</v>
      </c>
      <c r="H31" s="78">
        <v>10</v>
      </c>
      <c r="I31" s="79">
        <v>7</v>
      </c>
      <c r="J31" s="78">
        <v>5</v>
      </c>
      <c r="K31" s="32">
        <v>550.0000000521868</v>
      </c>
      <c r="L31" s="33">
        <v>24</v>
      </c>
      <c r="M31" s="32">
        <v>2768.9999999677802</v>
      </c>
      <c r="N31" s="33">
        <v>136</v>
      </c>
      <c r="O31" s="32">
        <v>2647.0000000252367</v>
      </c>
      <c r="P31" s="33">
        <v>123</v>
      </c>
      <c r="Q31" s="84">
        <f>K31+M31+O31</f>
        <v>5966.000000045204</v>
      </c>
      <c r="R31" s="85">
        <f>L31+N31+P31</f>
        <v>283</v>
      </c>
      <c r="S31" s="52">
        <f>R31/I31</f>
        <v>40.42857142857143</v>
      </c>
      <c r="T31" s="53">
        <f>Q31/R31</f>
        <v>21.081272084965384</v>
      </c>
      <c r="U31" s="82">
        <v>295</v>
      </c>
      <c r="V31" s="83">
        <f>IF(U31&lt;&gt;0,-(U31-R31)/U31,"")</f>
        <v>-0.04067796610169491</v>
      </c>
      <c r="W31" s="61">
        <v>386866.0000000452</v>
      </c>
      <c r="X31" s="62">
        <v>18561</v>
      </c>
    </row>
    <row r="32" spans="1:24" ht="11.25">
      <c r="A32" s="28">
        <v>26</v>
      </c>
      <c r="B32" s="29"/>
      <c r="C32" s="74" t="s">
        <v>86</v>
      </c>
      <c r="D32" s="75" t="s">
        <v>86</v>
      </c>
      <c r="E32" s="76">
        <v>44540</v>
      </c>
      <c r="F32" s="77" t="s">
        <v>45</v>
      </c>
      <c r="G32" s="78">
        <v>51</v>
      </c>
      <c r="H32" s="78">
        <v>9</v>
      </c>
      <c r="I32" s="79">
        <v>9</v>
      </c>
      <c r="J32" s="78">
        <v>2</v>
      </c>
      <c r="K32" s="32">
        <v>1245.0000000553753</v>
      </c>
      <c r="L32" s="33">
        <v>58</v>
      </c>
      <c r="M32" s="32">
        <v>1967.999999973361</v>
      </c>
      <c r="N32" s="33">
        <v>100</v>
      </c>
      <c r="O32" s="32">
        <v>2496.000000092493</v>
      </c>
      <c r="P32" s="33">
        <v>117</v>
      </c>
      <c r="Q32" s="84">
        <f>K32+M32+O32</f>
        <v>5709.000000121229</v>
      </c>
      <c r="R32" s="85">
        <f>L32+N32+P32</f>
        <v>275</v>
      </c>
      <c r="S32" s="52">
        <f>R32/I32</f>
        <v>30.555555555555557</v>
      </c>
      <c r="T32" s="53">
        <f>Q32/R32</f>
        <v>20.760000000440833</v>
      </c>
      <c r="U32" s="82">
        <v>1981</v>
      </c>
      <c r="V32" s="83">
        <f>IF(U32&lt;&gt;0,-(U32-R32)/U32,"")</f>
        <v>-0.8611812216052499</v>
      </c>
      <c r="W32" s="61">
        <v>77290.50000012123</v>
      </c>
      <c r="X32" s="62">
        <v>3398</v>
      </c>
    </row>
    <row r="33" spans="1:24" ht="11.25">
      <c r="A33" s="28">
        <v>27</v>
      </c>
      <c r="B33" s="29"/>
      <c r="C33" s="74" t="s">
        <v>49</v>
      </c>
      <c r="D33" s="75" t="s">
        <v>46</v>
      </c>
      <c r="E33" s="76">
        <v>44512</v>
      </c>
      <c r="F33" s="77" t="s">
        <v>18</v>
      </c>
      <c r="G33" s="78">
        <v>264</v>
      </c>
      <c r="H33" s="78">
        <v>6</v>
      </c>
      <c r="I33" s="79">
        <v>6</v>
      </c>
      <c r="J33" s="78">
        <v>6</v>
      </c>
      <c r="K33" s="32">
        <v>302.00000002237965</v>
      </c>
      <c r="L33" s="33">
        <v>11</v>
      </c>
      <c r="M33" s="32">
        <v>3220.0000000858813</v>
      </c>
      <c r="N33" s="33">
        <v>137</v>
      </c>
      <c r="O33" s="32">
        <v>2822.999999960353</v>
      </c>
      <c r="P33" s="33">
        <v>106</v>
      </c>
      <c r="Q33" s="84">
        <f>K33+M33+O33</f>
        <v>6345.000000068614</v>
      </c>
      <c r="R33" s="85">
        <f>L33+N33+P33</f>
        <v>254</v>
      </c>
      <c r="S33" s="52">
        <f>R33/I33</f>
        <v>42.333333333333336</v>
      </c>
      <c r="T33" s="53">
        <f>Q33/R33</f>
        <v>24.980314960900056</v>
      </c>
      <c r="U33" s="82">
        <v>1928</v>
      </c>
      <c r="V33" s="83">
        <f>IF(U33&lt;&gt;0,-(U33-R33)/U33,"")</f>
        <v>-0.8682572614107884</v>
      </c>
      <c r="W33" s="61">
        <v>4486980.000000069</v>
      </c>
      <c r="X33" s="62">
        <v>212341</v>
      </c>
    </row>
    <row r="34" spans="1:24" ht="11.25">
      <c r="A34" s="28">
        <v>28</v>
      </c>
      <c r="B34" s="29"/>
      <c r="C34" s="74" t="s">
        <v>78</v>
      </c>
      <c r="D34" s="75" t="s">
        <v>78</v>
      </c>
      <c r="E34" s="76">
        <v>44533</v>
      </c>
      <c r="F34" s="77" t="s">
        <v>21</v>
      </c>
      <c r="G34" s="78">
        <v>28</v>
      </c>
      <c r="H34" s="78">
        <v>7</v>
      </c>
      <c r="I34" s="79">
        <v>7</v>
      </c>
      <c r="J34" s="78">
        <v>3</v>
      </c>
      <c r="K34" s="32">
        <v>844.00000009891</v>
      </c>
      <c r="L34" s="33">
        <v>39</v>
      </c>
      <c r="M34" s="32">
        <v>1932.0000000829073</v>
      </c>
      <c r="N34" s="33">
        <v>85</v>
      </c>
      <c r="O34" s="32">
        <v>2838.000000150046</v>
      </c>
      <c r="P34" s="33">
        <v>124</v>
      </c>
      <c r="Q34" s="84">
        <f>K34+M34+O34</f>
        <v>5614.000000331864</v>
      </c>
      <c r="R34" s="85">
        <f>L34+N34+P34</f>
        <v>248</v>
      </c>
      <c r="S34" s="52">
        <f>R34/I34</f>
        <v>35.42857142857143</v>
      </c>
      <c r="T34" s="53">
        <f>Q34/R34</f>
        <v>22.63709677553171</v>
      </c>
      <c r="U34" s="82">
        <v>506</v>
      </c>
      <c r="V34" s="83">
        <f>IF(U34&lt;&gt;0,-(U34-R34)/U34,"")</f>
        <v>-0.5098814229249012</v>
      </c>
      <c r="W34" s="61">
        <v>83598.00000033187</v>
      </c>
      <c r="X34" s="62">
        <v>3580</v>
      </c>
    </row>
    <row r="35" spans="1:24" ht="11.25">
      <c r="A35" s="28">
        <v>29</v>
      </c>
      <c r="B35" s="29"/>
      <c r="C35" s="74" t="s">
        <v>51</v>
      </c>
      <c r="D35" s="75" t="s">
        <v>52</v>
      </c>
      <c r="E35" s="76">
        <v>44519</v>
      </c>
      <c r="F35" s="77" t="s">
        <v>24</v>
      </c>
      <c r="G35" s="78">
        <v>275</v>
      </c>
      <c r="H35" s="78">
        <v>1</v>
      </c>
      <c r="I35" s="79">
        <v>1</v>
      </c>
      <c r="J35" s="78">
        <v>5</v>
      </c>
      <c r="K35" s="32">
        <v>368</v>
      </c>
      <c r="L35" s="33">
        <v>43</v>
      </c>
      <c r="M35" s="32">
        <v>876</v>
      </c>
      <c r="N35" s="33">
        <v>101</v>
      </c>
      <c r="O35" s="32">
        <v>710</v>
      </c>
      <c r="P35" s="33">
        <v>82</v>
      </c>
      <c r="Q35" s="80">
        <f>K35+M35+O35</f>
        <v>1954</v>
      </c>
      <c r="R35" s="81">
        <f>L35+N35+P35</f>
        <v>226</v>
      </c>
      <c r="S35" s="52">
        <f>R35/I35</f>
        <v>226</v>
      </c>
      <c r="T35" s="53">
        <f>Q35/R35</f>
        <v>8.646017699115044</v>
      </c>
      <c r="U35" s="82">
        <v>1120</v>
      </c>
      <c r="V35" s="83">
        <f>IF(U35&lt;&gt;0,-(U35-R35)/U35,"")</f>
        <v>-0.7982142857142858</v>
      </c>
      <c r="W35" s="57">
        <v>1946977</v>
      </c>
      <c r="X35" s="58">
        <v>84162</v>
      </c>
    </row>
    <row r="36" spans="1:24" ht="11.25">
      <c r="A36" s="28">
        <v>30</v>
      </c>
      <c r="B36" s="29"/>
      <c r="C36" s="74" t="s">
        <v>102</v>
      </c>
      <c r="D36" s="75" t="s">
        <v>102</v>
      </c>
      <c r="E36" s="76">
        <v>44477</v>
      </c>
      <c r="F36" s="34" t="s">
        <v>25</v>
      </c>
      <c r="G36" s="78">
        <v>194</v>
      </c>
      <c r="H36" s="78">
        <v>3</v>
      </c>
      <c r="I36" s="79">
        <v>3</v>
      </c>
      <c r="J36" s="78">
        <v>11</v>
      </c>
      <c r="K36" s="32">
        <v>0</v>
      </c>
      <c r="L36" s="33">
        <v>0</v>
      </c>
      <c r="M36" s="32">
        <v>4630.500000069102</v>
      </c>
      <c r="N36" s="33">
        <v>225</v>
      </c>
      <c r="O36" s="32">
        <v>0</v>
      </c>
      <c r="P36" s="33">
        <v>0</v>
      </c>
      <c r="Q36" s="84">
        <f>K36+M36+O36</f>
        <v>4630.500000069102</v>
      </c>
      <c r="R36" s="85">
        <f>L36+N36+P36</f>
        <v>225</v>
      </c>
      <c r="S36" s="52">
        <f>R36/I36</f>
        <v>75</v>
      </c>
      <c r="T36" s="53">
        <f>Q36/R36</f>
        <v>20.58000000030712</v>
      </c>
      <c r="U36" s="82">
        <v>7</v>
      </c>
      <c r="V36" s="83">
        <f>IF(U36&lt;&gt;0,-(U36-R36)/U36,"")</f>
        <v>31.142857142857142</v>
      </c>
      <c r="W36" s="61">
        <v>339940.5000000691</v>
      </c>
      <c r="X36" s="62">
        <v>16152</v>
      </c>
    </row>
    <row r="37" spans="1:24" ht="11.25">
      <c r="A37" s="28">
        <v>31</v>
      </c>
      <c r="B37" s="29"/>
      <c r="C37" s="74" t="s">
        <v>103</v>
      </c>
      <c r="D37" s="75" t="s">
        <v>103</v>
      </c>
      <c r="E37" s="76">
        <v>44547</v>
      </c>
      <c r="F37" s="77" t="s">
        <v>21</v>
      </c>
      <c r="G37" s="78">
        <v>14</v>
      </c>
      <c r="H37" s="78">
        <v>14</v>
      </c>
      <c r="I37" s="79">
        <v>7</v>
      </c>
      <c r="J37" s="78">
        <v>1</v>
      </c>
      <c r="K37" s="32">
        <v>1432.999999953976</v>
      </c>
      <c r="L37" s="33">
        <v>57</v>
      </c>
      <c r="M37" s="32">
        <v>2113.0000000812547</v>
      </c>
      <c r="N37" s="33">
        <v>83</v>
      </c>
      <c r="O37" s="32">
        <v>1460.9999998687733</v>
      </c>
      <c r="P37" s="33">
        <v>59</v>
      </c>
      <c r="Q37" s="84">
        <f>K37+M37+O37</f>
        <v>5006.999999904004</v>
      </c>
      <c r="R37" s="85">
        <f>L37+N37+P37</f>
        <v>199</v>
      </c>
      <c r="S37" s="52">
        <f>R37/I37</f>
        <v>28.428571428571427</v>
      </c>
      <c r="T37" s="53">
        <f>Q37/R37</f>
        <v>25.16080401961811</v>
      </c>
      <c r="U37" s="82"/>
      <c r="V37" s="83">
        <f>IF(U37&lt;&gt;0,-(U37-R37)/U37,"")</f>
      </c>
      <c r="W37" s="61">
        <v>5006.999999904004</v>
      </c>
      <c r="X37" s="62">
        <v>199</v>
      </c>
    </row>
    <row r="38" spans="1:24" ht="11.25">
      <c r="A38" s="28">
        <v>32</v>
      </c>
      <c r="B38" s="29"/>
      <c r="C38" s="74" t="s">
        <v>104</v>
      </c>
      <c r="D38" s="75" t="s">
        <v>105</v>
      </c>
      <c r="E38" s="76">
        <v>43847</v>
      </c>
      <c r="F38" s="77" t="s">
        <v>20</v>
      </c>
      <c r="G38" s="78">
        <v>130</v>
      </c>
      <c r="H38" s="78">
        <v>2</v>
      </c>
      <c r="I38" s="79">
        <v>1</v>
      </c>
      <c r="J38" s="78">
        <v>23</v>
      </c>
      <c r="K38" s="32">
        <v>1670.0000000957014</v>
      </c>
      <c r="L38" s="33">
        <v>167</v>
      </c>
      <c r="M38" s="32">
        <v>0</v>
      </c>
      <c r="N38" s="33">
        <v>0</v>
      </c>
      <c r="O38" s="32">
        <v>0</v>
      </c>
      <c r="P38" s="33">
        <v>0</v>
      </c>
      <c r="Q38" s="84">
        <f>K38+M38+O38</f>
        <v>1670.0000000957014</v>
      </c>
      <c r="R38" s="85">
        <f>L38+N38+P38</f>
        <v>167</v>
      </c>
      <c r="S38" s="52">
        <f>R38/I38</f>
        <v>167</v>
      </c>
      <c r="T38" s="53">
        <f>Q38/R38</f>
        <v>10.000000000573062</v>
      </c>
      <c r="U38" s="82"/>
      <c r="V38" s="83">
        <f>IF(U38&lt;&gt;0,-(U38-R38)/U38,"")</f>
      </c>
      <c r="W38" s="63">
        <v>792436.1000000957</v>
      </c>
      <c r="X38" s="64">
        <v>47692</v>
      </c>
    </row>
    <row r="39" spans="1:24" ht="11.25">
      <c r="A39" s="28">
        <v>33</v>
      </c>
      <c r="B39" s="29"/>
      <c r="C39" s="74" t="s">
        <v>81</v>
      </c>
      <c r="D39" s="75" t="s">
        <v>82</v>
      </c>
      <c r="E39" s="76">
        <v>44540</v>
      </c>
      <c r="F39" s="77" t="s">
        <v>25</v>
      </c>
      <c r="G39" s="78">
        <v>73</v>
      </c>
      <c r="H39" s="78">
        <v>3</v>
      </c>
      <c r="I39" s="79">
        <v>3</v>
      </c>
      <c r="J39" s="78">
        <v>2</v>
      </c>
      <c r="K39" s="32">
        <v>666.9999999314992</v>
      </c>
      <c r="L39" s="33">
        <v>31</v>
      </c>
      <c r="M39" s="32">
        <v>560.0000000217574</v>
      </c>
      <c r="N39" s="33">
        <v>24</v>
      </c>
      <c r="O39" s="32">
        <v>390.00000006838354</v>
      </c>
      <c r="P39" s="33">
        <v>19</v>
      </c>
      <c r="Q39" s="84">
        <f>K39+M39+O39</f>
        <v>1617.00000002164</v>
      </c>
      <c r="R39" s="85">
        <f>L39+N39+P39</f>
        <v>74</v>
      </c>
      <c r="S39" s="52">
        <f>R39/I39</f>
        <v>24.666666666666668</v>
      </c>
      <c r="T39" s="53">
        <f>Q39/R39</f>
        <v>21.851351351643785</v>
      </c>
      <c r="U39" s="82">
        <v>3337</v>
      </c>
      <c r="V39" s="83">
        <f>IF(U39&lt;&gt;0,-(U39-R39)/U39,"")</f>
        <v>-0.9778243931675157</v>
      </c>
      <c r="W39" s="61">
        <v>134939.00000002165</v>
      </c>
      <c r="X39" s="62">
        <v>5647</v>
      </c>
    </row>
    <row r="40" spans="1:24" ht="11.25">
      <c r="A40" s="28">
        <v>34</v>
      </c>
      <c r="B40" s="29"/>
      <c r="C40" s="74" t="s">
        <v>44</v>
      </c>
      <c r="D40" s="75" t="s">
        <v>44</v>
      </c>
      <c r="E40" s="76">
        <v>44498</v>
      </c>
      <c r="F40" s="77" t="s">
        <v>22</v>
      </c>
      <c r="G40" s="78">
        <v>17</v>
      </c>
      <c r="H40" s="78">
        <v>1</v>
      </c>
      <c r="I40" s="79">
        <v>1</v>
      </c>
      <c r="J40" s="78">
        <v>8</v>
      </c>
      <c r="K40" s="32">
        <v>614.9999999328409</v>
      </c>
      <c r="L40" s="33">
        <v>41</v>
      </c>
      <c r="M40" s="32">
        <v>760.0000000407343</v>
      </c>
      <c r="N40" s="33">
        <v>33</v>
      </c>
      <c r="O40" s="32">
        <v>0</v>
      </c>
      <c r="P40" s="33">
        <v>0</v>
      </c>
      <c r="Q40" s="84">
        <f>K40+M40+O40</f>
        <v>1374.999999973575</v>
      </c>
      <c r="R40" s="85">
        <f>L40+N40+P40</f>
        <v>74</v>
      </c>
      <c r="S40" s="52">
        <f>R40/I40</f>
        <v>74</v>
      </c>
      <c r="T40" s="53">
        <f>Q40/R40</f>
        <v>18.581081080723987</v>
      </c>
      <c r="U40" s="82">
        <v>117</v>
      </c>
      <c r="V40" s="83">
        <f>IF(U40&lt;&gt;0,-(U40-R40)/U40,"")</f>
        <v>-0.36752136752136755</v>
      </c>
      <c r="W40" s="61">
        <v>232559.99999997357</v>
      </c>
      <c r="X40" s="62">
        <v>10843</v>
      </c>
    </row>
    <row r="41" spans="1:24" ht="11.25">
      <c r="A41" s="28">
        <v>35</v>
      </c>
      <c r="B41" s="29"/>
      <c r="C41" s="74" t="s">
        <v>106</v>
      </c>
      <c r="D41" s="75" t="s">
        <v>106</v>
      </c>
      <c r="E41" s="76">
        <v>43889</v>
      </c>
      <c r="F41" s="34" t="s">
        <v>107</v>
      </c>
      <c r="G41" s="78">
        <v>310</v>
      </c>
      <c r="H41" s="78">
        <v>1</v>
      </c>
      <c r="I41" s="79">
        <v>1</v>
      </c>
      <c r="J41" s="78">
        <v>18</v>
      </c>
      <c r="K41" s="32">
        <v>575.9999999730701</v>
      </c>
      <c r="L41" s="33">
        <v>72</v>
      </c>
      <c r="M41" s="32">
        <v>0</v>
      </c>
      <c r="N41" s="33">
        <v>0</v>
      </c>
      <c r="O41" s="32">
        <v>0</v>
      </c>
      <c r="P41" s="33">
        <v>0</v>
      </c>
      <c r="Q41" s="84">
        <f>K41+M41+O41</f>
        <v>575.9999999730701</v>
      </c>
      <c r="R41" s="85">
        <f>L41+N41+P41</f>
        <v>72</v>
      </c>
      <c r="S41" s="52">
        <f>R41/I41</f>
        <v>72</v>
      </c>
      <c r="T41" s="53">
        <f>Q41/R41</f>
        <v>7.999999999625974</v>
      </c>
      <c r="U41" s="82"/>
      <c r="V41" s="83">
        <f>IF(U41&lt;&gt;0,-(U41-R41)/U41,"")</f>
      </c>
      <c r="W41" s="61">
        <v>3744683.999999973</v>
      </c>
      <c r="X41" s="62">
        <v>228445</v>
      </c>
    </row>
    <row r="42" spans="1:24" ht="11.25">
      <c r="A42" s="28">
        <v>36</v>
      </c>
      <c r="B42" s="29"/>
      <c r="C42" s="74" t="s">
        <v>89</v>
      </c>
      <c r="D42" s="75" t="s">
        <v>90</v>
      </c>
      <c r="E42" s="76">
        <v>44540</v>
      </c>
      <c r="F42" s="77" t="s">
        <v>21</v>
      </c>
      <c r="G42" s="78">
        <v>17</v>
      </c>
      <c r="H42" s="78">
        <v>3</v>
      </c>
      <c r="I42" s="79">
        <v>3</v>
      </c>
      <c r="J42" s="78">
        <v>2</v>
      </c>
      <c r="K42" s="32">
        <v>210.00000014543932</v>
      </c>
      <c r="L42" s="33">
        <v>10</v>
      </c>
      <c r="M42" s="32">
        <v>381.9999999358354</v>
      </c>
      <c r="N42" s="33">
        <v>17</v>
      </c>
      <c r="O42" s="32">
        <v>649.9999999047835</v>
      </c>
      <c r="P42" s="33">
        <v>30</v>
      </c>
      <c r="Q42" s="84">
        <f>K42+M42+O42</f>
        <v>1241.9999999860584</v>
      </c>
      <c r="R42" s="85">
        <f>L42+N42+P42</f>
        <v>57</v>
      </c>
      <c r="S42" s="52">
        <f>R42/I42</f>
        <v>19</v>
      </c>
      <c r="T42" s="53">
        <f>Q42/R42</f>
        <v>21.789473683965937</v>
      </c>
      <c r="U42" s="82">
        <v>473</v>
      </c>
      <c r="V42" s="83">
        <f>IF(U42&lt;&gt;0,-(U42-R42)/U42,"")</f>
        <v>-0.879492600422833</v>
      </c>
      <c r="W42" s="61">
        <v>23669.99999998606</v>
      </c>
      <c r="X42" s="62">
        <v>1049</v>
      </c>
    </row>
    <row r="43" spans="1:24" ht="11.25">
      <c r="A43" s="28">
        <v>37</v>
      </c>
      <c r="B43" s="29"/>
      <c r="C43" s="74" t="s">
        <v>67</v>
      </c>
      <c r="D43" s="75" t="s">
        <v>67</v>
      </c>
      <c r="E43" s="76">
        <v>44449</v>
      </c>
      <c r="F43" s="77" t="s">
        <v>68</v>
      </c>
      <c r="G43" s="78">
        <v>40</v>
      </c>
      <c r="H43" s="78">
        <v>1</v>
      </c>
      <c r="I43" s="79">
        <v>1</v>
      </c>
      <c r="J43" s="78">
        <v>15</v>
      </c>
      <c r="K43" s="32">
        <v>46.99999993542721</v>
      </c>
      <c r="L43" s="33">
        <v>3</v>
      </c>
      <c r="M43" s="32">
        <v>626.9999998963254</v>
      </c>
      <c r="N43" s="33">
        <v>51</v>
      </c>
      <c r="O43" s="32">
        <v>48.99999992934131</v>
      </c>
      <c r="P43" s="33">
        <v>3</v>
      </c>
      <c r="Q43" s="80">
        <f>K43+M43+O43</f>
        <v>722.999999761094</v>
      </c>
      <c r="R43" s="81">
        <f>L43+N43+P43</f>
        <v>57</v>
      </c>
      <c r="S43" s="52">
        <f>R43/I43</f>
        <v>57</v>
      </c>
      <c r="T43" s="53">
        <f>Q43/R43</f>
        <v>12.684210522124458</v>
      </c>
      <c r="U43" s="82">
        <v>78</v>
      </c>
      <c r="V43" s="83">
        <f>IF(U43&lt;&gt;0,-(U43-R43)/U43,"")</f>
        <v>-0.2692307692307692</v>
      </c>
      <c r="W43" s="57">
        <v>440728.49999988725</v>
      </c>
      <c r="X43" s="58">
        <v>29631</v>
      </c>
    </row>
    <row r="44" spans="1:24" ht="11.25">
      <c r="A44" s="28">
        <v>38</v>
      </c>
      <c r="B44" s="29"/>
      <c r="C44" s="86" t="s">
        <v>108</v>
      </c>
      <c r="D44" s="87" t="s">
        <v>109</v>
      </c>
      <c r="E44" s="88">
        <v>43728</v>
      </c>
      <c r="F44" s="77" t="s">
        <v>22</v>
      </c>
      <c r="G44" s="89">
        <v>206</v>
      </c>
      <c r="H44" s="89">
        <v>1</v>
      </c>
      <c r="I44" s="79">
        <v>1</v>
      </c>
      <c r="J44" s="78">
        <v>24</v>
      </c>
      <c r="K44" s="32">
        <v>660.0000000312458</v>
      </c>
      <c r="L44" s="33">
        <v>55</v>
      </c>
      <c r="M44" s="32">
        <v>0</v>
      </c>
      <c r="N44" s="33">
        <v>0</v>
      </c>
      <c r="O44" s="32">
        <v>0</v>
      </c>
      <c r="P44" s="33">
        <v>0</v>
      </c>
      <c r="Q44" s="84">
        <f>K44+M44+O44</f>
        <v>660.0000000312458</v>
      </c>
      <c r="R44" s="85">
        <f>L44+N44+P44</f>
        <v>55</v>
      </c>
      <c r="S44" s="52">
        <f>R44/I44</f>
        <v>55</v>
      </c>
      <c r="T44" s="53">
        <f>Q44/R44</f>
        <v>12.000000000568106</v>
      </c>
      <c r="U44" s="82"/>
      <c r="V44" s="83">
        <f>IF(U44&lt;&gt;0,-(U44-R44)/U44,"")</f>
      </c>
      <c r="W44" s="65">
        <v>462384.00000003126</v>
      </c>
      <c r="X44" s="66">
        <v>31398</v>
      </c>
    </row>
    <row r="45" spans="1:24" ht="11.25">
      <c r="A45" s="28">
        <v>39</v>
      </c>
      <c r="B45" s="29"/>
      <c r="C45" s="74" t="s">
        <v>40</v>
      </c>
      <c r="D45" s="75" t="s">
        <v>40</v>
      </c>
      <c r="E45" s="76">
        <v>44484</v>
      </c>
      <c r="F45" s="77" t="s">
        <v>19</v>
      </c>
      <c r="G45" s="78">
        <v>318</v>
      </c>
      <c r="H45" s="78">
        <v>1</v>
      </c>
      <c r="I45" s="79">
        <v>1</v>
      </c>
      <c r="J45" s="78">
        <v>10</v>
      </c>
      <c r="K45" s="32">
        <v>150.00000001423277</v>
      </c>
      <c r="L45" s="33">
        <v>25</v>
      </c>
      <c r="M45" s="32">
        <v>161.99999997771735</v>
      </c>
      <c r="N45" s="33">
        <v>25</v>
      </c>
      <c r="O45" s="32">
        <v>0</v>
      </c>
      <c r="P45" s="33">
        <v>0</v>
      </c>
      <c r="Q45" s="84">
        <f>K45+M45+O45</f>
        <v>311.9999999919501</v>
      </c>
      <c r="R45" s="85">
        <f>L45+N45+P45</f>
        <v>50</v>
      </c>
      <c r="S45" s="52">
        <f>R45/I45</f>
        <v>50</v>
      </c>
      <c r="T45" s="53">
        <f>Q45/R45</f>
        <v>6.239999999839003</v>
      </c>
      <c r="U45" s="82">
        <v>123</v>
      </c>
      <c r="V45" s="83">
        <f>IF(U45&lt;&gt;0,-(U45-R45)/U45,"")</f>
        <v>-0.5934959349593496</v>
      </c>
      <c r="W45" s="61">
        <v>4594207.999999992</v>
      </c>
      <c r="X45" s="62">
        <v>216540</v>
      </c>
    </row>
    <row r="46" spans="1:24" ht="11.25">
      <c r="A46" s="28">
        <v>40</v>
      </c>
      <c r="B46" s="29"/>
      <c r="C46" s="74" t="s">
        <v>110</v>
      </c>
      <c r="D46" s="75" t="s">
        <v>110</v>
      </c>
      <c r="E46" s="76">
        <v>44449</v>
      </c>
      <c r="F46" s="77" t="s">
        <v>20</v>
      </c>
      <c r="G46" s="78">
        <v>198</v>
      </c>
      <c r="H46" s="78">
        <v>1</v>
      </c>
      <c r="I46" s="79">
        <v>1</v>
      </c>
      <c r="J46" s="78">
        <v>15</v>
      </c>
      <c r="K46" s="32">
        <v>240.00000005415077</v>
      </c>
      <c r="L46" s="33">
        <v>16</v>
      </c>
      <c r="M46" s="32">
        <v>121.00000002403245</v>
      </c>
      <c r="N46" s="33">
        <v>8</v>
      </c>
      <c r="O46" s="32">
        <v>225.00000002134914</v>
      </c>
      <c r="P46" s="33">
        <v>15</v>
      </c>
      <c r="Q46" s="84">
        <f>K46+M46+O46</f>
        <v>586.0000000995324</v>
      </c>
      <c r="R46" s="85">
        <f>L46+N46+P46</f>
        <v>39</v>
      </c>
      <c r="S46" s="52">
        <f>R46/I46</f>
        <v>39</v>
      </c>
      <c r="T46" s="53">
        <f>Q46/R46</f>
        <v>15.025641028193137</v>
      </c>
      <c r="U46" s="82"/>
      <c r="V46" s="83">
        <f>IF(U46&lt;&gt;0,-(U46-R46)/U46,"")</f>
      </c>
      <c r="W46" s="63">
        <v>599086.5000000995</v>
      </c>
      <c r="X46" s="64">
        <v>26946</v>
      </c>
    </row>
    <row r="47" spans="1:24" ht="11.25">
      <c r="A47" s="28">
        <v>41</v>
      </c>
      <c r="B47" s="29"/>
      <c r="C47" s="74" t="s">
        <v>77</v>
      </c>
      <c r="D47" s="75" t="s">
        <v>77</v>
      </c>
      <c r="E47" s="76">
        <v>44533</v>
      </c>
      <c r="F47" s="77" t="s">
        <v>19</v>
      </c>
      <c r="G47" s="78">
        <v>56</v>
      </c>
      <c r="H47" s="78">
        <v>1</v>
      </c>
      <c r="I47" s="79">
        <v>1</v>
      </c>
      <c r="J47" s="78">
        <v>3</v>
      </c>
      <c r="K47" s="32">
        <v>75.00000000711638</v>
      </c>
      <c r="L47" s="33">
        <v>5</v>
      </c>
      <c r="M47" s="32">
        <v>494.9999999842114</v>
      </c>
      <c r="N47" s="33">
        <v>28</v>
      </c>
      <c r="O47" s="32">
        <v>0</v>
      </c>
      <c r="P47" s="33">
        <v>0</v>
      </c>
      <c r="Q47" s="84">
        <f>K47+M47+O47</f>
        <v>569.9999999913277</v>
      </c>
      <c r="R47" s="85">
        <f>L47+N47+P47</f>
        <v>33</v>
      </c>
      <c r="S47" s="52">
        <f>R47/I47</f>
        <v>33</v>
      </c>
      <c r="T47" s="53">
        <f>Q47/R47</f>
        <v>17.272727272464476</v>
      </c>
      <c r="U47" s="82">
        <v>103</v>
      </c>
      <c r="V47" s="83">
        <f>IF(U47&lt;&gt;0,-(U47-R47)/U47,"")</f>
        <v>-0.6796116504854369</v>
      </c>
      <c r="W47" s="61">
        <v>50346.49999999133</v>
      </c>
      <c r="X47" s="62">
        <v>2274</v>
      </c>
    </row>
    <row r="48" spans="1:24" ht="11.25">
      <c r="A48" s="28">
        <v>42</v>
      </c>
      <c r="B48" s="29"/>
      <c r="C48" s="74" t="s">
        <v>48</v>
      </c>
      <c r="D48" s="75" t="s">
        <v>48</v>
      </c>
      <c r="E48" s="76">
        <v>44512</v>
      </c>
      <c r="F48" s="77" t="s">
        <v>19</v>
      </c>
      <c r="G48" s="78">
        <v>104</v>
      </c>
      <c r="H48" s="78">
        <v>2</v>
      </c>
      <c r="I48" s="79">
        <v>2</v>
      </c>
      <c r="J48" s="78">
        <v>6</v>
      </c>
      <c r="K48" s="32">
        <v>0</v>
      </c>
      <c r="L48" s="33">
        <v>0</v>
      </c>
      <c r="M48" s="32">
        <v>398.00000004403995</v>
      </c>
      <c r="N48" s="33">
        <v>18</v>
      </c>
      <c r="O48" s="32">
        <v>67.99999994997114</v>
      </c>
      <c r="P48" s="33">
        <v>3</v>
      </c>
      <c r="Q48" s="84">
        <f>K48+M48+O48</f>
        <v>465.9999999940111</v>
      </c>
      <c r="R48" s="85">
        <f>L48+N48+P48</f>
        <v>21</v>
      </c>
      <c r="S48" s="52">
        <f>R48/I48</f>
        <v>10.5</v>
      </c>
      <c r="T48" s="53">
        <f>Q48/R48</f>
        <v>22.190476190191003</v>
      </c>
      <c r="U48" s="82">
        <v>50</v>
      </c>
      <c r="V48" s="83">
        <f>IF(U48&lt;&gt;0,-(U48-R48)/U48,"")</f>
        <v>-0.58</v>
      </c>
      <c r="W48" s="61">
        <v>400358.999999994</v>
      </c>
      <c r="X48" s="62">
        <v>19928</v>
      </c>
    </row>
    <row r="49" spans="1:24" ht="11.25">
      <c r="A49" s="28">
        <v>43</v>
      </c>
      <c r="B49" s="29"/>
      <c r="C49" s="74" t="s">
        <v>66</v>
      </c>
      <c r="D49" s="75" t="s">
        <v>66</v>
      </c>
      <c r="E49" s="76">
        <v>44526</v>
      </c>
      <c r="F49" s="34" t="s">
        <v>25</v>
      </c>
      <c r="G49" s="78">
        <v>115</v>
      </c>
      <c r="H49" s="78">
        <v>5</v>
      </c>
      <c r="I49" s="79">
        <v>5</v>
      </c>
      <c r="J49" s="78">
        <v>4</v>
      </c>
      <c r="K49" s="32">
        <v>0</v>
      </c>
      <c r="L49" s="33">
        <v>0</v>
      </c>
      <c r="M49" s="32">
        <v>215.99999997028982</v>
      </c>
      <c r="N49" s="33">
        <v>13</v>
      </c>
      <c r="O49" s="32">
        <v>66.00000011294884</v>
      </c>
      <c r="P49" s="33">
        <v>4</v>
      </c>
      <c r="Q49" s="84">
        <f>K49+M49+O49</f>
        <v>282.00000008323866</v>
      </c>
      <c r="R49" s="85">
        <f>L49+N49+P49</f>
        <v>17</v>
      </c>
      <c r="S49" s="52">
        <f>R49/I49</f>
        <v>3.4</v>
      </c>
      <c r="T49" s="53">
        <f>Q49/R49</f>
        <v>16.588235299014038</v>
      </c>
      <c r="U49" s="82">
        <v>122</v>
      </c>
      <c r="V49" s="83">
        <f>IF(U49&lt;&gt;0,-(U49-R49)/U49,"")</f>
        <v>-0.860655737704918</v>
      </c>
      <c r="W49" s="61">
        <v>146431.00000008324</v>
      </c>
      <c r="X49" s="62">
        <v>7219</v>
      </c>
    </row>
    <row r="50" spans="1:24" ht="11.25">
      <c r="A50" s="28">
        <v>44</v>
      </c>
      <c r="B50" s="29"/>
      <c r="C50" s="74" t="s">
        <v>53</v>
      </c>
      <c r="D50" s="75" t="s">
        <v>53</v>
      </c>
      <c r="E50" s="76">
        <v>44519</v>
      </c>
      <c r="F50" s="77" t="s">
        <v>25</v>
      </c>
      <c r="G50" s="78">
        <v>104</v>
      </c>
      <c r="H50" s="78">
        <v>1</v>
      </c>
      <c r="I50" s="79">
        <v>1</v>
      </c>
      <c r="J50" s="78">
        <v>5</v>
      </c>
      <c r="K50" s="32">
        <v>30.00000006560327</v>
      </c>
      <c r="L50" s="33">
        <v>3</v>
      </c>
      <c r="M50" s="32">
        <v>59.99999997431475</v>
      </c>
      <c r="N50" s="33">
        <v>6</v>
      </c>
      <c r="O50" s="32">
        <v>59.99999997431475</v>
      </c>
      <c r="P50" s="33">
        <v>6</v>
      </c>
      <c r="Q50" s="84">
        <f>K50+M50+O50</f>
        <v>150.00000001423277</v>
      </c>
      <c r="R50" s="85">
        <f>L50+N50+P50</f>
        <v>15</v>
      </c>
      <c r="S50" s="52">
        <f>R50/I50</f>
        <v>15</v>
      </c>
      <c r="T50" s="53">
        <f>Q50/R50</f>
        <v>10.000000000948852</v>
      </c>
      <c r="U50" s="82">
        <v>1712</v>
      </c>
      <c r="V50" s="83">
        <f>IF(U50&lt;&gt;0,-(U50-R50)/U50,"")</f>
        <v>-0.9912383177570093</v>
      </c>
      <c r="W50" s="61">
        <v>1261484.0000000142</v>
      </c>
      <c r="X50" s="62">
        <v>47409</v>
      </c>
    </row>
    <row r="51" spans="1:24" ht="11.25">
      <c r="A51" s="28">
        <v>45</v>
      </c>
      <c r="B51" s="29"/>
      <c r="C51" s="74" t="s">
        <v>43</v>
      </c>
      <c r="D51" s="75" t="s">
        <v>43</v>
      </c>
      <c r="E51" s="76">
        <v>44498</v>
      </c>
      <c r="F51" s="77" t="s">
        <v>25</v>
      </c>
      <c r="G51" s="78">
        <v>312</v>
      </c>
      <c r="H51" s="78">
        <v>4</v>
      </c>
      <c r="I51" s="79">
        <v>2</v>
      </c>
      <c r="J51" s="78">
        <v>8</v>
      </c>
      <c r="K51" s="32">
        <v>50.00000000474426</v>
      </c>
      <c r="L51" s="33">
        <v>2</v>
      </c>
      <c r="M51" s="32">
        <v>70.00000010077703</v>
      </c>
      <c r="N51" s="33">
        <v>4</v>
      </c>
      <c r="O51" s="32">
        <v>150.00000001423277</v>
      </c>
      <c r="P51" s="33">
        <v>7</v>
      </c>
      <c r="Q51" s="84">
        <f>K51+M51+O51</f>
        <v>270.0000001197541</v>
      </c>
      <c r="R51" s="85">
        <f>L51+N51+P51</f>
        <v>13</v>
      </c>
      <c r="S51" s="52">
        <f>R51/I51</f>
        <v>6.5</v>
      </c>
      <c r="T51" s="53">
        <f>Q51/R51</f>
        <v>20.769230778442623</v>
      </c>
      <c r="U51" s="82">
        <v>727</v>
      </c>
      <c r="V51" s="83">
        <f>IF(U51&lt;&gt;0,-(U51-R51)/U51,"")</f>
        <v>-0.9821182943603851</v>
      </c>
      <c r="W51" s="61">
        <v>2908029.0000001197</v>
      </c>
      <c r="X51" s="62">
        <v>147455</v>
      </c>
    </row>
    <row r="52" spans="1:24" ht="11.25">
      <c r="A52" s="28">
        <v>46</v>
      </c>
      <c r="B52" s="29"/>
      <c r="C52" s="86" t="s">
        <v>39</v>
      </c>
      <c r="D52" s="87" t="s">
        <v>39</v>
      </c>
      <c r="E52" s="88">
        <v>44484</v>
      </c>
      <c r="F52" s="77" t="s">
        <v>24</v>
      </c>
      <c r="G52" s="89">
        <v>329</v>
      </c>
      <c r="H52" s="89">
        <v>2</v>
      </c>
      <c r="I52" s="79">
        <v>2</v>
      </c>
      <c r="J52" s="78">
        <v>10</v>
      </c>
      <c r="K52" s="32">
        <v>395</v>
      </c>
      <c r="L52" s="33">
        <v>11</v>
      </c>
      <c r="M52" s="32">
        <v>35</v>
      </c>
      <c r="N52" s="33">
        <v>1</v>
      </c>
      <c r="O52" s="32">
        <v>0</v>
      </c>
      <c r="P52" s="33">
        <v>0</v>
      </c>
      <c r="Q52" s="80">
        <f>K52+M52+O52</f>
        <v>430</v>
      </c>
      <c r="R52" s="81">
        <f>L52+N52+P52</f>
        <v>12</v>
      </c>
      <c r="S52" s="52">
        <f>R52/I52</f>
        <v>6</v>
      </c>
      <c r="T52" s="53">
        <f>Q52/R52</f>
        <v>35.833333333333336</v>
      </c>
      <c r="U52" s="82">
        <v>753</v>
      </c>
      <c r="V52" s="83">
        <f>IF(U52&lt;&gt;0,-(U52-R52)/U52,"")</f>
        <v>-0.9840637450199203</v>
      </c>
      <c r="W52" s="54">
        <v>15331431</v>
      </c>
      <c r="X52" s="55">
        <v>668690</v>
      </c>
    </row>
    <row r="53" spans="1:24" ht="11.25">
      <c r="A53" s="28">
        <v>47</v>
      </c>
      <c r="B53" s="29"/>
      <c r="C53" s="86" t="s">
        <v>111</v>
      </c>
      <c r="D53" s="87" t="s">
        <v>112</v>
      </c>
      <c r="E53" s="88">
        <v>43392</v>
      </c>
      <c r="F53" s="77" t="s">
        <v>113</v>
      </c>
      <c r="G53" s="89">
        <v>266</v>
      </c>
      <c r="H53" s="89">
        <v>1</v>
      </c>
      <c r="I53" s="79">
        <v>1</v>
      </c>
      <c r="J53" s="78">
        <v>25</v>
      </c>
      <c r="K53" s="32">
        <v>0</v>
      </c>
      <c r="L53" s="33">
        <v>0</v>
      </c>
      <c r="M53" s="32">
        <v>42.000000029087865</v>
      </c>
      <c r="N53" s="33">
        <v>2</v>
      </c>
      <c r="O53" s="32">
        <v>188.00000005549242</v>
      </c>
      <c r="P53" s="33">
        <v>8</v>
      </c>
      <c r="Q53" s="80">
        <f>K53+M53+O53</f>
        <v>230.00000008458028</v>
      </c>
      <c r="R53" s="81">
        <f>L53+N53+P53</f>
        <v>10</v>
      </c>
      <c r="S53" s="52">
        <f>R53/I53</f>
        <v>10</v>
      </c>
      <c r="T53" s="53">
        <f>Q53/R53</f>
        <v>23.000000008458027</v>
      </c>
      <c r="U53" s="82">
        <v>15</v>
      </c>
      <c r="V53" s="83">
        <f>IF(U53&lt;&gt;0,-(U53-R53)/U53,"")</f>
        <v>-0.3333333333333333</v>
      </c>
      <c r="W53" s="54">
        <v>1259751.6100000648</v>
      </c>
      <c r="X53" s="55">
        <v>100214</v>
      </c>
    </row>
    <row r="54" spans="1:24" ht="11.25">
      <c r="A54" s="28">
        <v>48</v>
      </c>
      <c r="B54" s="29"/>
      <c r="C54" s="74" t="s">
        <v>50</v>
      </c>
      <c r="D54" s="75" t="s">
        <v>47</v>
      </c>
      <c r="E54" s="76">
        <v>44512</v>
      </c>
      <c r="F54" s="77" t="s">
        <v>20</v>
      </c>
      <c r="G54" s="78">
        <v>186</v>
      </c>
      <c r="H54" s="78">
        <v>1</v>
      </c>
      <c r="I54" s="79">
        <v>1</v>
      </c>
      <c r="J54" s="78">
        <v>6</v>
      </c>
      <c r="K54" s="32">
        <v>0</v>
      </c>
      <c r="L54" s="33">
        <v>0</v>
      </c>
      <c r="M54" s="32">
        <v>96.99999994017146</v>
      </c>
      <c r="N54" s="33">
        <v>4</v>
      </c>
      <c r="O54" s="32">
        <v>109.999999979059</v>
      </c>
      <c r="P54" s="33">
        <v>5</v>
      </c>
      <c r="Q54" s="84">
        <f>K54+M54+O54</f>
        <v>206.99999991923045</v>
      </c>
      <c r="R54" s="85">
        <f>L54+N54+P54</f>
        <v>9</v>
      </c>
      <c r="S54" s="52">
        <f>R54/I54</f>
        <v>9</v>
      </c>
      <c r="T54" s="53">
        <f>Q54/R54</f>
        <v>22.999999991025604</v>
      </c>
      <c r="U54" s="82">
        <v>7</v>
      </c>
      <c r="V54" s="83">
        <f>IF(U54&lt;&gt;0,-(U54-R54)/U54,"")</f>
        <v>0.2857142857142857</v>
      </c>
      <c r="W54" s="61">
        <v>606750.4999999192</v>
      </c>
      <c r="X54" s="62">
        <v>29625</v>
      </c>
    </row>
    <row r="55" spans="1:24" ht="11.25">
      <c r="A55" s="28">
        <v>49</v>
      </c>
      <c r="B55" s="29"/>
      <c r="C55" s="74" t="s">
        <v>58</v>
      </c>
      <c r="D55" s="75" t="s">
        <v>58</v>
      </c>
      <c r="E55" s="76">
        <v>44519</v>
      </c>
      <c r="F55" s="77" t="s">
        <v>45</v>
      </c>
      <c r="G55" s="78">
        <v>77</v>
      </c>
      <c r="H55" s="78">
        <v>1</v>
      </c>
      <c r="I55" s="79">
        <v>1</v>
      </c>
      <c r="J55" s="78">
        <v>5</v>
      </c>
      <c r="K55" s="32">
        <v>59.99999997431475</v>
      </c>
      <c r="L55" s="33">
        <v>2</v>
      </c>
      <c r="M55" s="32">
        <v>100.00000000948852</v>
      </c>
      <c r="N55" s="33">
        <v>4</v>
      </c>
      <c r="O55" s="32">
        <v>40.00000003517376</v>
      </c>
      <c r="P55" s="33">
        <v>2</v>
      </c>
      <c r="Q55" s="84">
        <f>K55+M55+O55</f>
        <v>200.00000001897703</v>
      </c>
      <c r="R55" s="85">
        <f>L55+N55+P55</f>
        <v>8</v>
      </c>
      <c r="S55" s="52">
        <f>R55/I55</f>
        <v>8</v>
      </c>
      <c r="T55" s="53">
        <f>Q55/R55</f>
        <v>25.00000000237213</v>
      </c>
      <c r="U55" s="82">
        <v>18</v>
      </c>
      <c r="V55" s="83">
        <f>IF(U55&lt;&gt;0,-(U55-R55)/U55,"")</f>
        <v>-0.5555555555555556</v>
      </c>
      <c r="W55" s="61">
        <v>33044.000000018976</v>
      </c>
      <c r="X55" s="62">
        <v>1865</v>
      </c>
    </row>
    <row r="56" spans="1:24" ht="11.25">
      <c r="A56" s="28">
        <v>50</v>
      </c>
      <c r="B56" s="29"/>
      <c r="C56" s="86" t="s">
        <v>91</v>
      </c>
      <c r="D56" s="87" t="s">
        <v>91</v>
      </c>
      <c r="E56" s="88">
        <v>44379</v>
      </c>
      <c r="F56" s="77" t="s">
        <v>92</v>
      </c>
      <c r="G56" s="89">
        <v>17</v>
      </c>
      <c r="H56" s="89">
        <v>1</v>
      </c>
      <c r="I56" s="79">
        <v>1</v>
      </c>
      <c r="J56" s="78">
        <v>9</v>
      </c>
      <c r="K56" s="32">
        <v>30.00000006560327</v>
      </c>
      <c r="L56" s="33">
        <v>2</v>
      </c>
      <c r="M56" s="32">
        <v>48.99999992934131</v>
      </c>
      <c r="N56" s="33">
        <v>3</v>
      </c>
      <c r="O56" s="32">
        <v>30.00000006560327</v>
      </c>
      <c r="P56" s="33">
        <v>2</v>
      </c>
      <c r="Q56" s="80">
        <f>K56+M56+O56</f>
        <v>109.00000006054785</v>
      </c>
      <c r="R56" s="81">
        <f>L56+N56+P56</f>
        <v>7</v>
      </c>
      <c r="S56" s="52">
        <f>R56/I56</f>
        <v>7</v>
      </c>
      <c r="T56" s="53">
        <f>Q56/R56</f>
        <v>15.571428580078264</v>
      </c>
      <c r="U56" s="82">
        <v>4</v>
      </c>
      <c r="V56" s="83">
        <f>IF(U56&lt;&gt;0,-(U56-R56)/U56,"")</f>
        <v>0.75</v>
      </c>
      <c r="W56" s="80">
        <v>20417.000000023512</v>
      </c>
      <c r="X56" s="81">
        <v>1064</v>
      </c>
    </row>
    <row r="57" spans="1:24" ht="11.25">
      <c r="A57" s="28">
        <v>51</v>
      </c>
      <c r="B57" s="29"/>
      <c r="C57" s="74" t="s">
        <v>114</v>
      </c>
      <c r="D57" s="75" t="s">
        <v>114</v>
      </c>
      <c r="E57" s="76">
        <v>44505</v>
      </c>
      <c r="F57" s="77" t="s">
        <v>22</v>
      </c>
      <c r="G57" s="78">
        <v>130</v>
      </c>
      <c r="H57" s="78">
        <v>1</v>
      </c>
      <c r="I57" s="79">
        <v>1</v>
      </c>
      <c r="J57" s="78">
        <v>5</v>
      </c>
      <c r="K57" s="32">
        <v>0</v>
      </c>
      <c r="L57" s="33">
        <v>0</v>
      </c>
      <c r="M57" s="32">
        <v>100.00000000948852</v>
      </c>
      <c r="N57" s="33">
        <v>4</v>
      </c>
      <c r="O57" s="32">
        <v>50.00000000474426</v>
      </c>
      <c r="P57" s="33">
        <v>2</v>
      </c>
      <c r="Q57" s="80">
        <f>K57+M57+O57</f>
        <v>150.00000001423277</v>
      </c>
      <c r="R57" s="81">
        <f>L57+N57+P57</f>
        <v>6</v>
      </c>
      <c r="S57" s="52">
        <f>R57/I57</f>
        <v>6</v>
      </c>
      <c r="T57" s="53">
        <f>Q57/R57</f>
        <v>25.00000000237213</v>
      </c>
      <c r="U57" s="82"/>
      <c r="V57" s="83">
        <f>IF(U57&lt;&gt;0,-(U57-R57)/U57,"")</f>
      </c>
      <c r="W57" s="61">
        <v>148374.50000001423</v>
      </c>
      <c r="X57" s="62">
        <v>7422</v>
      </c>
    </row>
    <row r="58" spans="13:18" ht="11.25">
      <c r="M58" s="9"/>
      <c r="O58" s="9"/>
      <c r="P58" s="9"/>
      <c r="Q58" s="9"/>
      <c r="R58" s="9"/>
    </row>
  </sheetData>
  <sheetProtection selectLockedCells="1" selectUnlockedCells="1"/>
  <mergeCells count="10">
    <mergeCell ref="W4:X4"/>
    <mergeCell ref="K1:X3"/>
    <mergeCell ref="K4:L4"/>
    <mergeCell ref="U4:V4"/>
    <mergeCell ref="B3:C3"/>
    <mergeCell ref="B2:C2"/>
    <mergeCell ref="B1:C1"/>
    <mergeCell ref="M4:N4"/>
    <mergeCell ref="O4:P4"/>
    <mergeCell ref="Q4:R4"/>
  </mergeCells>
  <hyperlinks>
    <hyperlink ref="B2" r:id="rId1" display="http://www.antraktsinema.com"/>
  </hyperlinks>
  <printOptions/>
  <pageMargins left="0.3" right="0.12986111111111112" top="0.1798611111111111" bottom="0.20972222222222223" header="0.5118055555555555" footer="0.5118055555555555"/>
  <pageSetup horizontalDpi="300" verticalDpi="300" orientation="landscape" paperSize="9" scale="40" r:id="rId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213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LENOVO</cp:lastModifiedBy>
  <cp:lastPrinted>2019-05-25T10:12:45Z</cp:lastPrinted>
  <dcterms:created xsi:type="dcterms:W3CDTF">2006-03-15T09:07:04Z</dcterms:created>
  <dcterms:modified xsi:type="dcterms:W3CDTF">2021-12-20T06:36:11Z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y fmtid="{D5CDD505-2E9C-101B-9397-08002B2CF9AE}" pid="3" name="_AdHocReviewCycleID">
    <vt:r8>-1892574857</vt:r8>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EmailSubject">
    <vt:lpwstr>New Weekend Ranking.xls</vt:lpwstr>
  </property>
</Properties>
</file>