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9240" tabRatio="854" activeTab="0"/>
  </bookViews>
  <sheets>
    <sheet name="26.11-2.12.2021 (hafta)" sheetId="1" r:id="rId1"/>
  </sheets>
  <definedNames>
    <definedName name="Excel_BuiltIn__FilterDatabase" localSheetId="0">'26.11-2.12.2021 (hafta)'!$A$1:$Q$25</definedName>
    <definedName name="_xlnm.Print_Area" localSheetId="0">'26.11-2.12.2021 (hafta)'!#REF!</definedName>
  </definedNames>
  <calcPr fullCalcOnLoad="1"/>
</workbook>
</file>

<file path=xl/sharedStrings.xml><?xml version="1.0" encoding="utf-8"?>
<sst xmlns="http://schemas.openxmlformats.org/spreadsheetml/2006/main" count="202" uniqueCount="128">
  <si>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</si>
  <si>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</si>
  <si>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</si>
  <si>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</si>
  <si>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</si>
  <si>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</si>
  <si>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</si>
  <si>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</si>
  <si>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</si>
  <si>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</si>
  <si>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</si>
  <si>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</si>
  <si>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</si>
  <si>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</si>
  <si>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</si>
  <si>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</si>
  <si>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</si>
  <si>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</si>
  <si>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</si>
  <si>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</si>
  <si>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</si>
  <si>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</si>
  <si>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</si>
  <si>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</si>
  <si>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</si>
  <si>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</si>
  <si>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</si>
  <si>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LUCA</t>
  </si>
  <si>
    <t>LUKA</t>
  </si>
  <si>
    <t>THE BOSS BABY 2</t>
  </si>
  <si>
    <t>PATRON BEBEK 2: AİLE ŞİRKETİ</t>
  </si>
  <si>
    <t>AKİF</t>
  </si>
  <si>
    <t>WRONG TURN</t>
  </si>
  <si>
    <t>KORKU KAPANI: BAŞLANGIÇ</t>
  </si>
  <si>
    <t>HAKİKAT: BİR ŞEYH BEDRETTİN FİLMİ</t>
  </si>
  <si>
    <t>VENOM: ZEHİRLİ ÖFKE 2</t>
  </si>
  <si>
    <t>HEP YEK 4: ALTAN BELA OKUMA</t>
  </si>
  <si>
    <t>DUNE</t>
  </si>
  <si>
    <t>DUNE: ÇÖL GEZEGENİ</t>
  </si>
  <si>
    <t>RON'S GONE WRONG</t>
  </si>
  <si>
    <t>RONOT RON: BİR SORUN VAR</t>
  </si>
  <si>
    <t>100 YILIN MUHAFIZLARI: İSTANBUL MUHAFIZLARI</t>
  </si>
  <si>
    <t>ZORAKİ MİSAFİR</t>
  </si>
  <si>
    <t>DEATH OF ME</t>
  </si>
  <si>
    <t>BENİM ÖLÜMÜM</t>
  </si>
  <si>
    <t>GREV</t>
  </si>
  <si>
    <t>SUVEYDA</t>
  </si>
  <si>
    <t>SONSUZ KARE</t>
  </si>
  <si>
    <t>UZAK ÜLKE</t>
  </si>
  <si>
    <t>KEY FİLM</t>
  </si>
  <si>
    <t>ÖLÜ EKMEĞİ</t>
  </si>
  <si>
    <t>KAZ FİLM</t>
  </si>
  <si>
    <t>THE ETERNALS</t>
  </si>
  <si>
    <t>ETERNALS</t>
  </si>
  <si>
    <t>LA GALLINA TURULECA</t>
  </si>
  <si>
    <t>TURU VE SİRK MACERALARI</t>
  </si>
  <si>
    <t>CHANTIER FILMS</t>
  </si>
  <si>
    <t>HODJA FRA PJORT</t>
  </si>
  <si>
    <t>UÇAN HALI VE KAYIP ELMAS</t>
  </si>
  <si>
    <t>THE ADDAMS FAMILY 2</t>
  </si>
  <si>
    <t>ADDAMS AİLESİ 2</t>
  </si>
  <si>
    <t>SENİ BULACAM OĞLUM</t>
  </si>
  <si>
    <t>RED SHOES AND THE EVEN DWARFS</t>
  </si>
  <si>
    <t>KIRMIZI PABUÇLAR VE YEDİ CÜCELER</t>
  </si>
  <si>
    <t>DÜN GECE SOHO'DA</t>
  </si>
  <si>
    <t>LAST NIGHT IN SOHO</t>
  </si>
  <si>
    <t>CİN ÇARPILMASI</t>
  </si>
  <si>
    <t>GHOSTBUSTERS: AFTERLIFE</t>
  </si>
  <si>
    <t>HAYALET AVCILARI ÖTEKİ DÜNYA</t>
  </si>
  <si>
    <t>SPENCER</t>
  </si>
  <si>
    <t>THE ELFKINS: BAKING A DIFFERENCE</t>
  </si>
  <si>
    <t>PİŞİRİCİLER</t>
  </si>
  <si>
    <t>ECİNNİ 3: ISSIZ ÇIĞLIK</t>
  </si>
  <si>
    <t>AŞK YOLUNDA</t>
  </si>
  <si>
    <t>VERDENS VERSTE MENNESKE</t>
  </si>
  <si>
    <t>DÜNYANIN EN KÖTÜ İNSANI</t>
  </si>
  <si>
    <t>KING RICHARD</t>
  </si>
  <si>
    <t>KRAL RICHARD: YÜKSELEN ŞAMPİYONLAR</t>
  </si>
  <si>
    <t>MUALLİM</t>
  </si>
  <si>
    <t>AL TERCER DIA</t>
  </si>
  <si>
    <t>CEHENNEM KAPISI</t>
  </si>
  <si>
    <t>ENCANTO</t>
  </si>
  <si>
    <t>ENKANTO: SİHİRLİ DÜNYA</t>
  </si>
  <si>
    <t>WRATH OF MAN</t>
  </si>
  <si>
    <t>İNTİKAM VAKTİ</t>
  </si>
  <si>
    <t>HOUSE OF GUCCI</t>
  </si>
  <si>
    <t>GUCCI AİLESİ</t>
  </si>
  <si>
    <t>BOKU NO HERO ACADEMIA THE MOVIE</t>
  </si>
  <si>
    <t>MY HERO ACADEMIA THE MOVIE</t>
  </si>
  <si>
    <t>SEN BEN LENİN</t>
  </si>
  <si>
    <t>AZRA</t>
  </si>
  <si>
    <t>AYLAK YAKIMI</t>
  </si>
  <si>
    <t>AYLAK TAKIMI</t>
  </si>
  <si>
    <t>THE GOOD THINGS DEVILS DO</t>
  </si>
  <si>
    <t>ŞEYTANIN BİLİNMEYEN HİKAYESİ</t>
  </si>
  <si>
    <t>RAUBERHANDE</t>
  </si>
  <si>
    <t>İSTANBUL BAHÇESİ</t>
  </si>
  <si>
    <t>THE DONKEY KING</t>
  </si>
  <si>
    <t>EŞEK KRAL</t>
  </si>
  <si>
    <t>STARDOG AND TURBOCAT</t>
  </si>
  <si>
    <t>SÜPER KÖPEK TURBO KEDİ</t>
  </si>
  <si>
    <t>KAPTAN PENGU VE ARKADAŞLARI</t>
  </si>
  <si>
    <t>CJET</t>
  </si>
  <si>
    <t>3 - 9 ARALIK 2021 / 49. VİZYON HAFTASI</t>
  </si>
  <si>
    <t>AYKUT ENİŞTE 2</t>
  </si>
  <si>
    <t>RESIDENT EVIL: WELCOME TO RACCOON CITY</t>
  </si>
  <si>
    <t>RESIDENT EVIL: RACCOON ŞEHRİ</t>
  </si>
  <si>
    <t>CLIFFORD: THE BIG RED DOG</t>
  </si>
  <si>
    <t>CLIFFORD: BÜYÜK KIRMIZI KÖPEK</t>
  </si>
  <si>
    <t>KUKLALI KÖŞK 2: ORMAN KAŞİFİ</t>
  </si>
  <si>
    <t>THE FRENCH DISPATCH</t>
  </si>
  <si>
    <t>FRANSIZ POSTASI</t>
  </si>
  <si>
    <t>BAĞLILIK: HASAN</t>
  </si>
  <si>
    <t>TITANE</t>
  </si>
  <si>
    <t>DİYALOG</t>
  </si>
  <si>
    <t>THE MARKSMAN</t>
  </si>
  <si>
    <t>KORUYUCU</t>
  </si>
  <si>
    <t>CÜHENNA</t>
  </si>
  <si>
    <t>ELLIOT THE LITTLEST REINDEER</t>
  </si>
  <si>
    <t>KARLAR PRENSİ: ELLIOT</t>
  </si>
  <si>
    <t>TME FILMS/DERİN</t>
  </si>
  <si>
    <t>AF</t>
  </si>
  <si>
    <t>THE FATHER</t>
  </si>
  <si>
    <t>BABA</t>
  </si>
  <si>
    <t>GÖLGELER İÇİNDE</t>
  </si>
  <si>
    <t>CONTACT</t>
  </si>
  <si>
    <t>İŞSİZ ADAM</t>
  </si>
  <si>
    <t>MC FİLM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</si>
</sst>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3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Verdana"/>
      <family val="2"/>
    </font>
    <font>
      <sz val="7"/>
      <color indexed="30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FF0000"/>
      <name val="Verdana"/>
      <family val="2"/>
    </font>
    <font>
      <sz val="7"/>
      <color rgb="FF0070C0"/>
      <name val="Calibri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3" fillId="27" borderId="0" xfId="0" applyFont="1" applyFill="1" applyAlignment="1">
      <alignment horizontal="center" vertical="center"/>
    </xf>
    <xf numFmtId="0" fontId="64" fillId="27" borderId="0" xfId="0" applyNumberFormat="1" applyFont="1" applyFill="1" applyAlignment="1">
      <alignment horizontal="center" vertical="center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6" fillId="29" borderId="12" xfId="0" applyFont="1" applyFill="1" applyBorder="1" applyAlignment="1" applyProtection="1">
      <alignment horizontal="center"/>
      <protection locked="0"/>
    </xf>
    <xf numFmtId="4" fontId="67" fillId="27" borderId="0" xfId="0" applyNumberFormat="1" applyFont="1" applyFill="1" applyBorder="1" applyAlignment="1" applyProtection="1">
      <alignment horizontal="center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0" fontId="69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4" fontId="66" fillId="0" borderId="13" xfId="46" applyNumberFormat="1" applyFont="1" applyFill="1" applyBorder="1" applyAlignment="1" applyProtection="1">
      <alignment horizontal="right" vertical="center"/>
      <protection locked="0"/>
    </xf>
    <xf numFmtId="3" fontId="66" fillId="0" borderId="13" xfId="46" applyNumberFormat="1" applyFont="1" applyFill="1" applyBorder="1" applyAlignment="1" applyProtection="1">
      <alignment horizontal="right" vertical="center"/>
      <protection locked="0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189" fontId="66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4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72" fillId="0" borderId="13" xfId="44" applyNumberFormat="1" applyFont="1" applyFill="1" applyBorder="1" applyAlignment="1" applyProtection="1">
      <alignment horizontal="right" vertical="center"/>
      <protection locked="0"/>
    </xf>
    <xf numFmtId="4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72" fillId="0" borderId="13" xfId="44" applyNumberFormat="1" applyFont="1" applyFill="1" applyBorder="1" applyAlignment="1" applyProtection="1">
      <alignment horizontal="right" vertical="center"/>
      <protection locked="0"/>
    </xf>
    <xf numFmtId="4" fontId="72" fillId="0" borderId="13" xfId="112" applyNumberFormat="1" applyFont="1" applyFill="1" applyBorder="1" applyAlignment="1" applyProtection="1">
      <alignment horizontal="right" vertical="center"/>
      <protection/>
    </xf>
    <xf numFmtId="3" fontId="72" fillId="0" borderId="13" xfId="112" applyNumberFormat="1" applyFont="1" applyFill="1" applyBorder="1" applyAlignment="1" applyProtection="1">
      <alignment horizontal="right" vertical="center"/>
      <protection/>
    </xf>
    <xf numFmtId="4" fontId="72" fillId="0" borderId="13" xfId="0" applyNumberFormat="1" applyFont="1" applyBorder="1" applyAlignment="1">
      <alignment vertical="center"/>
    </xf>
    <xf numFmtId="3" fontId="72" fillId="0" borderId="13" xfId="0" applyNumberFormat="1" applyFont="1" applyBorder="1" applyAlignment="1">
      <alignment vertical="center"/>
    </xf>
    <xf numFmtId="4" fontId="72" fillId="0" borderId="13" xfId="46" applyNumberFormat="1" applyFont="1" applyFill="1" applyBorder="1" applyAlignment="1" applyProtection="1">
      <alignment horizontal="right" vertical="center"/>
      <protection locked="0"/>
    </xf>
    <xf numFmtId="3" fontId="72" fillId="0" borderId="13" xfId="46" applyNumberFormat="1" applyFont="1" applyFill="1" applyBorder="1" applyAlignment="1" applyProtection="1">
      <alignment horizontal="right" vertical="center"/>
      <protection locked="0"/>
    </xf>
    <xf numFmtId="4" fontId="72" fillId="0" borderId="13" xfId="0" applyNumberFormat="1" applyFont="1" applyFill="1" applyBorder="1" applyAlignment="1">
      <alignment vertical="center"/>
    </xf>
    <xf numFmtId="3" fontId="72" fillId="0" borderId="13" xfId="0" applyNumberFormat="1" applyFont="1" applyFill="1" applyBorder="1" applyAlignment="1">
      <alignment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104775</xdr:colOff>
      <xdr:row>3</xdr:row>
      <xdr:rowOff>85725</xdr:rowOff>
    </xdr:from>
    <xdr:to>
      <xdr:col>23</xdr:col>
      <xdr:colOff>76200</xdr:colOff>
      <xdr:row>4</xdr:row>
      <xdr:rowOff>581025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5245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8515625" style="2" bestFit="1" customWidth="1"/>
    <col min="3" max="3" width="21.5742187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0.8515625" style="6" bestFit="1" customWidth="1"/>
    <col min="11" max="11" width="7.140625" style="7" bestFit="1" customWidth="1"/>
    <col min="12" max="13" width="4.28125" style="7" bestFit="1" customWidth="1"/>
    <col min="14" max="14" width="4.8515625" style="5" bestFit="1" customWidth="1"/>
    <col min="15" max="15" width="4.7109375" style="5" bestFit="1" customWidth="1"/>
    <col min="16" max="16" width="9.14062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80" t="s">
        <v>19</v>
      </c>
      <c r="C1" s="80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81" t="s">
        <v>20</v>
      </c>
      <c r="C2" s="81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82" t="s">
        <v>103</v>
      </c>
      <c r="C3" s="82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79" t="s">
        <v>0</v>
      </c>
      <c r="K4" s="79"/>
      <c r="L4" s="48"/>
      <c r="M4" s="48"/>
      <c r="N4" s="79" t="s">
        <v>21</v>
      </c>
      <c r="O4" s="79"/>
      <c r="P4" s="79" t="s">
        <v>1</v>
      </c>
      <c r="Q4" s="79"/>
    </row>
    <row r="5" spans="1:17" s="18" customFormat="1" ht="54" customHeight="1">
      <c r="A5" s="17"/>
      <c r="B5" s="21" t="s">
        <v>2</v>
      </c>
      <c r="C5" s="21" t="s">
        <v>3</v>
      </c>
      <c r="D5" s="45" t="s">
        <v>22</v>
      </c>
      <c r="E5" s="22" t="s">
        <v>4</v>
      </c>
      <c r="F5" s="49" t="s">
        <v>23</v>
      </c>
      <c r="G5" s="33" t="s">
        <v>24</v>
      </c>
      <c r="H5" s="33" t="s">
        <v>5</v>
      </c>
      <c r="I5" s="33" t="s">
        <v>6</v>
      </c>
      <c r="J5" s="34" t="s">
        <v>7</v>
      </c>
      <c r="K5" s="35" t="s">
        <v>16</v>
      </c>
      <c r="L5" s="36" t="s">
        <v>25</v>
      </c>
      <c r="M5" s="36" t="s">
        <v>26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55">
        <v>2575942.8792565423</v>
      </c>
      <c r="K6" s="56">
        <v>591844</v>
      </c>
      <c r="L6" s="8"/>
      <c r="M6" s="8"/>
      <c r="N6" s="46"/>
      <c r="O6" s="47"/>
    </row>
    <row r="7" spans="1:17" s="20" customFormat="1" ht="11.25">
      <c r="A7" s="19">
        <v>1</v>
      </c>
      <c r="B7" s="57" t="s">
        <v>104</v>
      </c>
      <c r="C7" s="58" t="s">
        <v>104</v>
      </c>
      <c r="D7" s="59">
        <v>44533</v>
      </c>
      <c r="E7" s="60" t="s">
        <v>18</v>
      </c>
      <c r="F7" s="61">
        <v>354</v>
      </c>
      <c r="G7" s="61">
        <v>354</v>
      </c>
      <c r="H7" s="62">
        <v>678</v>
      </c>
      <c r="I7" s="64">
        <v>1</v>
      </c>
      <c r="J7" s="83">
        <v>479052.53100802</v>
      </c>
      <c r="K7" s="84">
        <v>275115</v>
      </c>
      <c r="L7" s="50">
        <f>K7/H7</f>
        <v>405.77433628318585</v>
      </c>
      <c r="M7" s="51">
        <f>J7/K7</f>
        <v>1.7412810315977683</v>
      </c>
      <c r="N7" s="74"/>
      <c r="O7" s="65">
        <f>IF(N7&lt;&gt;0,-(N7-K7)/N7,"")</f>
      </c>
      <c r="P7" s="85">
        <v>479052.53100802004</v>
      </c>
      <c r="Q7" s="86">
        <v>275115</v>
      </c>
    </row>
    <row r="8" spans="1:17" s="20" customFormat="1" ht="11.25">
      <c r="A8" s="19">
        <v>2</v>
      </c>
      <c r="B8" s="57" t="s">
        <v>81</v>
      </c>
      <c r="C8" s="58" t="s">
        <v>82</v>
      </c>
      <c r="D8" s="59">
        <v>44526</v>
      </c>
      <c r="E8" s="60" t="s">
        <v>11</v>
      </c>
      <c r="F8" s="61">
        <v>301</v>
      </c>
      <c r="G8" s="61">
        <v>301</v>
      </c>
      <c r="H8" s="62">
        <v>303</v>
      </c>
      <c r="I8" s="64">
        <v>2</v>
      </c>
      <c r="J8" s="83">
        <v>118546.71321014</v>
      </c>
      <c r="K8" s="84">
        <v>70868</v>
      </c>
      <c r="L8" s="50">
        <f>K8/H8</f>
        <v>233.88778877887788</v>
      </c>
      <c r="M8" s="51">
        <f>J8/K8</f>
        <v>1.672781977904555</v>
      </c>
      <c r="N8" s="74">
        <v>80073</v>
      </c>
      <c r="O8" s="65">
        <f>IF(N8&lt;&gt;0,-(N8-K8)/N8,"")</f>
        <v>-0.11495760118891511</v>
      </c>
      <c r="P8" s="85">
        <v>1980036.71321014</v>
      </c>
      <c r="Q8" s="86">
        <v>150941</v>
      </c>
    </row>
    <row r="9" spans="1:17" s="20" customFormat="1" ht="11.25">
      <c r="A9" s="19">
        <v>3</v>
      </c>
      <c r="B9" s="57" t="s">
        <v>105</v>
      </c>
      <c r="C9" s="58" t="s">
        <v>106</v>
      </c>
      <c r="D9" s="59">
        <v>44533</v>
      </c>
      <c r="E9" s="60" t="s">
        <v>17</v>
      </c>
      <c r="F9" s="61">
        <v>237</v>
      </c>
      <c r="G9" s="61">
        <v>237</v>
      </c>
      <c r="H9" s="62">
        <v>243</v>
      </c>
      <c r="I9" s="64">
        <v>1</v>
      </c>
      <c r="J9" s="75">
        <v>920390</v>
      </c>
      <c r="K9" s="76">
        <v>38970</v>
      </c>
      <c r="L9" s="50">
        <f>K9/H9</f>
        <v>160.37037037037038</v>
      </c>
      <c r="M9" s="51">
        <f>J9/K9</f>
        <v>23.61791121375417</v>
      </c>
      <c r="N9" s="74"/>
      <c r="O9" s="65">
        <f>IF(N9&lt;&gt;0,-(N9-K9)/N9,"")</f>
      </c>
      <c r="P9" s="77">
        <v>920390</v>
      </c>
      <c r="Q9" s="78">
        <v>38970</v>
      </c>
    </row>
    <row r="10" spans="1:17" s="20" customFormat="1" ht="11.25">
      <c r="A10" s="19">
        <v>4</v>
      </c>
      <c r="B10" s="57" t="s">
        <v>83</v>
      </c>
      <c r="C10" s="58" t="s">
        <v>84</v>
      </c>
      <c r="D10" s="59">
        <v>44526</v>
      </c>
      <c r="E10" s="52" t="s">
        <v>18</v>
      </c>
      <c r="F10" s="61">
        <v>310</v>
      </c>
      <c r="G10" s="61">
        <v>280</v>
      </c>
      <c r="H10" s="62">
        <v>280</v>
      </c>
      <c r="I10" s="64">
        <v>2</v>
      </c>
      <c r="J10" s="83">
        <v>56493.895564139995</v>
      </c>
      <c r="K10" s="84">
        <v>33018</v>
      </c>
      <c r="L10" s="50">
        <f>K10/H10</f>
        <v>117.92142857142858</v>
      </c>
      <c r="M10" s="51">
        <f>J10/K10</f>
        <v>1.7110029548773396</v>
      </c>
      <c r="N10" s="74">
        <v>55643</v>
      </c>
      <c r="O10" s="65">
        <f>IF(N10&lt;&gt;0,-(N10-K10)/N10,"")</f>
        <v>-0.40660999586650615</v>
      </c>
      <c r="P10" s="85">
        <v>1408041.39556414</v>
      </c>
      <c r="Q10" s="86">
        <v>87057</v>
      </c>
    </row>
    <row r="11" spans="1:17" s="20" customFormat="1" ht="11.25">
      <c r="A11" s="19">
        <v>5</v>
      </c>
      <c r="B11" s="57" t="s">
        <v>107</v>
      </c>
      <c r="C11" s="58" t="s">
        <v>108</v>
      </c>
      <c r="D11" s="59">
        <v>44532</v>
      </c>
      <c r="E11" s="60" t="s">
        <v>11</v>
      </c>
      <c r="F11" s="61">
        <v>147</v>
      </c>
      <c r="G11" s="61">
        <v>147</v>
      </c>
      <c r="H11" s="62">
        <v>147</v>
      </c>
      <c r="I11" s="64">
        <v>1</v>
      </c>
      <c r="J11" s="83">
        <v>43292.7126185</v>
      </c>
      <c r="K11" s="84">
        <v>25916</v>
      </c>
      <c r="L11" s="50">
        <f>K11/H11</f>
        <v>176.29931972789115</v>
      </c>
      <c r="M11" s="51">
        <f>J11/K11</f>
        <v>1.6705013357964194</v>
      </c>
      <c r="N11" s="74"/>
      <c r="O11" s="65">
        <f>IF(N11&lt;&gt;0,-(N11-K11)/N11,"")</f>
      </c>
      <c r="P11" s="85">
        <v>43292.712618499994</v>
      </c>
      <c r="Q11" s="86">
        <v>25916</v>
      </c>
    </row>
    <row r="12" spans="1:17" s="20" customFormat="1" ht="11.25">
      <c r="A12" s="19">
        <v>6</v>
      </c>
      <c r="B12" s="57" t="s">
        <v>109</v>
      </c>
      <c r="C12" s="58" t="s">
        <v>109</v>
      </c>
      <c r="D12" s="59">
        <v>44533</v>
      </c>
      <c r="E12" s="60" t="s">
        <v>18</v>
      </c>
      <c r="F12" s="61">
        <v>249</v>
      </c>
      <c r="G12" s="61">
        <v>255</v>
      </c>
      <c r="H12" s="62">
        <v>255</v>
      </c>
      <c r="I12" s="64">
        <v>1</v>
      </c>
      <c r="J12" s="83">
        <v>37344.26666609</v>
      </c>
      <c r="K12" s="84">
        <v>24301</v>
      </c>
      <c r="L12" s="50">
        <f>K12/H12</f>
        <v>95.29803921568627</v>
      </c>
      <c r="M12" s="51">
        <f>J12/K12</f>
        <v>1.5367378571289247</v>
      </c>
      <c r="N12" s="74"/>
      <c r="O12" s="65">
        <f>IF(N12&lt;&gt;0,-(N12-K12)/N12,"")</f>
      </c>
      <c r="P12" s="85">
        <v>37344.26666609</v>
      </c>
      <c r="Q12" s="86">
        <v>24301</v>
      </c>
    </row>
    <row r="13" spans="1:17" s="20" customFormat="1" ht="11.25">
      <c r="A13" s="19">
        <v>7</v>
      </c>
      <c r="B13" s="57" t="s">
        <v>85</v>
      </c>
      <c r="C13" s="58" t="s">
        <v>86</v>
      </c>
      <c r="D13" s="59">
        <v>44526</v>
      </c>
      <c r="E13" s="60" t="s">
        <v>11</v>
      </c>
      <c r="F13" s="61">
        <v>92</v>
      </c>
      <c r="G13" s="61">
        <v>89</v>
      </c>
      <c r="H13" s="62">
        <v>89</v>
      </c>
      <c r="I13" s="64">
        <v>2</v>
      </c>
      <c r="J13" s="83">
        <v>54743.13314454</v>
      </c>
      <c r="K13" s="84">
        <v>23228</v>
      </c>
      <c r="L13" s="50">
        <f>K13/H13</f>
        <v>260.9887640449438</v>
      </c>
      <c r="M13" s="51">
        <f>J13/K13</f>
        <v>2.3567734262329947</v>
      </c>
      <c r="N13" s="74">
        <v>29952</v>
      </c>
      <c r="O13" s="65">
        <f>IF(N13&lt;&gt;0,-(N13-K13)/N13,"")</f>
        <v>-0.22449252136752137</v>
      </c>
      <c r="P13" s="85">
        <v>981090.13314454</v>
      </c>
      <c r="Q13" s="86">
        <v>53180</v>
      </c>
    </row>
    <row r="14" spans="1:17" s="20" customFormat="1" ht="11.25">
      <c r="A14" s="19">
        <v>8</v>
      </c>
      <c r="B14" s="57" t="s">
        <v>37</v>
      </c>
      <c r="C14" s="58" t="s">
        <v>38</v>
      </c>
      <c r="D14" s="59">
        <v>44491</v>
      </c>
      <c r="E14" s="60" t="s">
        <v>17</v>
      </c>
      <c r="F14" s="61">
        <v>293</v>
      </c>
      <c r="G14" s="61">
        <v>107</v>
      </c>
      <c r="H14" s="62">
        <v>112</v>
      </c>
      <c r="I14" s="64">
        <v>7</v>
      </c>
      <c r="J14" s="75">
        <v>466852</v>
      </c>
      <c r="K14" s="76">
        <v>17375</v>
      </c>
      <c r="L14" s="50">
        <f>K14/H14</f>
        <v>155.13392857142858</v>
      </c>
      <c r="M14" s="51">
        <f>J14/K14</f>
        <v>26.869179856115107</v>
      </c>
      <c r="N14" s="74">
        <v>33847</v>
      </c>
      <c r="O14" s="65">
        <f>IF(N14&lt;&gt;0,-(N14-K14)/N14,"")</f>
        <v>-0.4866605607587083</v>
      </c>
      <c r="P14" s="77">
        <v>15617826</v>
      </c>
      <c r="Q14" s="78">
        <v>597950</v>
      </c>
    </row>
    <row r="15" spans="1:17" s="20" customFormat="1" ht="11.25">
      <c r="A15" s="19">
        <v>9</v>
      </c>
      <c r="B15" s="57" t="s">
        <v>110</v>
      </c>
      <c r="C15" s="58" t="s">
        <v>111</v>
      </c>
      <c r="D15" s="59">
        <v>44532</v>
      </c>
      <c r="E15" s="60" t="s">
        <v>11</v>
      </c>
      <c r="F15" s="61">
        <v>43</v>
      </c>
      <c r="G15" s="61">
        <v>43</v>
      </c>
      <c r="H15" s="62">
        <v>57</v>
      </c>
      <c r="I15" s="64">
        <v>1</v>
      </c>
      <c r="J15" s="83">
        <v>25764.867138820002</v>
      </c>
      <c r="K15" s="84">
        <v>12032</v>
      </c>
      <c r="L15" s="50">
        <f>K15/H15</f>
        <v>211.08771929824562</v>
      </c>
      <c r="M15" s="51">
        <f>J15/K15</f>
        <v>2.1413619630003327</v>
      </c>
      <c r="N15" s="74"/>
      <c r="O15" s="65">
        <f>IF(N15&lt;&gt;0,-(N15-K15)/N15,"")</f>
      </c>
      <c r="P15" s="85">
        <v>25764.867138820002</v>
      </c>
      <c r="Q15" s="86">
        <v>12032</v>
      </c>
    </row>
    <row r="16" spans="1:17" s="20" customFormat="1" ht="11.25">
      <c r="A16" s="19">
        <v>10</v>
      </c>
      <c r="B16" s="57" t="s">
        <v>52</v>
      </c>
      <c r="C16" s="58" t="s">
        <v>53</v>
      </c>
      <c r="D16" s="59">
        <v>44505</v>
      </c>
      <c r="E16" s="60" t="s">
        <v>11</v>
      </c>
      <c r="F16" s="61">
        <v>332</v>
      </c>
      <c r="G16" s="61">
        <v>141</v>
      </c>
      <c r="H16" s="62">
        <v>141</v>
      </c>
      <c r="I16" s="64">
        <v>5</v>
      </c>
      <c r="J16" s="83">
        <v>20384.07453064</v>
      </c>
      <c r="K16" s="84">
        <v>11538</v>
      </c>
      <c r="L16" s="50">
        <f>K16/H16</f>
        <v>81.82978723404256</v>
      </c>
      <c r="M16" s="51">
        <f>J16/K16</f>
        <v>1.7666904602738775</v>
      </c>
      <c r="N16" s="74">
        <v>32341</v>
      </c>
      <c r="O16" s="65">
        <f>IF(N16&lt;&gt;0,-(N16-K16)/N16,"")</f>
        <v>-0.6432392319346959</v>
      </c>
      <c r="P16" s="85">
        <v>8809960.07453064</v>
      </c>
      <c r="Q16" s="86">
        <v>375630</v>
      </c>
    </row>
    <row r="17" spans="1:17" s="20" customFormat="1" ht="11.25">
      <c r="A17" s="19">
        <v>11</v>
      </c>
      <c r="B17" s="57" t="s">
        <v>31</v>
      </c>
      <c r="C17" s="58" t="s">
        <v>31</v>
      </c>
      <c r="D17" s="59">
        <v>44463</v>
      </c>
      <c r="E17" s="60" t="s">
        <v>12</v>
      </c>
      <c r="F17" s="61">
        <v>309</v>
      </c>
      <c r="G17" s="61">
        <v>12</v>
      </c>
      <c r="H17" s="62">
        <v>12</v>
      </c>
      <c r="I17" s="64">
        <v>11</v>
      </c>
      <c r="J17" s="83">
        <v>6786.33580846</v>
      </c>
      <c r="K17" s="84">
        <v>9313</v>
      </c>
      <c r="L17" s="50">
        <f>K17/H17</f>
        <v>776.0833333333334</v>
      </c>
      <c r="M17" s="51">
        <f>J17/K17</f>
        <v>0.7286949219864706</v>
      </c>
      <c r="N17" s="74">
        <v>7993</v>
      </c>
      <c r="O17" s="65">
        <f>IF(N17&lt;&gt;0,-(N17-K17)/N17,"")</f>
        <v>0.16514450143875892</v>
      </c>
      <c r="P17" s="85">
        <v>6297318.11580846</v>
      </c>
      <c r="Q17" s="86">
        <v>637803</v>
      </c>
    </row>
    <row r="18" spans="1:17" s="20" customFormat="1" ht="11.25">
      <c r="A18" s="19">
        <v>12</v>
      </c>
      <c r="B18" s="57" t="s">
        <v>67</v>
      </c>
      <c r="C18" s="58" t="s">
        <v>68</v>
      </c>
      <c r="D18" s="59">
        <v>44519</v>
      </c>
      <c r="E18" s="60" t="s">
        <v>17</v>
      </c>
      <c r="F18" s="61">
        <v>275</v>
      </c>
      <c r="G18" s="61">
        <v>115</v>
      </c>
      <c r="H18" s="62">
        <v>115</v>
      </c>
      <c r="I18" s="64">
        <v>3</v>
      </c>
      <c r="J18" s="75">
        <v>166767</v>
      </c>
      <c r="K18" s="76">
        <v>7263</v>
      </c>
      <c r="L18" s="50">
        <f>K18/H18</f>
        <v>63.15652173913043</v>
      </c>
      <c r="M18" s="51">
        <f>J18/K18</f>
        <v>22.96117306897976</v>
      </c>
      <c r="N18" s="74">
        <v>28712</v>
      </c>
      <c r="O18" s="65">
        <f>IF(N18&lt;&gt;0,-(N18-K18)/N18,"")</f>
        <v>-0.7470395653385344</v>
      </c>
      <c r="P18" s="77">
        <v>1899568</v>
      </c>
      <c r="Q18" s="78">
        <v>82119</v>
      </c>
    </row>
    <row r="19" spans="1:17" s="20" customFormat="1" ht="11.25">
      <c r="A19" s="19">
        <v>13</v>
      </c>
      <c r="B19" s="57" t="s">
        <v>59</v>
      </c>
      <c r="C19" s="58" t="s">
        <v>60</v>
      </c>
      <c r="D19" s="59">
        <v>44512</v>
      </c>
      <c r="E19" s="60" t="s">
        <v>11</v>
      </c>
      <c r="F19" s="61">
        <v>264</v>
      </c>
      <c r="G19" s="61">
        <v>131</v>
      </c>
      <c r="H19" s="62">
        <v>131</v>
      </c>
      <c r="I19" s="64">
        <v>4</v>
      </c>
      <c r="J19" s="83">
        <v>11089.93514813</v>
      </c>
      <c r="K19" s="84">
        <v>7188</v>
      </c>
      <c r="L19" s="50">
        <f>K19/H19</f>
        <v>54.87022900763359</v>
      </c>
      <c r="M19" s="51">
        <f>J19/K19</f>
        <v>1.542840170858375</v>
      </c>
      <c r="N19" s="74">
        <v>23574</v>
      </c>
      <c r="O19" s="65">
        <f>IF(N19&lt;&gt;0,-(N19-K19)/N19,"")</f>
        <v>-0.6950878086026979</v>
      </c>
      <c r="P19" s="85">
        <v>4286022.93514813</v>
      </c>
      <c r="Q19" s="86">
        <v>209492</v>
      </c>
    </row>
    <row r="20" spans="1:17" s="20" customFormat="1" ht="11.25">
      <c r="A20" s="19">
        <v>14</v>
      </c>
      <c r="B20" s="57" t="s">
        <v>69</v>
      </c>
      <c r="C20" s="58" t="s">
        <v>69</v>
      </c>
      <c r="D20" s="59">
        <v>44519</v>
      </c>
      <c r="E20" s="60" t="s">
        <v>18</v>
      </c>
      <c r="F20" s="61">
        <v>104</v>
      </c>
      <c r="G20" s="61">
        <v>38</v>
      </c>
      <c r="H20" s="62">
        <v>38</v>
      </c>
      <c r="I20" s="64">
        <v>3</v>
      </c>
      <c r="J20" s="83">
        <v>12202.87090247</v>
      </c>
      <c r="K20" s="84">
        <v>5839</v>
      </c>
      <c r="L20" s="50">
        <f>K20/H20</f>
        <v>153.6578947368421</v>
      </c>
      <c r="M20" s="51">
        <f>J20/K20</f>
        <v>2.0898905467494435</v>
      </c>
      <c r="N20" s="74">
        <v>14012</v>
      </c>
      <c r="O20" s="65">
        <f>IF(N20&lt;&gt;0,-(N20-K20)/N20,"")</f>
        <v>-0.5832857550670854</v>
      </c>
      <c r="P20" s="85">
        <v>1009679.87090247</v>
      </c>
      <c r="Q20" s="86">
        <v>44322</v>
      </c>
    </row>
    <row r="21" spans="1:17" s="20" customFormat="1" ht="11.25">
      <c r="A21" s="19">
        <v>15</v>
      </c>
      <c r="B21" s="66" t="s">
        <v>35</v>
      </c>
      <c r="C21" s="67" t="s">
        <v>35</v>
      </c>
      <c r="D21" s="68">
        <v>44484</v>
      </c>
      <c r="E21" s="60" t="s">
        <v>17</v>
      </c>
      <c r="F21" s="63">
        <v>329</v>
      </c>
      <c r="G21" s="63">
        <v>49</v>
      </c>
      <c r="H21" s="62">
        <v>50</v>
      </c>
      <c r="I21" s="64">
        <v>8</v>
      </c>
      <c r="J21" s="75">
        <v>97190</v>
      </c>
      <c r="K21" s="76">
        <v>4036</v>
      </c>
      <c r="L21" s="50">
        <f>K21/H21</f>
        <v>80.72</v>
      </c>
      <c r="M21" s="51">
        <f>J21/K21</f>
        <v>24.080773042616453</v>
      </c>
      <c r="N21" s="74">
        <v>15721</v>
      </c>
      <c r="O21" s="65">
        <f>IF(N21&lt;&gt;0,-(N21-K21)/N21,"")</f>
        <v>-0.7432733286686598</v>
      </c>
      <c r="P21" s="53">
        <v>15297115</v>
      </c>
      <c r="Q21" s="54">
        <v>667326</v>
      </c>
    </row>
    <row r="22" spans="1:17" s="20" customFormat="1" ht="11.25">
      <c r="A22" s="19">
        <v>16</v>
      </c>
      <c r="B22" s="57" t="s">
        <v>87</v>
      </c>
      <c r="C22" s="58" t="s">
        <v>88</v>
      </c>
      <c r="D22" s="59">
        <v>44526</v>
      </c>
      <c r="E22" s="60" t="s">
        <v>12</v>
      </c>
      <c r="F22" s="61">
        <v>103</v>
      </c>
      <c r="G22" s="61">
        <v>54</v>
      </c>
      <c r="H22" s="62">
        <v>54</v>
      </c>
      <c r="I22" s="64">
        <v>2</v>
      </c>
      <c r="J22" s="83">
        <v>6229.13923634</v>
      </c>
      <c r="K22" s="84">
        <v>3702</v>
      </c>
      <c r="L22" s="50">
        <f>K22/H22</f>
        <v>68.55555555555556</v>
      </c>
      <c r="M22" s="51">
        <f>J22/K22</f>
        <v>1.6826416089519178</v>
      </c>
      <c r="N22" s="74">
        <v>15229</v>
      </c>
      <c r="O22" s="65">
        <f>IF(N22&lt;&gt;0,-(N22-K22)/N22,"")</f>
        <v>-0.7569111563464442</v>
      </c>
      <c r="P22" s="85">
        <v>345149.13923634</v>
      </c>
      <c r="Q22" s="86">
        <v>18931</v>
      </c>
    </row>
    <row r="23" spans="1:17" s="20" customFormat="1" ht="11.25">
      <c r="A23" s="19">
        <v>17</v>
      </c>
      <c r="B23" s="57" t="s">
        <v>89</v>
      </c>
      <c r="C23" s="58" t="s">
        <v>89</v>
      </c>
      <c r="D23" s="59">
        <v>44526</v>
      </c>
      <c r="E23" s="60" t="s">
        <v>12</v>
      </c>
      <c r="F23" s="61">
        <v>123</v>
      </c>
      <c r="G23" s="61">
        <v>37</v>
      </c>
      <c r="H23" s="62">
        <v>37</v>
      </c>
      <c r="I23" s="64">
        <v>2</v>
      </c>
      <c r="J23" s="83">
        <v>4842.61497351</v>
      </c>
      <c r="K23" s="84">
        <v>3092</v>
      </c>
      <c r="L23" s="50">
        <f>K23/H23</f>
        <v>83.56756756756756</v>
      </c>
      <c r="M23" s="51">
        <f>J23/K23</f>
        <v>1.5661756059217335</v>
      </c>
      <c r="N23" s="74">
        <v>13174</v>
      </c>
      <c r="O23" s="65">
        <f>IF(N23&lt;&gt;0,-(N23-K23)/N23,"")</f>
        <v>-0.7652952785790192</v>
      </c>
      <c r="P23" s="85">
        <v>306081.11497351</v>
      </c>
      <c r="Q23" s="86">
        <v>16266</v>
      </c>
    </row>
    <row r="24" spans="1:17" s="20" customFormat="1" ht="11.25">
      <c r="A24" s="19">
        <v>18</v>
      </c>
      <c r="B24" s="57" t="s">
        <v>74</v>
      </c>
      <c r="C24" s="58" t="s">
        <v>75</v>
      </c>
      <c r="D24" s="59">
        <v>44519</v>
      </c>
      <c r="E24" s="60" t="s">
        <v>14</v>
      </c>
      <c r="F24" s="61">
        <v>24</v>
      </c>
      <c r="G24" s="61">
        <v>12</v>
      </c>
      <c r="H24" s="62">
        <v>12</v>
      </c>
      <c r="I24" s="64">
        <v>3</v>
      </c>
      <c r="J24" s="83">
        <v>4682.77574239</v>
      </c>
      <c r="K24" s="84">
        <v>2480</v>
      </c>
      <c r="L24" s="50">
        <f>K24/H24</f>
        <v>206.66666666666666</v>
      </c>
      <c r="M24" s="51">
        <f>J24/K24</f>
        <v>1.8882160251572582</v>
      </c>
      <c r="N24" s="74">
        <v>3728</v>
      </c>
      <c r="O24" s="65">
        <f>IF(N24&lt;&gt;0,-(N24-K24)/N24,"")</f>
        <v>-0.33476394849785407</v>
      </c>
      <c r="P24" s="85">
        <v>272622.27574239</v>
      </c>
      <c r="Q24" s="86">
        <v>14424</v>
      </c>
    </row>
    <row r="25" spans="1:17" s="20" customFormat="1" ht="11.25">
      <c r="A25" s="19">
        <v>19</v>
      </c>
      <c r="B25" s="57" t="s">
        <v>41</v>
      </c>
      <c r="C25" s="58" t="s">
        <v>41</v>
      </c>
      <c r="D25" s="59">
        <v>44498</v>
      </c>
      <c r="E25" s="60" t="s">
        <v>18</v>
      </c>
      <c r="F25" s="61">
        <v>312</v>
      </c>
      <c r="G25" s="61">
        <v>14</v>
      </c>
      <c r="H25" s="62">
        <v>14</v>
      </c>
      <c r="I25" s="64">
        <v>6</v>
      </c>
      <c r="J25" s="83">
        <v>1860.35813582</v>
      </c>
      <c r="K25" s="84">
        <v>2247</v>
      </c>
      <c r="L25" s="50">
        <f>K25/H25</f>
        <v>160.5</v>
      </c>
      <c r="M25" s="51">
        <f>J25/K25</f>
        <v>0.8279297444681798</v>
      </c>
      <c r="N25" s="74">
        <v>5042</v>
      </c>
      <c r="O25" s="65">
        <f>IF(N25&lt;&gt;0,-(N25-K25)/N25,"")</f>
        <v>-0.5543435144783816</v>
      </c>
      <c r="P25" s="85">
        <v>2865255.35813582</v>
      </c>
      <c r="Q25" s="86">
        <v>145769</v>
      </c>
    </row>
    <row r="26" spans="1:17" ht="11.25">
      <c r="A26" s="19">
        <v>20</v>
      </c>
      <c r="B26" s="57" t="s">
        <v>112</v>
      </c>
      <c r="C26" s="58" t="s">
        <v>112</v>
      </c>
      <c r="D26" s="59">
        <v>44533</v>
      </c>
      <c r="E26" s="60" t="s">
        <v>12</v>
      </c>
      <c r="F26" s="61">
        <v>56</v>
      </c>
      <c r="G26" s="61">
        <v>56</v>
      </c>
      <c r="H26" s="62">
        <v>56</v>
      </c>
      <c r="I26" s="64">
        <v>1</v>
      </c>
      <c r="J26" s="83">
        <v>3289.87539896</v>
      </c>
      <c r="K26" s="84">
        <v>1982</v>
      </c>
      <c r="L26" s="50">
        <f>K26/H26</f>
        <v>35.392857142857146</v>
      </c>
      <c r="M26" s="51">
        <f>J26/K26</f>
        <v>1.659876588779011</v>
      </c>
      <c r="N26" s="74"/>
      <c r="O26" s="65">
        <f>IF(N26&lt;&gt;0,-(N26-K26)/N26,"")</f>
      </c>
      <c r="P26" s="85">
        <v>3289.875398960001</v>
      </c>
      <c r="Q26" s="86">
        <v>1982</v>
      </c>
    </row>
    <row r="27" spans="1:17" ht="11.25">
      <c r="A27" s="19">
        <v>21</v>
      </c>
      <c r="B27" s="57" t="s">
        <v>113</v>
      </c>
      <c r="C27" s="58" t="s">
        <v>113</v>
      </c>
      <c r="D27" s="59">
        <v>44533</v>
      </c>
      <c r="E27" s="60" t="s">
        <v>14</v>
      </c>
      <c r="F27" s="61">
        <v>14</v>
      </c>
      <c r="G27" s="61">
        <v>14</v>
      </c>
      <c r="H27" s="62">
        <v>14</v>
      </c>
      <c r="I27" s="64">
        <v>1</v>
      </c>
      <c r="J27" s="83">
        <v>3479.29964399</v>
      </c>
      <c r="K27" s="84">
        <v>1969</v>
      </c>
      <c r="L27" s="50">
        <f>K27/H27</f>
        <v>140.64285714285714</v>
      </c>
      <c r="M27" s="51">
        <f>J27/K27</f>
        <v>1.7670389253377348</v>
      </c>
      <c r="N27" s="74"/>
      <c r="O27" s="65">
        <f>IF(N27&lt;&gt;0,-(N27-K27)/N27,"")</f>
      </c>
      <c r="P27" s="85">
        <v>3479.2996439900016</v>
      </c>
      <c r="Q27" s="86">
        <v>1969</v>
      </c>
    </row>
    <row r="28" spans="1:17" ht="11.25">
      <c r="A28" s="19">
        <v>22</v>
      </c>
      <c r="B28" s="57" t="s">
        <v>27</v>
      </c>
      <c r="C28" s="58" t="s">
        <v>28</v>
      </c>
      <c r="D28" s="59">
        <v>44442</v>
      </c>
      <c r="E28" s="60" t="s">
        <v>11</v>
      </c>
      <c r="F28" s="61">
        <v>275</v>
      </c>
      <c r="G28" s="61">
        <v>24</v>
      </c>
      <c r="H28" s="62">
        <v>24</v>
      </c>
      <c r="I28" s="64">
        <v>14</v>
      </c>
      <c r="J28" s="83">
        <v>3095.24098534</v>
      </c>
      <c r="K28" s="84">
        <v>1922</v>
      </c>
      <c r="L28" s="50">
        <f>K28/H28</f>
        <v>80.08333333333333</v>
      </c>
      <c r="M28" s="51">
        <f>J28/K28</f>
        <v>1.6104271515816857</v>
      </c>
      <c r="N28" s="74">
        <v>3726</v>
      </c>
      <c r="O28" s="65">
        <f>IF(N28&lt;&gt;0,-(N28-K28)/N28,"")</f>
        <v>-0.4841653247450349</v>
      </c>
      <c r="P28" s="85">
        <v>6018757.24098534</v>
      </c>
      <c r="Q28" s="86">
        <v>272608</v>
      </c>
    </row>
    <row r="29" spans="1:17" ht="11.25">
      <c r="A29" s="19">
        <v>23</v>
      </c>
      <c r="B29" s="57" t="s">
        <v>29</v>
      </c>
      <c r="C29" s="58" t="s">
        <v>30</v>
      </c>
      <c r="D29" s="59">
        <v>44456</v>
      </c>
      <c r="E29" s="60" t="s">
        <v>11</v>
      </c>
      <c r="F29" s="61">
        <v>294</v>
      </c>
      <c r="G29" s="61">
        <v>17</v>
      </c>
      <c r="H29" s="62">
        <v>17</v>
      </c>
      <c r="I29" s="64">
        <v>11</v>
      </c>
      <c r="J29" s="83">
        <v>2562.92934486</v>
      </c>
      <c r="K29" s="84">
        <v>1613</v>
      </c>
      <c r="L29" s="50">
        <f>K29/H29</f>
        <v>94.88235294117646</v>
      </c>
      <c r="M29" s="51">
        <f>J29/K29</f>
        <v>1.5889208585616863</v>
      </c>
      <c r="N29" s="74">
        <v>3606</v>
      </c>
      <c r="O29" s="65">
        <f>IF(N29&lt;&gt;0,-(N29-K29)/N29,"")</f>
        <v>-0.552689961175818</v>
      </c>
      <c r="P29" s="85">
        <v>6981206.92934486</v>
      </c>
      <c r="Q29" s="86">
        <v>330064</v>
      </c>
    </row>
    <row r="30" spans="1:17" ht="11.25">
      <c r="A30" s="19">
        <v>24</v>
      </c>
      <c r="B30" s="57" t="s">
        <v>90</v>
      </c>
      <c r="C30" s="58" t="s">
        <v>90</v>
      </c>
      <c r="D30" s="59">
        <v>44526</v>
      </c>
      <c r="E30" s="52" t="s">
        <v>18</v>
      </c>
      <c r="F30" s="61">
        <v>115</v>
      </c>
      <c r="G30" s="61">
        <v>33</v>
      </c>
      <c r="H30" s="62">
        <v>33</v>
      </c>
      <c r="I30" s="64">
        <v>2</v>
      </c>
      <c r="J30" s="83">
        <v>1658.0724254900001</v>
      </c>
      <c r="K30" s="84">
        <v>1210</v>
      </c>
      <c r="L30" s="50">
        <f>K30/H30</f>
        <v>36.666666666666664</v>
      </c>
      <c r="M30" s="51">
        <f>J30/K30</f>
        <v>1.370307789661157</v>
      </c>
      <c r="N30" s="74">
        <v>5777</v>
      </c>
      <c r="O30" s="65">
        <f>IF(N30&lt;&gt;0,-(N30-K30)/N30,"")</f>
        <v>-0.7905487277133461</v>
      </c>
      <c r="P30" s="85">
        <v>121346.07242549</v>
      </c>
      <c r="Q30" s="86">
        <v>6980</v>
      </c>
    </row>
    <row r="31" spans="1:17" ht="11.25">
      <c r="A31" s="19">
        <v>25</v>
      </c>
      <c r="B31" s="57" t="s">
        <v>72</v>
      </c>
      <c r="C31" s="58" t="s">
        <v>72</v>
      </c>
      <c r="D31" s="59">
        <v>44519</v>
      </c>
      <c r="E31" s="60" t="s">
        <v>13</v>
      </c>
      <c r="F31" s="61">
        <v>123</v>
      </c>
      <c r="G31" s="61">
        <v>15</v>
      </c>
      <c r="H31" s="62">
        <v>15</v>
      </c>
      <c r="I31" s="64">
        <v>3</v>
      </c>
      <c r="J31" s="83">
        <v>1498.6704113</v>
      </c>
      <c r="K31" s="84">
        <v>1186</v>
      </c>
      <c r="L31" s="50">
        <f>K31/H31</f>
        <v>79.06666666666666</v>
      </c>
      <c r="M31" s="51">
        <f>J31/K31</f>
        <v>1.263634410876897</v>
      </c>
      <c r="N31" s="74">
        <v>4207</v>
      </c>
      <c r="O31" s="65">
        <f>IF(N31&lt;&gt;0,-(N31-K31)/N31,"")</f>
        <v>-0.7180888994532921</v>
      </c>
      <c r="P31" s="85">
        <v>314147.6704113</v>
      </c>
      <c r="Q31" s="86">
        <v>16161</v>
      </c>
    </row>
    <row r="32" spans="1:17" ht="11.25">
      <c r="A32" s="19">
        <v>26</v>
      </c>
      <c r="B32" s="57" t="s">
        <v>36</v>
      </c>
      <c r="C32" s="58" t="s">
        <v>36</v>
      </c>
      <c r="D32" s="59">
        <v>44484</v>
      </c>
      <c r="E32" s="60" t="s">
        <v>12</v>
      </c>
      <c r="F32" s="61">
        <v>318</v>
      </c>
      <c r="G32" s="61">
        <v>7</v>
      </c>
      <c r="H32" s="62">
        <v>7</v>
      </c>
      <c r="I32" s="64">
        <v>8</v>
      </c>
      <c r="J32" s="83">
        <v>1294.8180068699999</v>
      </c>
      <c r="K32" s="84">
        <v>755</v>
      </c>
      <c r="L32" s="50">
        <f>K32/H32</f>
        <v>107.85714285714286</v>
      </c>
      <c r="M32" s="51">
        <f>J32/K32</f>
        <v>1.7149907375761588</v>
      </c>
      <c r="N32" s="74">
        <v>4304</v>
      </c>
      <c r="O32" s="65">
        <f>IF(N32&lt;&gt;0,-(N32-K32)/N32,"")</f>
        <v>-0.8245817843866171</v>
      </c>
      <c r="P32" s="85">
        <v>4574572.81800687</v>
      </c>
      <c r="Q32" s="86">
        <v>216267</v>
      </c>
    </row>
    <row r="33" spans="1:17" ht="11.25">
      <c r="A33" s="19">
        <v>27</v>
      </c>
      <c r="B33" s="57" t="s">
        <v>66</v>
      </c>
      <c r="C33" s="58" t="s">
        <v>66</v>
      </c>
      <c r="D33" s="59">
        <v>44512</v>
      </c>
      <c r="E33" s="60" t="s">
        <v>12</v>
      </c>
      <c r="F33" s="61">
        <v>104</v>
      </c>
      <c r="G33" s="61">
        <v>6</v>
      </c>
      <c r="H33" s="62">
        <v>6</v>
      </c>
      <c r="I33" s="64">
        <v>4</v>
      </c>
      <c r="J33" s="83">
        <v>896.73197099</v>
      </c>
      <c r="K33" s="84">
        <v>558</v>
      </c>
      <c r="L33" s="50">
        <f>K33/H33</f>
        <v>93</v>
      </c>
      <c r="M33" s="51">
        <f>J33/K33</f>
        <v>1.6070465429928316</v>
      </c>
      <c r="N33" s="74">
        <v>1126</v>
      </c>
      <c r="O33" s="65">
        <f>IF(N33&lt;&gt;0,-(N33-K33)/N33,"")</f>
        <v>-0.5044404973357016</v>
      </c>
      <c r="P33" s="85">
        <v>385694.73197099</v>
      </c>
      <c r="Q33" s="86">
        <v>19810</v>
      </c>
    </row>
    <row r="34" spans="1:17" ht="11.25">
      <c r="A34" s="19">
        <v>28</v>
      </c>
      <c r="B34" s="57" t="s">
        <v>73</v>
      </c>
      <c r="C34" s="58" t="s">
        <v>73</v>
      </c>
      <c r="D34" s="59">
        <v>44519</v>
      </c>
      <c r="E34" s="60" t="s">
        <v>12</v>
      </c>
      <c r="F34" s="61">
        <v>161</v>
      </c>
      <c r="G34" s="61">
        <v>1</v>
      </c>
      <c r="H34" s="62">
        <v>1</v>
      </c>
      <c r="I34" s="64">
        <v>3</v>
      </c>
      <c r="J34" s="75">
        <v>9120</v>
      </c>
      <c r="K34" s="76">
        <v>531</v>
      </c>
      <c r="L34" s="50">
        <f>K34/H34</f>
        <v>531</v>
      </c>
      <c r="M34" s="51">
        <f>J34/K34</f>
        <v>17.175141242937855</v>
      </c>
      <c r="N34" s="74">
        <v>531</v>
      </c>
      <c r="O34" s="65">
        <f>IF(N34&lt;&gt;0,-(N34-K34)/N34,"")</f>
        <v>0</v>
      </c>
      <c r="P34" s="77">
        <v>189508.5</v>
      </c>
      <c r="Q34" s="78">
        <v>8985</v>
      </c>
    </row>
    <row r="35" spans="1:17" ht="11.25">
      <c r="A35" s="19">
        <v>29</v>
      </c>
      <c r="B35" s="57" t="s">
        <v>114</v>
      </c>
      <c r="C35" s="58" t="s">
        <v>114</v>
      </c>
      <c r="D35" s="59">
        <v>44533</v>
      </c>
      <c r="E35" s="60" t="s">
        <v>14</v>
      </c>
      <c r="F35" s="61">
        <v>6</v>
      </c>
      <c r="G35" s="61">
        <v>6</v>
      </c>
      <c r="H35" s="62">
        <v>6</v>
      </c>
      <c r="I35" s="64">
        <v>1</v>
      </c>
      <c r="J35" s="83">
        <v>693.71756572</v>
      </c>
      <c r="K35" s="84">
        <v>417</v>
      </c>
      <c r="L35" s="50">
        <f>K35/H35</f>
        <v>69.5</v>
      </c>
      <c r="M35" s="51">
        <f>J35/K35</f>
        <v>1.6635912847002399</v>
      </c>
      <c r="N35" s="74"/>
      <c r="O35" s="65">
        <f>IF(N35&lt;&gt;0,-(N35-K35)/N35,"")</f>
      </c>
      <c r="P35" s="85">
        <v>693.7175657200005</v>
      </c>
      <c r="Q35" s="86">
        <v>417</v>
      </c>
    </row>
    <row r="36" spans="1:17" ht="11.25">
      <c r="A36" s="19">
        <v>30</v>
      </c>
      <c r="B36" s="57" t="s">
        <v>70</v>
      </c>
      <c r="C36" s="58" t="s">
        <v>71</v>
      </c>
      <c r="D36" s="59">
        <v>44519</v>
      </c>
      <c r="E36" s="60" t="s">
        <v>13</v>
      </c>
      <c r="F36" s="61">
        <v>124</v>
      </c>
      <c r="G36" s="61">
        <v>10</v>
      </c>
      <c r="H36" s="62">
        <v>10</v>
      </c>
      <c r="I36" s="64">
        <v>3</v>
      </c>
      <c r="J36" s="83">
        <v>490.84889945</v>
      </c>
      <c r="K36" s="84">
        <v>356</v>
      </c>
      <c r="L36" s="50">
        <f>K36/H36</f>
        <v>35.6</v>
      </c>
      <c r="M36" s="51">
        <f>J36/K36</f>
        <v>1.3787890433988763</v>
      </c>
      <c r="N36" s="74">
        <v>4249</v>
      </c>
      <c r="O36" s="65">
        <f>IF(N36&lt;&gt;0,-(N36-K36)/N36,"")</f>
        <v>-0.9162155801365027</v>
      </c>
      <c r="P36" s="85">
        <v>363602.34889945</v>
      </c>
      <c r="Q36" s="86">
        <v>17560</v>
      </c>
    </row>
    <row r="37" spans="1:17" ht="11.25">
      <c r="A37" s="19">
        <v>31</v>
      </c>
      <c r="B37" s="57" t="s">
        <v>42</v>
      </c>
      <c r="C37" s="58" t="s">
        <v>42</v>
      </c>
      <c r="D37" s="59">
        <v>44498</v>
      </c>
      <c r="E37" s="60" t="s">
        <v>12</v>
      </c>
      <c r="F37" s="61">
        <v>223</v>
      </c>
      <c r="G37" s="61">
        <v>1</v>
      </c>
      <c r="H37" s="62">
        <v>1</v>
      </c>
      <c r="I37" s="64">
        <v>5</v>
      </c>
      <c r="J37" s="83">
        <v>183.04816440000002</v>
      </c>
      <c r="K37" s="84">
        <v>272</v>
      </c>
      <c r="L37" s="50">
        <f>K37/H37</f>
        <v>272</v>
      </c>
      <c r="M37" s="51">
        <f>J37/K37</f>
        <v>0.6729711926470588</v>
      </c>
      <c r="N37" s="74">
        <v>104</v>
      </c>
      <c r="O37" s="65">
        <f>IF(N37&lt;&gt;0,-(N37-K37)/N37,"")</f>
        <v>1.6153846153846154</v>
      </c>
      <c r="P37" s="85">
        <v>340458.5481644</v>
      </c>
      <c r="Q37" s="86">
        <v>16307</v>
      </c>
    </row>
    <row r="38" spans="1:17" ht="11.25">
      <c r="A38" s="19">
        <v>32</v>
      </c>
      <c r="B38" s="57" t="s">
        <v>32</v>
      </c>
      <c r="C38" s="58" t="s">
        <v>33</v>
      </c>
      <c r="D38" s="59">
        <v>44463</v>
      </c>
      <c r="E38" s="60" t="s">
        <v>13</v>
      </c>
      <c r="F38" s="61">
        <v>161</v>
      </c>
      <c r="G38" s="61">
        <v>1</v>
      </c>
      <c r="H38" s="62">
        <v>1</v>
      </c>
      <c r="I38" s="64">
        <v>11</v>
      </c>
      <c r="J38" s="83">
        <v>328.93288778</v>
      </c>
      <c r="K38" s="84">
        <v>263</v>
      </c>
      <c r="L38" s="50">
        <f>K38/H38</f>
        <v>263</v>
      </c>
      <c r="M38" s="51">
        <f>J38/K38</f>
        <v>1.250695390798479</v>
      </c>
      <c r="N38" s="74">
        <v>347</v>
      </c>
      <c r="O38" s="65">
        <f>IF(N38&lt;&gt;0,-(N38-K38)/N38,"")</f>
        <v>-0.2420749279538905</v>
      </c>
      <c r="P38" s="87">
        <v>937675.43288778</v>
      </c>
      <c r="Q38" s="88">
        <v>43657</v>
      </c>
    </row>
    <row r="39" spans="1:17" ht="11.25">
      <c r="A39" s="19">
        <v>33</v>
      </c>
      <c r="B39" s="57" t="s">
        <v>34</v>
      </c>
      <c r="C39" s="58" t="s">
        <v>34</v>
      </c>
      <c r="D39" s="59">
        <v>44477</v>
      </c>
      <c r="E39" s="52" t="s">
        <v>18</v>
      </c>
      <c r="F39" s="61">
        <v>194</v>
      </c>
      <c r="G39" s="61">
        <v>2</v>
      </c>
      <c r="H39" s="62">
        <v>2</v>
      </c>
      <c r="I39" s="64">
        <v>9</v>
      </c>
      <c r="J39" s="83">
        <v>245.86166668</v>
      </c>
      <c r="K39" s="84">
        <v>181</v>
      </c>
      <c r="L39" s="50">
        <f>K39/H39</f>
        <v>90.5</v>
      </c>
      <c r="M39" s="51">
        <f>J39/K39</f>
        <v>1.3583517496132598</v>
      </c>
      <c r="N39" s="74">
        <v>864</v>
      </c>
      <c r="O39" s="65">
        <f>IF(N39&lt;&gt;0,-(N39-K39)/N39,"")</f>
        <v>-0.7905092592592593</v>
      </c>
      <c r="P39" s="85">
        <v>330036.86166667996</v>
      </c>
      <c r="Q39" s="86">
        <v>15808</v>
      </c>
    </row>
    <row r="40" spans="1:17" ht="11.25">
      <c r="A40" s="19">
        <v>34</v>
      </c>
      <c r="B40" s="57" t="s">
        <v>76</v>
      </c>
      <c r="C40" s="58" t="s">
        <v>77</v>
      </c>
      <c r="D40" s="59">
        <v>44519</v>
      </c>
      <c r="E40" s="60" t="s">
        <v>17</v>
      </c>
      <c r="F40" s="61">
        <v>46</v>
      </c>
      <c r="G40" s="61">
        <v>1</v>
      </c>
      <c r="H40" s="62">
        <v>1</v>
      </c>
      <c r="I40" s="64">
        <v>3</v>
      </c>
      <c r="J40" s="75">
        <v>6162</v>
      </c>
      <c r="K40" s="76">
        <v>164</v>
      </c>
      <c r="L40" s="50">
        <f>K40/H40</f>
        <v>164</v>
      </c>
      <c r="M40" s="51">
        <f>J40/K40</f>
        <v>37.573170731707314</v>
      </c>
      <c r="N40" s="74">
        <v>258</v>
      </c>
      <c r="O40" s="65">
        <f>IF(N40&lt;&gt;0,-(N40-K40)/N40,"")</f>
        <v>-0.3643410852713178</v>
      </c>
      <c r="P40" s="77">
        <v>98040</v>
      </c>
      <c r="Q40" s="78">
        <v>3540</v>
      </c>
    </row>
    <row r="41" spans="1:17" ht="11.25">
      <c r="A41" s="19">
        <v>35</v>
      </c>
      <c r="B41" s="57" t="s">
        <v>54</v>
      </c>
      <c r="C41" s="58" t="s">
        <v>55</v>
      </c>
      <c r="D41" s="59">
        <v>44505</v>
      </c>
      <c r="E41" s="60" t="s">
        <v>12</v>
      </c>
      <c r="F41" s="61">
        <v>165</v>
      </c>
      <c r="G41" s="61">
        <v>6</v>
      </c>
      <c r="H41" s="62">
        <v>6</v>
      </c>
      <c r="I41" s="64">
        <v>5</v>
      </c>
      <c r="J41" s="83">
        <v>171.75339311</v>
      </c>
      <c r="K41" s="84">
        <v>143</v>
      </c>
      <c r="L41" s="50">
        <f>K41/H41</f>
        <v>23.833333333333332</v>
      </c>
      <c r="M41" s="51">
        <f>J41/K41</f>
        <v>1.201072679090909</v>
      </c>
      <c r="N41" s="74">
        <v>279</v>
      </c>
      <c r="O41" s="65">
        <f>IF(N41&lt;&gt;0,-(N41-K41)/N41,"")</f>
        <v>-0.4874551971326165</v>
      </c>
      <c r="P41" s="85">
        <v>432174.25339311</v>
      </c>
      <c r="Q41" s="86">
        <v>21078</v>
      </c>
    </row>
    <row r="42" spans="1:17" ht="11.25">
      <c r="A42" s="19">
        <v>36</v>
      </c>
      <c r="B42" s="57" t="s">
        <v>97</v>
      </c>
      <c r="C42" s="58" t="s">
        <v>98</v>
      </c>
      <c r="D42" s="59">
        <v>43819</v>
      </c>
      <c r="E42" s="60" t="s">
        <v>13</v>
      </c>
      <c r="F42" s="61">
        <v>145</v>
      </c>
      <c r="G42" s="61">
        <v>1</v>
      </c>
      <c r="H42" s="62">
        <v>1</v>
      </c>
      <c r="I42" s="64">
        <v>22</v>
      </c>
      <c r="J42" s="83">
        <v>72.14079727000001</v>
      </c>
      <c r="K42" s="84">
        <v>110</v>
      </c>
      <c r="L42" s="50">
        <f>K42/H42</f>
        <v>110</v>
      </c>
      <c r="M42" s="51">
        <f>J42/K42</f>
        <v>0.6558254297272728</v>
      </c>
      <c r="N42" s="74">
        <v>91</v>
      </c>
      <c r="O42" s="65">
        <f>IF(N42&lt;&gt;0,-(N42-K42)/N42,"")</f>
        <v>0.2087912087912088</v>
      </c>
      <c r="P42" s="87">
        <v>526301.1407971692</v>
      </c>
      <c r="Q42" s="88">
        <v>33768</v>
      </c>
    </row>
    <row r="43" spans="1:17" ht="11.25">
      <c r="A43" s="19">
        <v>37</v>
      </c>
      <c r="B43" s="57" t="s">
        <v>115</v>
      </c>
      <c r="C43" s="58" t="s">
        <v>116</v>
      </c>
      <c r="D43" s="59">
        <v>44505</v>
      </c>
      <c r="E43" s="60" t="s">
        <v>18</v>
      </c>
      <c r="F43" s="61">
        <v>146</v>
      </c>
      <c r="G43" s="61">
        <v>1</v>
      </c>
      <c r="H43" s="62">
        <v>1</v>
      </c>
      <c r="I43" s="64">
        <v>3</v>
      </c>
      <c r="J43" s="83">
        <v>64.85384806</v>
      </c>
      <c r="K43" s="84">
        <v>89</v>
      </c>
      <c r="L43" s="50">
        <f>K43/H43</f>
        <v>89</v>
      </c>
      <c r="M43" s="51">
        <f>J43/K43</f>
        <v>0.728694922022472</v>
      </c>
      <c r="N43" s="74">
        <v>260</v>
      </c>
      <c r="O43" s="65">
        <f>IF(N43&lt;&gt;0,-(N43-K43)/N43,"")</f>
        <v>-0.6576923076923077</v>
      </c>
      <c r="P43" s="85">
        <v>170040.85384806</v>
      </c>
      <c r="Q43" s="86">
        <v>7688</v>
      </c>
    </row>
    <row r="44" spans="1:17" ht="11.25">
      <c r="A44" s="19">
        <v>38</v>
      </c>
      <c r="B44" s="57" t="s">
        <v>101</v>
      </c>
      <c r="C44" s="58" t="s">
        <v>101</v>
      </c>
      <c r="D44" s="59">
        <v>43889</v>
      </c>
      <c r="E44" s="52" t="s">
        <v>102</v>
      </c>
      <c r="F44" s="61">
        <v>310</v>
      </c>
      <c r="G44" s="61">
        <v>1</v>
      </c>
      <c r="H44" s="62">
        <v>1</v>
      </c>
      <c r="I44" s="64">
        <v>17</v>
      </c>
      <c r="J44" s="83">
        <v>48.96829876</v>
      </c>
      <c r="K44" s="84">
        <v>84</v>
      </c>
      <c r="L44" s="50">
        <f>K44/H44</f>
        <v>84</v>
      </c>
      <c r="M44" s="51">
        <f>J44/K44</f>
        <v>0.5829559376190476</v>
      </c>
      <c r="N44" s="74">
        <v>258</v>
      </c>
      <c r="O44" s="65">
        <f>IF(N44&lt;&gt;0,-(N44-K44)/N44,"")</f>
        <v>-0.6744186046511628</v>
      </c>
      <c r="P44" s="85">
        <v>3743484.96829876</v>
      </c>
      <c r="Q44" s="86">
        <v>228373</v>
      </c>
    </row>
    <row r="45" spans="1:17" ht="11.25">
      <c r="A45" s="19">
        <v>39</v>
      </c>
      <c r="B45" s="57" t="s">
        <v>99</v>
      </c>
      <c r="C45" s="58" t="s">
        <v>100</v>
      </c>
      <c r="D45" s="59">
        <v>44470</v>
      </c>
      <c r="E45" s="52" t="s">
        <v>18</v>
      </c>
      <c r="F45" s="61">
        <v>183</v>
      </c>
      <c r="G45" s="61">
        <v>1</v>
      </c>
      <c r="H45" s="62">
        <v>1</v>
      </c>
      <c r="I45" s="64">
        <v>8</v>
      </c>
      <c r="J45" s="83">
        <v>53.04899032</v>
      </c>
      <c r="K45" s="84">
        <v>65</v>
      </c>
      <c r="L45" s="50">
        <f>K45/H45</f>
        <v>65</v>
      </c>
      <c r="M45" s="51">
        <f>J45/K45</f>
        <v>0.8161383126153846</v>
      </c>
      <c r="N45" s="74">
        <v>24</v>
      </c>
      <c r="O45" s="65">
        <f>IF(N45&lt;&gt;0,-(N45-K45)/N45,"")</f>
        <v>1.7083333333333333</v>
      </c>
      <c r="P45" s="85">
        <v>332882.04899033735</v>
      </c>
      <c r="Q45" s="86">
        <v>15311</v>
      </c>
    </row>
    <row r="46" spans="1:17" ht="11.25">
      <c r="A46" s="19">
        <v>40</v>
      </c>
      <c r="B46" s="57" t="s">
        <v>45</v>
      </c>
      <c r="C46" s="58" t="s">
        <v>45</v>
      </c>
      <c r="D46" s="59">
        <v>44498</v>
      </c>
      <c r="E46" s="60" t="s">
        <v>15</v>
      </c>
      <c r="F46" s="61">
        <v>17</v>
      </c>
      <c r="G46" s="61">
        <v>3</v>
      </c>
      <c r="H46" s="62">
        <v>3</v>
      </c>
      <c r="I46" s="64">
        <v>6</v>
      </c>
      <c r="J46" s="83">
        <v>1453</v>
      </c>
      <c r="K46" s="84">
        <v>58</v>
      </c>
      <c r="L46" s="50">
        <f>K46/H46</f>
        <v>19.333333333333332</v>
      </c>
      <c r="M46" s="51">
        <f>J46/K46</f>
        <v>25.051724137931036</v>
      </c>
      <c r="N46" s="74">
        <v>552</v>
      </c>
      <c r="O46" s="65">
        <f>IF(N46&lt;&gt;0,-(N46-K46)/N46,"")</f>
        <v>-0.894927536231884</v>
      </c>
      <c r="P46" s="77">
        <v>225547</v>
      </c>
      <c r="Q46" s="78">
        <v>10490</v>
      </c>
    </row>
    <row r="47" spans="1:17" ht="11.25">
      <c r="A47" s="19">
        <v>41</v>
      </c>
      <c r="B47" s="57" t="s">
        <v>79</v>
      </c>
      <c r="C47" s="58" t="s">
        <v>80</v>
      </c>
      <c r="D47" s="59">
        <v>44519</v>
      </c>
      <c r="E47" s="60" t="s">
        <v>15</v>
      </c>
      <c r="F47" s="61">
        <v>28</v>
      </c>
      <c r="G47" s="61">
        <v>2</v>
      </c>
      <c r="H47" s="62">
        <v>2</v>
      </c>
      <c r="I47" s="64">
        <v>3</v>
      </c>
      <c r="J47" s="83">
        <v>1157</v>
      </c>
      <c r="K47" s="84">
        <v>55</v>
      </c>
      <c r="L47" s="50">
        <f>K47/H47</f>
        <v>27.5</v>
      </c>
      <c r="M47" s="51">
        <f>J47/K47</f>
        <v>21.036363636363635</v>
      </c>
      <c r="N47" s="74">
        <v>144</v>
      </c>
      <c r="O47" s="65">
        <f>IF(N47&lt;&gt;0,-(N47-K47)/N47,"")</f>
        <v>-0.6180555555555556</v>
      </c>
      <c r="P47" s="77">
        <v>30016.5</v>
      </c>
      <c r="Q47" s="78">
        <v>1472</v>
      </c>
    </row>
    <row r="48" spans="1:17" ht="11.25">
      <c r="A48" s="19">
        <v>42</v>
      </c>
      <c r="B48" s="57" t="s">
        <v>43</v>
      </c>
      <c r="C48" s="58" t="s">
        <v>44</v>
      </c>
      <c r="D48" s="59">
        <v>44498</v>
      </c>
      <c r="E48" s="60" t="s">
        <v>18</v>
      </c>
      <c r="F48" s="61">
        <v>110</v>
      </c>
      <c r="G48" s="61">
        <v>2</v>
      </c>
      <c r="H48" s="62">
        <v>2</v>
      </c>
      <c r="I48" s="64">
        <v>6</v>
      </c>
      <c r="J48" s="83">
        <v>67.84149723</v>
      </c>
      <c r="K48" s="84">
        <v>42</v>
      </c>
      <c r="L48" s="50">
        <f>K48/H48</f>
        <v>21</v>
      </c>
      <c r="M48" s="51">
        <f>J48/K48</f>
        <v>1.6152737435714286</v>
      </c>
      <c r="N48" s="74">
        <v>111</v>
      </c>
      <c r="O48" s="65">
        <f>IF(N48&lt;&gt;0,-(N48-K48)/N48,"")</f>
        <v>-0.6216216216216216</v>
      </c>
      <c r="P48" s="85">
        <v>158774.84149723</v>
      </c>
      <c r="Q48" s="86">
        <v>7756</v>
      </c>
    </row>
    <row r="49" spans="1:17" ht="11.25">
      <c r="A49" s="19">
        <v>43</v>
      </c>
      <c r="B49" s="57" t="s">
        <v>46</v>
      </c>
      <c r="C49" s="58" t="s">
        <v>46</v>
      </c>
      <c r="D49" s="59">
        <v>44449</v>
      </c>
      <c r="E49" s="60" t="s">
        <v>47</v>
      </c>
      <c r="F49" s="61">
        <v>40</v>
      </c>
      <c r="G49" s="61">
        <v>1</v>
      </c>
      <c r="H49" s="62">
        <v>1</v>
      </c>
      <c r="I49" s="64">
        <v>13</v>
      </c>
      <c r="J49" s="75">
        <v>498</v>
      </c>
      <c r="K49" s="76">
        <v>40</v>
      </c>
      <c r="L49" s="50">
        <f>K49/H49</f>
        <v>40</v>
      </c>
      <c r="M49" s="51">
        <f>J49/K49</f>
        <v>12.45</v>
      </c>
      <c r="N49" s="74">
        <v>30</v>
      </c>
      <c r="O49" s="65">
        <f>IF(N49&lt;&gt;0,-(N49-K49)/N49,"")</f>
        <v>0.3333333333333333</v>
      </c>
      <c r="P49" s="77">
        <v>434306.50000006444</v>
      </c>
      <c r="Q49" s="78">
        <v>29116</v>
      </c>
    </row>
    <row r="50" spans="1:17" ht="11.25">
      <c r="A50" s="19">
        <v>44</v>
      </c>
      <c r="B50" s="57" t="s">
        <v>78</v>
      </c>
      <c r="C50" s="58" t="s">
        <v>78</v>
      </c>
      <c r="D50" s="59">
        <v>44519</v>
      </c>
      <c r="E50" s="60" t="s">
        <v>56</v>
      </c>
      <c r="F50" s="61">
        <v>77</v>
      </c>
      <c r="G50" s="61">
        <v>1</v>
      </c>
      <c r="H50" s="62">
        <v>1</v>
      </c>
      <c r="I50" s="64">
        <v>3</v>
      </c>
      <c r="J50" s="83">
        <v>302</v>
      </c>
      <c r="K50" s="84">
        <v>40</v>
      </c>
      <c r="L50" s="50">
        <f>K50/H50</f>
        <v>40</v>
      </c>
      <c r="M50" s="51">
        <f>J50/K50</f>
        <v>7.55</v>
      </c>
      <c r="N50" s="74">
        <v>516</v>
      </c>
      <c r="O50" s="65">
        <f>IF(N50&lt;&gt;0,-(N50-K50)/N50,"")</f>
        <v>-0.9224806201550387</v>
      </c>
      <c r="P50" s="85">
        <v>31258.45697688</v>
      </c>
      <c r="Q50" s="86">
        <v>1819</v>
      </c>
    </row>
    <row r="51" spans="1:17" ht="11.25">
      <c r="A51" s="19">
        <v>45</v>
      </c>
      <c r="B51" s="57" t="s">
        <v>117</v>
      </c>
      <c r="C51" s="58" t="s">
        <v>117</v>
      </c>
      <c r="D51" s="59">
        <v>44505</v>
      </c>
      <c r="E51" s="60" t="s">
        <v>15</v>
      </c>
      <c r="F51" s="61">
        <v>130</v>
      </c>
      <c r="G51" s="61">
        <v>1</v>
      </c>
      <c r="H51" s="62">
        <v>1</v>
      </c>
      <c r="I51" s="64">
        <v>4</v>
      </c>
      <c r="J51" s="83">
        <v>812</v>
      </c>
      <c r="K51" s="84">
        <v>31</v>
      </c>
      <c r="L51" s="50">
        <f>K51/H51</f>
        <v>31</v>
      </c>
      <c r="M51" s="51">
        <f>J51/K51</f>
        <v>26.193548387096776</v>
      </c>
      <c r="N51" s="74">
        <v>4</v>
      </c>
      <c r="O51" s="65">
        <f>IF(N51&lt;&gt;0,-(N51-K51)/N51,"")</f>
        <v>6.75</v>
      </c>
      <c r="P51" s="77">
        <v>147682.5</v>
      </c>
      <c r="Q51" s="78">
        <v>7396</v>
      </c>
    </row>
    <row r="52" spans="1:17" ht="11.25">
      <c r="A52" s="19">
        <v>46</v>
      </c>
      <c r="B52" s="69" t="s">
        <v>57</v>
      </c>
      <c r="C52" s="70" t="s">
        <v>58</v>
      </c>
      <c r="D52" s="68">
        <v>43483</v>
      </c>
      <c r="E52" s="52" t="s">
        <v>13</v>
      </c>
      <c r="F52" s="71">
        <v>133</v>
      </c>
      <c r="G52" s="71">
        <v>1</v>
      </c>
      <c r="H52" s="72">
        <v>1</v>
      </c>
      <c r="I52" s="71">
        <v>34</v>
      </c>
      <c r="J52" s="89">
        <v>24.04693243</v>
      </c>
      <c r="K52" s="90">
        <v>30</v>
      </c>
      <c r="L52" s="50">
        <f>K52/H52</f>
        <v>30</v>
      </c>
      <c r="M52" s="51">
        <f>J52/K52</f>
        <v>0.8015644143333333</v>
      </c>
      <c r="N52" s="73">
        <v>283</v>
      </c>
      <c r="O52" s="65">
        <f>IF(N52&lt;&gt;0,-(N52-K52)/N52,"")</f>
        <v>-0.8939929328621908</v>
      </c>
      <c r="P52" s="91">
        <v>938120.6269324302</v>
      </c>
      <c r="Q52" s="92">
        <v>78577</v>
      </c>
    </row>
    <row r="53" spans="1:17" ht="11.25">
      <c r="A53" s="19">
        <v>47</v>
      </c>
      <c r="B53" s="57" t="s">
        <v>93</v>
      </c>
      <c r="C53" s="58" t="s">
        <v>94</v>
      </c>
      <c r="D53" s="59">
        <v>44526</v>
      </c>
      <c r="E53" s="60" t="s">
        <v>15</v>
      </c>
      <c r="F53" s="61">
        <v>36</v>
      </c>
      <c r="G53" s="61">
        <v>4</v>
      </c>
      <c r="H53" s="62">
        <v>4</v>
      </c>
      <c r="I53" s="64">
        <v>2</v>
      </c>
      <c r="J53" s="83">
        <v>552</v>
      </c>
      <c r="K53" s="84">
        <v>25</v>
      </c>
      <c r="L53" s="50">
        <f>K53/H53</f>
        <v>6.25</v>
      </c>
      <c r="M53" s="51">
        <f>J53/K53</f>
        <v>22.08</v>
      </c>
      <c r="N53" s="74">
        <v>1301</v>
      </c>
      <c r="O53" s="65">
        <f>IF(N53&lt;&gt;0,-(N53-K53)/N53,"")</f>
        <v>-0.9807840122982321</v>
      </c>
      <c r="P53" s="77">
        <v>29283</v>
      </c>
      <c r="Q53" s="78">
        <v>1326</v>
      </c>
    </row>
    <row r="54" spans="1:17" ht="11.25">
      <c r="A54" s="19">
        <v>48</v>
      </c>
      <c r="B54" s="57" t="s">
        <v>95</v>
      </c>
      <c r="C54" s="58" t="s">
        <v>96</v>
      </c>
      <c r="D54" s="59">
        <v>44526</v>
      </c>
      <c r="E54" s="60" t="s">
        <v>14</v>
      </c>
      <c r="F54" s="61">
        <v>13</v>
      </c>
      <c r="G54" s="61">
        <v>1</v>
      </c>
      <c r="H54" s="62">
        <v>1</v>
      </c>
      <c r="I54" s="64">
        <v>2</v>
      </c>
      <c r="J54" s="83">
        <v>37.454918989999996</v>
      </c>
      <c r="K54" s="84">
        <v>23</v>
      </c>
      <c r="L54" s="50">
        <f>K54/H54</f>
        <v>23</v>
      </c>
      <c r="M54" s="51">
        <f>J54/K54</f>
        <v>1.628474738695652</v>
      </c>
      <c r="N54" s="74">
        <v>325</v>
      </c>
      <c r="O54" s="65">
        <f>IF(N54&lt;&gt;0,-(N54-K54)/N54,"")</f>
        <v>-0.9292307692307692</v>
      </c>
      <c r="P54" s="85">
        <v>6505.954918988902</v>
      </c>
      <c r="Q54" s="86">
        <v>346</v>
      </c>
    </row>
    <row r="55" spans="1:17" ht="11.25">
      <c r="A55" s="19">
        <v>49</v>
      </c>
      <c r="B55" s="57" t="s">
        <v>62</v>
      </c>
      <c r="C55" s="58" t="s">
        <v>63</v>
      </c>
      <c r="D55" s="59">
        <v>44512</v>
      </c>
      <c r="E55" s="60" t="s">
        <v>13</v>
      </c>
      <c r="F55" s="61">
        <v>186</v>
      </c>
      <c r="G55" s="61">
        <v>4</v>
      </c>
      <c r="H55" s="62">
        <v>4</v>
      </c>
      <c r="I55" s="64">
        <v>4</v>
      </c>
      <c r="J55" s="83">
        <v>24.19267141</v>
      </c>
      <c r="K55" s="84">
        <v>22</v>
      </c>
      <c r="L55" s="50">
        <f>K55/H55</f>
        <v>5.5</v>
      </c>
      <c r="M55" s="51">
        <f>J55/K55</f>
        <v>1.0996668822727271</v>
      </c>
      <c r="N55" s="74">
        <v>657</v>
      </c>
      <c r="O55" s="65">
        <f>IF(N55&lt;&gt;0,-(N55-K55)/N55,"")</f>
        <v>-0.9665144596651446</v>
      </c>
      <c r="P55" s="85">
        <v>604233.69267141</v>
      </c>
      <c r="Q55" s="86">
        <v>29432</v>
      </c>
    </row>
    <row r="56" spans="1:17" ht="11.25">
      <c r="A56" s="19">
        <v>50</v>
      </c>
      <c r="B56" s="57" t="s">
        <v>91</v>
      </c>
      <c r="C56" s="58" t="s">
        <v>92</v>
      </c>
      <c r="D56" s="59">
        <v>44526</v>
      </c>
      <c r="E56" s="52" t="s">
        <v>18</v>
      </c>
      <c r="F56" s="61">
        <v>115</v>
      </c>
      <c r="G56" s="61">
        <v>2</v>
      </c>
      <c r="H56" s="62">
        <v>2</v>
      </c>
      <c r="I56" s="64">
        <v>2</v>
      </c>
      <c r="J56" s="83">
        <v>29.51214434</v>
      </c>
      <c r="K56" s="84">
        <v>21</v>
      </c>
      <c r="L56" s="50">
        <f>K56/H56</f>
        <v>10.5</v>
      </c>
      <c r="M56" s="51">
        <f>J56/K56</f>
        <v>1.4053402066666667</v>
      </c>
      <c r="N56" s="74">
        <v>5202</v>
      </c>
      <c r="O56" s="65">
        <f>IF(N56&lt;&gt;0,-(N56-K56)/N56,"")</f>
        <v>-0.9959630911188004</v>
      </c>
      <c r="P56" s="85">
        <v>112588.51214434</v>
      </c>
      <c r="Q56" s="86">
        <v>5216</v>
      </c>
    </row>
    <row r="57" spans="1:17" ht="11.25">
      <c r="A57" s="19">
        <v>51</v>
      </c>
      <c r="B57" s="66" t="s">
        <v>118</v>
      </c>
      <c r="C57" s="67" t="s">
        <v>119</v>
      </c>
      <c r="D57" s="68">
        <v>43392</v>
      </c>
      <c r="E57" s="60" t="s">
        <v>120</v>
      </c>
      <c r="F57" s="63">
        <v>266</v>
      </c>
      <c r="G57" s="63">
        <v>1</v>
      </c>
      <c r="H57" s="62">
        <v>1</v>
      </c>
      <c r="I57" s="64">
        <v>24</v>
      </c>
      <c r="J57" s="83">
        <v>368.99999998340013</v>
      </c>
      <c r="K57" s="84">
        <v>15</v>
      </c>
      <c r="L57" s="50">
        <f>K57/H57</f>
        <v>15</v>
      </c>
      <c r="M57" s="51">
        <f>J57/K57</f>
        <v>24.59999999889334</v>
      </c>
      <c r="N57" s="74">
        <v>600</v>
      </c>
      <c r="O57" s="65">
        <f>IF(N57&lt;&gt;0,-(N57-K57)/N57,"")</f>
        <v>-0.975</v>
      </c>
      <c r="P57" s="53">
        <v>1259035.6099999833</v>
      </c>
      <c r="Q57" s="54">
        <v>100184</v>
      </c>
    </row>
    <row r="58" spans="1:17" ht="11.25">
      <c r="A58" s="19">
        <v>52</v>
      </c>
      <c r="B58" s="57" t="s">
        <v>61</v>
      </c>
      <c r="C58" s="58" t="s">
        <v>61</v>
      </c>
      <c r="D58" s="59">
        <v>44512</v>
      </c>
      <c r="E58" s="60" t="s">
        <v>15</v>
      </c>
      <c r="F58" s="61">
        <v>237</v>
      </c>
      <c r="G58" s="61">
        <v>1</v>
      </c>
      <c r="H58" s="62">
        <v>1</v>
      </c>
      <c r="I58" s="64">
        <v>4</v>
      </c>
      <c r="J58" s="83">
        <v>274</v>
      </c>
      <c r="K58" s="84">
        <v>12</v>
      </c>
      <c r="L58" s="50">
        <f>K58/H58</f>
        <v>12</v>
      </c>
      <c r="M58" s="51">
        <f>J58/K58</f>
        <v>22.833333333333332</v>
      </c>
      <c r="N58" s="74">
        <v>881</v>
      </c>
      <c r="O58" s="65">
        <f>IF(N58&lt;&gt;0,-(N58-K58)/N58,"")</f>
        <v>-0.9863791146424518</v>
      </c>
      <c r="P58" s="77">
        <v>830676.5</v>
      </c>
      <c r="Q58" s="78">
        <v>40035</v>
      </c>
    </row>
    <row r="59" spans="1:17" ht="11.25">
      <c r="A59" s="19">
        <v>53</v>
      </c>
      <c r="B59" s="57" t="s">
        <v>121</v>
      </c>
      <c r="C59" s="58" t="s">
        <v>121</v>
      </c>
      <c r="D59" s="59">
        <v>44512</v>
      </c>
      <c r="E59" s="60" t="s">
        <v>14</v>
      </c>
      <c r="F59" s="61">
        <v>21</v>
      </c>
      <c r="G59" s="61">
        <v>2</v>
      </c>
      <c r="H59" s="62">
        <v>2</v>
      </c>
      <c r="I59" s="64">
        <v>2</v>
      </c>
      <c r="J59" s="83">
        <v>16.39563574</v>
      </c>
      <c r="K59" s="84">
        <v>9</v>
      </c>
      <c r="L59" s="50">
        <f>K59/H59</f>
        <v>4.5</v>
      </c>
      <c r="M59" s="51">
        <f>J59/K59</f>
        <v>1.8217373044444445</v>
      </c>
      <c r="N59" s="74">
        <v>79</v>
      </c>
      <c r="O59" s="65">
        <f>IF(N59&lt;&gt;0,-(N59-K59)/N59,"")</f>
        <v>-0.8860759493670886</v>
      </c>
      <c r="P59" s="85">
        <v>12873.39563574</v>
      </c>
      <c r="Q59" s="86">
        <v>642</v>
      </c>
    </row>
    <row r="60" spans="1:17" ht="11.25">
      <c r="A60" s="19">
        <v>54</v>
      </c>
      <c r="B60" s="57" t="s">
        <v>39</v>
      </c>
      <c r="C60" s="58" t="s">
        <v>40</v>
      </c>
      <c r="D60" s="59">
        <v>44491</v>
      </c>
      <c r="E60" s="60" t="s">
        <v>11</v>
      </c>
      <c r="F60" s="61">
        <v>239</v>
      </c>
      <c r="G60" s="61">
        <v>1</v>
      </c>
      <c r="H60" s="62">
        <v>1</v>
      </c>
      <c r="I60" s="64">
        <v>7</v>
      </c>
      <c r="J60" s="83">
        <v>265</v>
      </c>
      <c r="K60" s="84">
        <v>8</v>
      </c>
      <c r="L60" s="50">
        <f>K60/H60</f>
        <v>8</v>
      </c>
      <c r="M60" s="51">
        <f>J60/K60</f>
        <v>33.125</v>
      </c>
      <c r="N60" s="74">
        <v>510</v>
      </c>
      <c r="O60" s="65">
        <f>IF(N60&lt;&gt;0,-(N60-K60)/N60,"")</f>
        <v>-0.984313725490196</v>
      </c>
      <c r="P60" s="85">
        <v>2051055</v>
      </c>
      <c r="Q60" s="86">
        <v>95360</v>
      </c>
    </row>
    <row r="61" spans="1:17" ht="11.25">
      <c r="A61" s="19">
        <v>55</v>
      </c>
      <c r="B61" s="57" t="s">
        <v>122</v>
      </c>
      <c r="C61" s="58" t="s">
        <v>123</v>
      </c>
      <c r="D61" s="59">
        <v>44456</v>
      </c>
      <c r="E61" s="60" t="s">
        <v>13</v>
      </c>
      <c r="F61" s="61">
        <v>78</v>
      </c>
      <c r="G61" s="61">
        <v>1</v>
      </c>
      <c r="H61" s="62">
        <v>1</v>
      </c>
      <c r="I61" s="64">
        <v>11</v>
      </c>
      <c r="J61" s="83">
        <v>16.32276625</v>
      </c>
      <c r="K61" s="84">
        <v>8</v>
      </c>
      <c r="L61" s="50">
        <f>K61/H61</f>
        <v>8</v>
      </c>
      <c r="M61" s="51">
        <f>J61/K61</f>
        <v>2.04034578125</v>
      </c>
      <c r="N61" s="74">
        <v>103</v>
      </c>
      <c r="O61" s="65">
        <f>IF(N61&lt;&gt;0,-(N61-K61)/N61,"")</f>
        <v>-0.9223300970873787</v>
      </c>
      <c r="P61" s="85">
        <v>741260.32276625</v>
      </c>
      <c r="Q61" s="86">
        <v>28478</v>
      </c>
    </row>
    <row r="62" spans="1:17" ht="11.25">
      <c r="A62" s="19">
        <v>56</v>
      </c>
      <c r="B62" s="57" t="s">
        <v>124</v>
      </c>
      <c r="C62" s="58" t="s">
        <v>124</v>
      </c>
      <c r="D62" s="59">
        <v>44463</v>
      </c>
      <c r="E62" s="60" t="s">
        <v>125</v>
      </c>
      <c r="F62" s="61">
        <v>61</v>
      </c>
      <c r="G62" s="61">
        <v>1</v>
      </c>
      <c r="H62" s="62">
        <v>1</v>
      </c>
      <c r="I62" s="64">
        <v>8</v>
      </c>
      <c r="J62" s="83">
        <v>11.07616281</v>
      </c>
      <c r="K62" s="84">
        <v>8</v>
      </c>
      <c r="L62" s="50">
        <f>K62/H62</f>
        <v>8</v>
      </c>
      <c r="M62" s="51">
        <f>J62/K62</f>
        <v>1.38452035125</v>
      </c>
      <c r="N62" s="74">
        <v>20</v>
      </c>
      <c r="O62" s="65">
        <f>IF(N62&lt;&gt;0,-(N62-K62)/N62,"")</f>
        <v>-0.6</v>
      </c>
      <c r="P62" s="93">
        <v>24987.076162769907</v>
      </c>
      <c r="Q62" s="94">
        <v>1343</v>
      </c>
    </row>
    <row r="63" spans="1:17" ht="11.25">
      <c r="A63" s="19">
        <v>57</v>
      </c>
      <c r="B63" s="57" t="s">
        <v>48</v>
      </c>
      <c r="C63" s="58" t="s">
        <v>48</v>
      </c>
      <c r="D63" s="59">
        <v>44407</v>
      </c>
      <c r="E63" s="60" t="s">
        <v>49</v>
      </c>
      <c r="F63" s="61">
        <v>20</v>
      </c>
      <c r="G63" s="61">
        <v>1</v>
      </c>
      <c r="H63" s="62">
        <v>1</v>
      </c>
      <c r="I63" s="64">
        <v>9</v>
      </c>
      <c r="J63" s="75">
        <v>68</v>
      </c>
      <c r="K63" s="76">
        <v>4</v>
      </c>
      <c r="L63" s="50">
        <f>K63/H63</f>
        <v>4</v>
      </c>
      <c r="M63" s="51">
        <f>J63/K63</f>
        <v>17</v>
      </c>
      <c r="N63" s="74">
        <v>4</v>
      </c>
      <c r="O63" s="65">
        <f>IF(N63&lt;&gt;0,-(N63-K63)/N63,"")</f>
        <v>0</v>
      </c>
      <c r="P63" s="77">
        <v>30926.499999667383</v>
      </c>
      <c r="Q63" s="78">
        <v>1676</v>
      </c>
    </row>
    <row r="64" spans="1:17" ht="11.25">
      <c r="A64" s="19">
        <v>58</v>
      </c>
      <c r="B64" s="57" t="s">
        <v>50</v>
      </c>
      <c r="C64" s="58" t="s">
        <v>50</v>
      </c>
      <c r="D64" s="59">
        <v>44421</v>
      </c>
      <c r="E64" s="60" t="s">
        <v>51</v>
      </c>
      <c r="F64" s="61">
        <v>14</v>
      </c>
      <c r="G64" s="61">
        <v>1</v>
      </c>
      <c r="H64" s="62">
        <v>1</v>
      </c>
      <c r="I64" s="64">
        <v>13</v>
      </c>
      <c r="J64" s="75">
        <v>40</v>
      </c>
      <c r="K64" s="76">
        <v>2</v>
      </c>
      <c r="L64" s="50">
        <f>K64/H64</f>
        <v>2</v>
      </c>
      <c r="M64" s="51">
        <f>J64/K64</f>
        <v>20</v>
      </c>
      <c r="N64" s="74">
        <v>2</v>
      </c>
      <c r="O64" s="65">
        <f>IF(N64&lt;&gt;0,-(N64-K64)/N64,"")</f>
        <v>0</v>
      </c>
      <c r="P64" s="77">
        <v>19251.00000011982</v>
      </c>
      <c r="Q64" s="78">
        <v>1069</v>
      </c>
    </row>
    <row r="65" spans="1:17" ht="11.25">
      <c r="A65" s="19">
        <v>59</v>
      </c>
      <c r="B65" s="57" t="s">
        <v>64</v>
      </c>
      <c r="C65" s="58" t="s">
        <v>65</v>
      </c>
      <c r="D65" s="59">
        <v>44512</v>
      </c>
      <c r="E65" s="60" t="s">
        <v>11</v>
      </c>
      <c r="F65" s="61">
        <v>76</v>
      </c>
      <c r="G65" s="61">
        <v>1</v>
      </c>
      <c r="H65" s="62">
        <v>1</v>
      </c>
      <c r="I65" s="64">
        <v>4</v>
      </c>
      <c r="J65" s="83">
        <v>0</v>
      </c>
      <c r="K65" s="84">
        <v>0</v>
      </c>
      <c r="L65" s="50">
        <f>K65/H65</f>
        <v>0</v>
      </c>
      <c r="M65" s="51">
        <v>0</v>
      </c>
      <c r="N65" s="74">
        <v>2133</v>
      </c>
      <c r="O65" s="65">
        <f>IF(N65&lt;&gt;0,-(N65-K65)/N65,"")</f>
        <v>-1</v>
      </c>
      <c r="P65" s="85">
        <v>602597</v>
      </c>
      <c r="Q65" s="86">
        <v>26126</v>
      </c>
    </row>
    <row r="66" spans="1:17" ht="11.25">
      <c r="A66" s="19">
        <v>60</v>
      </c>
      <c r="B66" s="57" t="s">
        <v>126</v>
      </c>
      <c r="C66" s="58" t="s">
        <v>126</v>
      </c>
      <c r="D66" s="59">
        <v>44533</v>
      </c>
      <c r="E66" s="60" t="s">
        <v>127</v>
      </c>
      <c r="F66" s="61">
        <v>2</v>
      </c>
      <c r="G66" s="61">
        <v>2</v>
      </c>
      <c r="H66" s="62">
        <v>2</v>
      </c>
      <c r="I66" s="64">
        <v>1</v>
      </c>
      <c r="J66" s="75">
        <v>0</v>
      </c>
      <c r="K66" s="76">
        <v>0</v>
      </c>
      <c r="L66" s="50">
        <f>K66/H66</f>
        <v>0</v>
      </c>
      <c r="M66" s="51">
        <v>0</v>
      </c>
      <c r="N66" s="74"/>
      <c r="O66" s="65">
        <f>IF(N66&lt;&gt;0,-(N66-K66)/N66,"")</f>
      </c>
      <c r="P66" s="77">
        <v>0</v>
      </c>
      <c r="Q66" s="78">
        <v>0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2021-12-10T05:00:21Z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