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195" windowWidth="15315" windowHeight="9240" tabRatio="854" activeTab="0"/>
  </bookViews>
  <sheets>
    <sheet name="26.11-2.12.2021 (hafta)" sheetId="1" r:id="rId1"/>
  </sheets>
  <definedNames>
    <definedName name="Excel_BuiltIn__FilterDatabase" localSheetId="0">'26.11-2.12.2021 (hafta)'!$A$1:$Q$25</definedName>
    <definedName name="_xlnm.Print_Area" localSheetId="0">'26.11-2.12.2021 (hafta)'!#REF!</definedName>
  </definedNames>
  <calcPr fullCalcOnLoad="1"/>
</workbook>
</file>

<file path=xl/sharedStrings.xml><?xml version="1.0" encoding="utf-8"?>
<sst xmlns="http://schemas.openxmlformats.org/spreadsheetml/2006/main" count="208" uniqueCount="132">
  <si>
    <t>HAFTALIK</t>
  </si>
  <si>
    <t>KÜMÜLATİF</t>
  </si>
  <si>
    <t>FİLMİN ORİJİNAL ADI</t>
  </si>
  <si>
    <t>FİLMİN TÜRKÇE ADI</t>
  </si>
  <si>
    <t>DAĞITIM</t>
  </si>
  <si>
    <t>PERDE</t>
  </si>
  <si>
    <t>HAFTA</t>
  </si>
  <si>
    <t>HASILAT</t>
  </si>
  <si>
    <t>BİLET SATIŞ</t>
  </si>
  <si>
    <t>BİLET</t>
  </si>
  <si>
    <t>BİLET       %</t>
  </si>
  <si>
    <t>UIP TURKEY</t>
  </si>
  <si>
    <t>CGVMARS DAĞITIM</t>
  </si>
  <si>
    <t>BİR FİLM</t>
  </si>
  <si>
    <t>BS DAĞITIM</t>
  </si>
  <si>
    <t>TME FILMS</t>
  </si>
  <si>
    <r>
      <t xml:space="preserve">BİLET </t>
    </r>
    <r>
      <rPr>
        <b/>
        <sz val="7"/>
        <color indexed="10"/>
        <rFont val="Webdings"/>
        <family val="1"/>
      </rPr>
      <t>6</t>
    </r>
  </si>
  <si>
    <t>WARNER BROS. TURKEY</t>
  </si>
  <si>
    <t>CJ ENM</t>
  </si>
  <si>
    <t>Türkiye Haftalık Bilet Satışı ve Hasılat Raporu</t>
  </si>
  <si>
    <t>http://www.antraktsinema.com</t>
  </si>
  <si>
    <t>ÖNCEKİ</t>
  </si>
  <si>
    <t>VİZYON TARİHİ</t>
  </si>
  <si>
    <t>ÇIKIŞ KOPYA SAYISI</t>
  </si>
  <si>
    <t>LOKASYON</t>
  </si>
  <si>
    <t>ORTALAMA
BİLET ADEDİ</t>
  </si>
  <si>
    <t>ORTALAMA
BİLET FİYATI</t>
  </si>
  <si>
    <t>LUCA</t>
  </si>
  <si>
    <t>LUKA</t>
  </si>
  <si>
    <t>THE BOSS BABY 2</t>
  </si>
  <si>
    <t>PATRON BEBEK 2: AİLE ŞİRKETİ</t>
  </si>
  <si>
    <t>AKİF</t>
  </si>
  <si>
    <t>WRONG TURN</t>
  </si>
  <si>
    <t>NO TIME TO DIE - BOND 007 #25</t>
  </si>
  <si>
    <t>ÖLMEK İÇİN ZAMAN YOK</t>
  </si>
  <si>
    <t>KORKU KAPANI: BAŞLANGIÇ</t>
  </si>
  <si>
    <t>HAKİKAT: BİR ŞEYH BEDRETTİN FİLMİ</t>
  </si>
  <si>
    <t>VENOM: ZEHİRLİ ÖFKE 2</t>
  </si>
  <si>
    <t>HEP YEK 4: ALTAN BELA OKUMA</t>
  </si>
  <si>
    <t>DUNE</t>
  </si>
  <si>
    <t>DUNE: ÇÖL GEZEGENİ</t>
  </si>
  <si>
    <t>RON'S GONE WRONG</t>
  </si>
  <si>
    <t>RONOT RON: BİR SORUN VAR</t>
  </si>
  <si>
    <t>100 YILIN MUHAFIZLARI: İSTANBUL MUHAFIZLARI</t>
  </si>
  <si>
    <t>ZORAKİ MİSAFİR</t>
  </si>
  <si>
    <t>DEATH OF ME</t>
  </si>
  <si>
    <t>BENİM ÖLÜMÜM</t>
  </si>
  <si>
    <t>GREV</t>
  </si>
  <si>
    <t>SAKLI YÜZLER: BOSNA</t>
  </si>
  <si>
    <t>ÖZEN FİLM</t>
  </si>
  <si>
    <t>SUVEYDA</t>
  </si>
  <si>
    <t>SONSUZ KARE</t>
  </si>
  <si>
    <t>UZAK ÜLKE</t>
  </si>
  <si>
    <t>KEY FİLM</t>
  </si>
  <si>
    <t>ÖLÜ EKMEĞİ</t>
  </si>
  <si>
    <t>KAZ FİLM</t>
  </si>
  <si>
    <t>THE ETERNALS</t>
  </si>
  <si>
    <t>ETERNALS</t>
  </si>
  <si>
    <t>LA GALLINA TURULECA</t>
  </si>
  <si>
    <t>TURU VE SİRK MACERALARI</t>
  </si>
  <si>
    <t>CHANTIER FILMS</t>
  </si>
  <si>
    <t>CEMİL ŞOV</t>
  </si>
  <si>
    <t>HODJA FRA PJORT</t>
  </si>
  <si>
    <t>UÇAN HALI VE KAYIP ELMAS</t>
  </si>
  <si>
    <t>THE ADDAMS FAMILY 2</t>
  </si>
  <si>
    <t>ADDAMS AİLESİ 2</t>
  </si>
  <si>
    <t>4N1K DÜĞÜN</t>
  </si>
  <si>
    <t>SENİ BULACAM OĞLUM</t>
  </si>
  <si>
    <t>RED SHOES AND THE EVEN DWARFS</t>
  </si>
  <si>
    <t>KIRMIZI PABUÇLAR VE YEDİ CÜCELER</t>
  </si>
  <si>
    <t>DÜN GECE SOHO'DA</t>
  </si>
  <si>
    <t>LAST NIGHT IN SOHO</t>
  </si>
  <si>
    <t>CİN ÇARPILMASI</t>
  </si>
  <si>
    <t>RIFKIN'S FESTIVAL</t>
  </si>
  <si>
    <t>RIFKIN'İN FESTİVALİ</t>
  </si>
  <si>
    <t>GHOSTBUSTERS: AFTERLIFE</t>
  </si>
  <si>
    <t>HAYALET AVCILARI ÖTEKİ DÜNYA</t>
  </si>
  <si>
    <t>SPENCER</t>
  </si>
  <si>
    <t>THE ELFKINS: BAKING A DIFFERENCE</t>
  </si>
  <si>
    <t>PİŞİRİCİLER</t>
  </si>
  <si>
    <t>ECİNNİ 3: ISSIZ ÇIĞLIK</t>
  </si>
  <si>
    <t>AŞK YOLUNDA</t>
  </si>
  <si>
    <t>VERDENS VERSTE MENNESKE</t>
  </si>
  <si>
    <t>DÜNYANIN EN KÖTÜ İNSANI</t>
  </si>
  <si>
    <t>KING RICHARD</t>
  </si>
  <si>
    <t>KRAL RICHARD: YÜKSELEN ŞAMPİYONLAR</t>
  </si>
  <si>
    <t>MUALLİM</t>
  </si>
  <si>
    <t>AL TERCER DIA</t>
  </si>
  <si>
    <t>CEHENNEM KAPISI</t>
  </si>
  <si>
    <t>İNSANLAR İKİYE AYRILIR</t>
  </si>
  <si>
    <t>26 KASIM - 2 ARALIK 2021 / 48. VİZYON HAFTASI</t>
  </si>
  <si>
    <t>ENCANTO</t>
  </si>
  <si>
    <t>ENKANTO: SİHİRLİ DÜNYA</t>
  </si>
  <si>
    <t>WRATH OF MAN</t>
  </si>
  <si>
    <t>İNTİKAM VAKTİ</t>
  </si>
  <si>
    <t>HOUSE OF GUCCI</t>
  </si>
  <si>
    <t>GUCCI AİLESİ</t>
  </si>
  <si>
    <t>BOKU NO HERO ACADEMIA THE MOVIE</t>
  </si>
  <si>
    <t>MY HERO ACADEMIA THE MOVIE</t>
  </si>
  <si>
    <t>SEN BEN LENİN</t>
  </si>
  <si>
    <t>AZRA</t>
  </si>
  <si>
    <t>AYLAK YAKIMI</t>
  </si>
  <si>
    <t>AYLAK TAKIMI</t>
  </si>
  <si>
    <t>THE GOOD THINGS DEVILS DO</t>
  </si>
  <si>
    <t>ŞEYTANIN BİLİNMEYEN HİKAYESİ</t>
  </si>
  <si>
    <t>ELLİ KELİMELİK MEKTUPLAR</t>
  </si>
  <si>
    <t>RAUBERHANDE</t>
  </si>
  <si>
    <t>İSTANBUL BAHÇESİ</t>
  </si>
  <si>
    <t>XIONG CHU MO: YUAN SHI SHI DAI</t>
  </si>
  <si>
    <t>AYI KARDEŞLER: ZAMANDA YOLCULUK</t>
  </si>
  <si>
    <t>LE LION</t>
  </si>
  <si>
    <t>ASLAN YÜREK</t>
  </si>
  <si>
    <t>THE DONKEY KING</t>
  </si>
  <si>
    <t>EŞEK KRAL</t>
  </si>
  <si>
    <t>HALLOWEEN KILLS</t>
  </si>
  <si>
    <t>CADILAR BAYRAMI ÖLDÜRÜR</t>
  </si>
  <si>
    <t>TEREDDÜT</t>
  </si>
  <si>
    <t>HA'BERECH</t>
  </si>
  <si>
    <t>AHED'İN DİZİ</t>
  </si>
  <si>
    <t>THELMA</t>
  </si>
  <si>
    <t>SHAUN THE SHEEP MOVIE: FARMAGEDDON</t>
  </si>
  <si>
    <t>KUZULAR FİRARDA: UZAY PARKI</t>
  </si>
  <si>
    <t>STARDOG AND TURBOCAT</t>
  </si>
  <si>
    <t>SÜPER KÖPEK TURBO KEDİ</t>
  </si>
  <si>
    <t>SIRAT GEÇİDİ</t>
  </si>
  <si>
    <t>DERİN FİLM</t>
  </si>
  <si>
    <t>DEUX JOURS, UNE NUIT</t>
  </si>
  <si>
    <t>İKİ GÜN VE BİR GECE</t>
  </si>
  <si>
    <t>M3 FİLM</t>
  </si>
  <si>
    <t>KAPTAN PENGU VE ARKADAŞLARI</t>
  </si>
  <si>
    <t>CJET</t>
  </si>
  <si>
    <t>ANNETTE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</si>
</sst>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1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color indexed="10"/>
      <name val="Webdings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Calibri"/>
      <family val="2"/>
    </font>
    <font>
      <sz val="10"/>
      <color indexed="30"/>
      <name val="Arial"/>
      <family val="2"/>
    </font>
    <font>
      <b/>
      <sz val="8"/>
      <color indexed="30"/>
      <name val="Corbel"/>
      <family val="2"/>
    </font>
    <font>
      <b/>
      <sz val="7"/>
      <color indexed="30"/>
      <name val="Calibri"/>
      <family val="2"/>
    </font>
    <font>
      <sz val="7"/>
      <color indexed="30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Verdana"/>
      <family val="2"/>
    </font>
    <font>
      <sz val="7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b/>
      <sz val="8"/>
      <color rgb="FF0070C0"/>
      <name val="Corbel"/>
      <family val="2"/>
    </font>
    <font>
      <b/>
      <sz val="7"/>
      <color rgb="FF0070C0"/>
      <name val="Calibri"/>
      <family val="2"/>
    </font>
    <font>
      <sz val="7"/>
      <color rgb="FF0070C0"/>
      <name val="Arial"/>
      <family val="2"/>
    </font>
    <font>
      <b/>
      <sz val="7"/>
      <color rgb="FF0070C0"/>
      <name val="Arial"/>
      <family val="2"/>
    </font>
    <font>
      <b/>
      <sz val="7"/>
      <color theme="0"/>
      <name val="Calibri"/>
      <family val="2"/>
    </font>
    <font>
      <b/>
      <sz val="7"/>
      <color rgb="FFFF0000"/>
      <name val="Verdana"/>
      <family val="2"/>
    </font>
    <font>
      <sz val="7"/>
      <color rgb="FF0070C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0" borderId="0" applyNumberFormat="0" applyBorder="0" applyAlignment="0" applyProtection="0"/>
    <xf numFmtId="0" fontId="48" fillId="3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2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14" borderId="0" applyNumberFormat="0" applyBorder="0" applyAlignment="0" applyProtection="0"/>
    <xf numFmtId="0" fontId="53" fillId="15" borderId="6" applyNumberFormat="0" applyAlignment="0" applyProtection="0"/>
    <xf numFmtId="0" fontId="54" fillId="2" borderId="6" applyNumberFormat="0" applyAlignment="0" applyProtection="0"/>
    <xf numFmtId="0" fontId="55" fillId="16" borderId="7" applyNumberFormat="0" applyAlignment="0" applyProtection="0"/>
    <xf numFmtId="0" fontId="56" fillId="17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59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9" fillId="1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9" fillId="27" borderId="0" xfId="0" applyFont="1" applyFill="1" applyBorder="1" applyAlignment="1" applyProtection="1">
      <alignment horizontal="left" vertical="center"/>
      <protection/>
    </xf>
    <xf numFmtId="180" fontId="16" fillId="28" borderId="11" xfId="44" applyFont="1" applyFill="1" applyBorder="1" applyAlignment="1" applyProtection="1">
      <alignment horizontal="center" vertical="center"/>
      <protection/>
    </xf>
    <xf numFmtId="0" fontId="16" fillId="28" borderId="11" xfId="0" applyFont="1" applyFill="1" applyBorder="1" applyAlignment="1" applyProtection="1">
      <alignment horizontal="center" vertical="center"/>
      <protection/>
    </xf>
    <xf numFmtId="0" fontId="15" fillId="29" borderId="12" xfId="0" applyNumberFormat="1" applyFont="1" applyFill="1" applyBorder="1" applyAlignment="1" applyProtection="1">
      <alignment horizontal="center" wrapText="1"/>
      <protection locked="0"/>
    </xf>
    <xf numFmtId="180" fontId="16" fillId="29" borderId="12" xfId="44" applyFont="1" applyFill="1" applyBorder="1" applyAlignment="1" applyProtection="1">
      <alignment horizontal="center"/>
      <protection locked="0"/>
    </xf>
    <xf numFmtId="0" fontId="16" fillId="29" borderId="12" xfId="0" applyFont="1" applyFill="1" applyBorder="1" applyAlignment="1" applyProtection="1">
      <alignment horizontal="center"/>
      <protection locked="0"/>
    </xf>
    <xf numFmtId="0" fontId="62" fillId="27" borderId="0" xfId="0" applyFont="1" applyFill="1" applyAlignment="1">
      <alignment horizontal="center" vertical="center"/>
    </xf>
    <xf numFmtId="0" fontId="63" fillId="27" borderId="0" xfId="0" applyNumberFormat="1" applyFont="1" applyFill="1" applyAlignment="1">
      <alignment horizontal="center" vertical="center"/>
    </xf>
    <xf numFmtId="0" fontId="64" fillId="27" borderId="0" xfId="0" applyFont="1" applyFill="1" applyBorder="1" applyAlignment="1" applyProtection="1">
      <alignment horizontal="center" vertical="center"/>
      <protection locked="0"/>
    </xf>
    <xf numFmtId="0" fontId="65" fillId="29" borderId="12" xfId="0" applyFont="1" applyFill="1" applyBorder="1" applyAlignment="1" applyProtection="1">
      <alignment horizontal="center"/>
      <protection locked="0"/>
    </xf>
    <xf numFmtId="4" fontId="66" fillId="27" borderId="0" xfId="0" applyNumberFormat="1" applyFont="1" applyFill="1" applyBorder="1" applyAlignment="1" applyProtection="1">
      <alignment horizontal="center" vertical="center"/>
      <protection/>
    </xf>
    <xf numFmtId="4" fontId="67" fillId="27" borderId="0" xfId="0" applyNumberFormat="1" applyFont="1" applyFill="1" applyBorder="1" applyAlignment="1" applyProtection="1">
      <alignment horizontal="right" vertical="center"/>
      <protection/>
    </xf>
    <xf numFmtId="3" fontId="67" fillId="27" borderId="0" xfId="0" applyNumberFormat="1" applyFont="1" applyFill="1" applyBorder="1" applyAlignment="1" applyProtection="1">
      <alignment horizontal="right" vertical="center"/>
      <protection/>
    </xf>
    <xf numFmtId="0" fontId="68" fillId="28" borderId="11" xfId="0" applyNumberFormat="1" applyFont="1" applyFill="1" applyBorder="1" applyAlignment="1" applyProtection="1">
      <alignment horizontal="center" vertical="center" textRotation="90"/>
      <protection locked="0"/>
    </xf>
    <xf numFmtId="4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wrapText="1"/>
      <protection/>
    </xf>
    <xf numFmtId="3" fontId="68" fillId="28" borderId="11" xfId="0" applyNumberFormat="1" applyFont="1" applyFill="1" applyBorder="1" applyAlignment="1" applyProtection="1">
      <alignment horizontal="center" vertical="center" textRotation="90" wrapText="1"/>
      <protection/>
    </xf>
    <xf numFmtId="187" fontId="11" fillId="27" borderId="0" xfId="0" applyNumberFormat="1" applyFont="1" applyFill="1" applyAlignment="1">
      <alignment horizontal="center" vertical="center"/>
    </xf>
    <xf numFmtId="0" fontId="22" fillId="27" borderId="0" xfId="0" applyFont="1" applyFill="1" applyAlignment="1">
      <alignment horizontal="center"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187" fontId="12" fillId="27" borderId="0" xfId="0" applyNumberFormat="1" applyFont="1" applyFill="1" applyBorder="1" applyAlignment="1" applyProtection="1">
      <alignment horizontal="center" vertical="center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0" xfId="0" applyNumberFormat="1" applyFont="1" applyFill="1" applyBorder="1" applyAlignment="1" applyProtection="1">
      <alignment horizontal="center" vertical="center" wrapText="1"/>
      <protection locked="0"/>
    </xf>
    <xf numFmtId="187" fontId="16" fillId="28" borderId="11" xfId="0" applyNumberFormat="1" applyFont="1" applyFill="1" applyBorder="1" applyAlignment="1" applyProtection="1">
      <alignment horizontal="center" vertical="center" textRotation="90"/>
      <protection/>
    </xf>
    <xf numFmtId="3" fontId="10" fillId="27" borderId="0" xfId="0" applyNumberFormat="1" applyFont="1" applyFill="1" applyBorder="1" applyAlignment="1" applyProtection="1">
      <alignment horizontal="center" vertical="center"/>
      <protection/>
    </xf>
    <xf numFmtId="4" fontId="10" fillId="27" borderId="0" xfId="0" applyNumberFormat="1" applyFont="1" applyFill="1" applyBorder="1" applyAlignment="1" applyProtection="1">
      <alignment horizontal="center" vertical="center"/>
      <protection/>
    </xf>
    <xf numFmtId="0" fontId="16" fillId="29" borderId="12" xfId="0" applyFont="1" applyFill="1" applyBorder="1" applyAlignment="1">
      <alignment horizontal="center" vertical="center" wrapText="1"/>
    </xf>
    <xf numFmtId="0" fontId="16" fillId="28" borderId="11" xfId="0" applyNumberFormat="1" applyFont="1" applyFill="1" applyBorder="1" applyAlignment="1" applyProtection="1">
      <alignment horizontal="center" vertical="center" textRotation="90"/>
      <protection locked="0"/>
    </xf>
    <xf numFmtId="3" fontId="6" fillId="0" borderId="13" xfId="187" applyNumberFormat="1" applyFont="1" applyFill="1" applyBorder="1" applyAlignment="1" applyProtection="1">
      <alignment horizontal="right" vertical="center"/>
      <protection/>
    </xf>
    <xf numFmtId="2" fontId="6" fillId="0" borderId="13" xfId="187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4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189" fontId="65" fillId="0" borderId="13" xfId="0" applyNumberFormat="1" applyFont="1" applyFill="1" applyBorder="1" applyAlignment="1">
      <alignment vertical="center"/>
    </xf>
    <xf numFmtId="189" fontId="17" fillId="0" borderId="13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185" fontId="6" fillId="0" borderId="13" xfId="189" applyNumberFormat="1" applyFont="1" applyFill="1" applyBorder="1" applyAlignment="1" applyProtection="1">
      <alignment vertical="center"/>
      <protection/>
    </xf>
    <xf numFmtId="0" fontId="65" fillId="0" borderId="13" xfId="0" applyFont="1" applyFill="1" applyBorder="1" applyAlignment="1">
      <alignment vertical="center"/>
    </xf>
    <xf numFmtId="0" fontId="17" fillId="0" borderId="13" xfId="0" applyNumberFormat="1" applyFont="1" applyFill="1" applyBorder="1" applyAlignment="1" applyProtection="1">
      <alignment vertical="center"/>
      <protection locked="0"/>
    </xf>
    <xf numFmtId="187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18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44" applyNumberFormat="1" applyFont="1" applyFill="1" applyBorder="1" applyAlignment="1" applyProtection="1">
      <alignment horizontal="right" vertical="center"/>
      <protection locked="0"/>
    </xf>
    <xf numFmtId="3" fontId="65" fillId="0" borderId="13" xfId="44" applyNumberFormat="1" applyFont="1" applyFill="1" applyBorder="1" applyAlignment="1" applyProtection="1">
      <alignment horizontal="right" vertical="center"/>
      <protection locked="0"/>
    </xf>
    <xf numFmtId="4" fontId="65" fillId="0" borderId="13" xfId="112" applyNumberFormat="1" applyFont="1" applyFill="1" applyBorder="1" applyAlignment="1" applyProtection="1">
      <alignment horizontal="right" vertical="center"/>
      <protection/>
    </xf>
    <xf numFmtId="3" fontId="65" fillId="0" borderId="13" xfId="112" applyNumberFormat="1" applyFont="1" applyFill="1" applyBorder="1" applyAlignment="1" applyProtection="1">
      <alignment horizontal="right" vertical="center"/>
      <protection/>
    </xf>
    <xf numFmtId="4" fontId="65" fillId="0" borderId="13" xfId="0" applyNumberFormat="1" applyFont="1" applyBorder="1" applyAlignment="1">
      <alignment vertical="center"/>
    </xf>
    <xf numFmtId="3" fontId="65" fillId="0" borderId="13" xfId="0" applyNumberFormat="1" applyFont="1" applyBorder="1" applyAlignment="1">
      <alignment vertical="center"/>
    </xf>
    <xf numFmtId="3" fontId="65" fillId="0" borderId="13" xfId="46" applyNumberFormat="1" applyFont="1" applyFill="1" applyBorder="1" applyAlignment="1" applyProtection="1">
      <alignment horizontal="right" vertical="center"/>
      <protection locked="0"/>
    </xf>
    <xf numFmtId="3" fontId="18" fillId="0" borderId="13" xfId="46" applyNumberFormat="1" applyFont="1" applyFill="1" applyBorder="1" applyAlignment="1" applyProtection="1">
      <alignment horizontal="right" vertical="center"/>
      <protection locked="0"/>
    </xf>
    <xf numFmtId="4" fontId="65" fillId="0" borderId="13" xfId="70" applyNumberFormat="1" applyFont="1" applyFill="1" applyBorder="1" applyAlignment="1">
      <alignment horizontal="right" vertical="center" shrinkToFit="1"/>
      <protection/>
    </xf>
    <xf numFmtId="3" fontId="65" fillId="0" borderId="13" xfId="70" applyNumberFormat="1" applyFont="1" applyFill="1" applyBorder="1" applyAlignment="1">
      <alignment horizontal="right" vertical="center" shrinkToFit="1"/>
      <protection/>
    </xf>
    <xf numFmtId="4" fontId="65" fillId="0" borderId="13" xfId="70" applyNumberFormat="1" applyFont="1" applyFill="1" applyBorder="1" applyAlignment="1">
      <alignment horizontal="right" vertical="center" shrinkToFit="1"/>
      <protection/>
    </xf>
    <xf numFmtId="3" fontId="65" fillId="0" borderId="13" xfId="70" applyNumberFormat="1" applyFont="1" applyFill="1" applyBorder="1" applyAlignment="1">
      <alignment horizontal="right" vertical="center" shrinkToFit="1"/>
      <protection/>
    </xf>
    <xf numFmtId="0" fontId="16" fillId="29" borderId="12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4" fillId="27" borderId="14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104775</xdr:colOff>
      <xdr:row>3</xdr:row>
      <xdr:rowOff>85725</xdr:rowOff>
    </xdr:from>
    <xdr:to>
      <xdr:col>23</xdr:col>
      <xdr:colOff>76200</xdr:colOff>
      <xdr:row>4</xdr:row>
      <xdr:rowOff>581025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552450"/>
          <a:ext cx="600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3.140625" defaultRowHeight="12.75"/>
  <cols>
    <col min="1" max="1" width="3.00390625" style="1" bestFit="1" customWidth="1"/>
    <col min="2" max="2" width="42.140625" style="2" customWidth="1"/>
    <col min="3" max="3" width="21.57421875" style="3" bestFit="1" customWidth="1"/>
    <col min="4" max="4" width="5.8515625" style="3" bestFit="1" customWidth="1"/>
    <col min="5" max="5" width="13.57421875" style="4" bestFit="1" customWidth="1"/>
    <col min="6" max="7" width="3.140625" style="4" customWidth="1"/>
    <col min="8" max="8" width="3.140625" style="30" customWidth="1"/>
    <col min="9" max="9" width="2.8515625" style="5" bestFit="1" customWidth="1"/>
    <col min="10" max="10" width="10.8515625" style="6" bestFit="1" customWidth="1"/>
    <col min="11" max="11" width="7.140625" style="7" bestFit="1" customWidth="1"/>
    <col min="12" max="13" width="4.28125" style="7" bestFit="1" customWidth="1"/>
    <col min="14" max="14" width="4.8515625" style="5" bestFit="1" customWidth="1"/>
    <col min="15" max="15" width="5.00390625" style="5" bestFit="1" customWidth="1"/>
    <col min="16" max="16" width="9.140625" style="31" bestFit="1" customWidth="1"/>
    <col min="17" max="17" width="6.57421875" style="32" bestFit="1" customWidth="1"/>
    <col min="18" max="16384" width="3.140625" style="2" customWidth="1"/>
  </cols>
  <sheetData>
    <row r="1" spans="1:13" s="11" customFormat="1" ht="12.75">
      <c r="A1" s="9"/>
      <c r="B1" s="90" t="s">
        <v>19</v>
      </c>
      <c r="C1" s="90"/>
      <c r="D1" s="42"/>
      <c r="E1" s="10"/>
      <c r="F1" s="10"/>
      <c r="G1" s="10"/>
      <c r="H1" s="37"/>
      <c r="I1" s="10"/>
      <c r="J1" s="38"/>
      <c r="K1" s="26"/>
      <c r="L1" s="26"/>
      <c r="M1" s="26"/>
    </row>
    <row r="2" spans="1:13" s="11" customFormat="1" ht="12.75">
      <c r="A2" s="9"/>
      <c r="B2" s="91" t="s">
        <v>20</v>
      </c>
      <c r="C2" s="91"/>
      <c r="D2" s="43"/>
      <c r="E2" s="12"/>
      <c r="F2" s="12"/>
      <c r="G2" s="12"/>
      <c r="H2" s="39"/>
      <c r="I2" s="12"/>
      <c r="J2" s="40"/>
      <c r="K2" s="27"/>
      <c r="L2" s="27"/>
      <c r="M2" s="27"/>
    </row>
    <row r="3" spans="1:13" s="11" customFormat="1" ht="11.25">
      <c r="A3" s="9"/>
      <c r="B3" s="92" t="s">
        <v>90</v>
      </c>
      <c r="C3" s="92"/>
      <c r="D3" s="44"/>
      <c r="E3" s="13"/>
      <c r="F3" s="13"/>
      <c r="G3" s="13"/>
      <c r="H3" s="41"/>
      <c r="I3" s="13"/>
      <c r="J3" s="14"/>
      <c r="K3" s="28"/>
      <c r="L3" s="28"/>
      <c r="M3" s="28"/>
    </row>
    <row r="4" spans="1:17" s="16" customFormat="1" ht="12.75" customHeight="1">
      <c r="A4" s="15"/>
      <c r="B4" s="23"/>
      <c r="C4" s="24"/>
      <c r="D4" s="24"/>
      <c r="E4" s="25"/>
      <c r="F4" s="25"/>
      <c r="G4" s="25"/>
      <c r="H4" s="29"/>
      <c r="I4" s="25"/>
      <c r="J4" s="89" t="s">
        <v>0</v>
      </c>
      <c r="K4" s="89"/>
      <c r="L4" s="48"/>
      <c r="M4" s="48"/>
      <c r="N4" s="89" t="s">
        <v>21</v>
      </c>
      <c r="O4" s="89"/>
      <c r="P4" s="89" t="s">
        <v>1</v>
      </c>
      <c r="Q4" s="89"/>
    </row>
    <row r="5" spans="1:17" s="18" customFormat="1" ht="54" customHeight="1">
      <c r="A5" s="17"/>
      <c r="B5" s="21" t="s">
        <v>2</v>
      </c>
      <c r="C5" s="21" t="s">
        <v>3</v>
      </c>
      <c r="D5" s="45" t="s">
        <v>22</v>
      </c>
      <c r="E5" s="22" t="s">
        <v>4</v>
      </c>
      <c r="F5" s="49" t="s">
        <v>23</v>
      </c>
      <c r="G5" s="33" t="s">
        <v>24</v>
      </c>
      <c r="H5" s="33" t="s">
        <v>5</v>
      </c>
      <c r="I5" s="33" t="s">
        <v>6</v>
      </c>
      <c r="J5" s="34" t="s">
        <v>7</v>
      </c>
      <c r="K5" s="35" t="s">
        <v>16</v>
      </c>
      <c r="L5" s="36" t="s">
        <v>25</v>
      </c>
      <c r="M5" s="36" t="s">
        <v>26</v>
      </c>
      <c r="N5" s="35" t="s">
        <v>9</v>
      </c>
      <c r="O5" s="36" t="s">
        <v>10</v>
      </c>
      <c r="P5" s="34" t="s">
        <v>7</v>
      </c>
      <c r="Q5" s="35" t="s">
        <v>8</v>
      </c>
    </row>
    <row r="6" spans="10:15" ht="11.25">
      <c r="J6" s="55">
        <v>9650259.599999936</v>
      </c>
      <c r="K6" s="56">
        <v>405111</v>
      </c>
      <c r="L6" s="8"/>
      <c r="M6" s="8"/>
      <c r="N6" s="46"/>
      <c r="O6" s="47"/>
    </row>
    <row r="7" spans="1:17" s="20" customFormat="1" ht="11.25">
      <c r="A7" s="19">
        <v>1</v>
      </c>
      <c r="B7" s="57" t="s">
        <v>91</v>
      </c>
      <c r="C7" s="58" t="s">
        <v>92</v>
      </c>
      <c r="D7" s="59">
        <v>44526</v>
      </c>
      <c r="E7" s="60" t="s">
        <v>11</v>
      </c>
      <c r="F7" s="61">
        <v>301</v>
      </c>
      <c r="G7" s="61">
        <v>301</v>
      </c>
      <c r="H7" s="62">
        <v>301</v>
      </c>
      <c r="I7" s="64">
        <v>1</v>
      </c>
      <c r="J7" s="75">
        <v>1861490</v>
      </c>
      <c r="K7" s="76">
        <v>80073</v>
      </c>
      <c r="L7" s="50">
        <f>K7/H7</f>
        <v>266.0232558139535</v>
      </c>
      <c r="M7" s="51">
        <f>J7/K7</f>
        <v>23.24741173679018</v>
      </c>
      <c r="N7" s="74"/>
      <c r="O7" s="65">
        <f>IF(N7&lt;&gt;0,-(N7-K7)/N7,"")</f>
      </c>
      <c r="P7" s="77">
        <v>1861490</v>
      </c>
      <c r="Q7" s="78">
        <v>80073</v>
      </c>
    </row>
    <row r="8" spans="1:17" s="20" customFormat="1" ht="11.25">
      <c r="A8" s="19">
        <v>2</v>
      </c>
      <c r="B8" s="57" t="s">
        <v>93</v>
      </c>
      <c r="C8" s="58" t="s">
        <v>94</v>
      </c>
      <c r="D8" s="59">
        <v>44526</v>
      </c>
      <c r="E8" s="52" t="s">
        <v>18</v>
      </c>
      <c r="F8" s="61">
        <v>310</v>
      </c>
      <c r="G8" s="61">
        <v>310</v>
      </c>
      <c r="H8" s="62">
        <v>335</v>
      </c>
      <c r="I8" s="64">
        <v>1</v>
      </c>
      <c r="J8" s="75">
        <v>1357183.5</v>
      </c>
      <c r="K8" s="76">
        <v>55643</v>
      </c>
      <c r="L8" s="50">
        <f>K8/H8</f>
        <v>166.09850746268657</v>
      </c>
      <c r="M8" s="51">
        <f>J8/K8</f>
        <v>24.390911704976368</v>
      </c>
      <c r="N8" s="74"/>
      <c r="O8" s="65">
        <f>IF(N8&lt;&gt;0,-(N8-K8)/N8,"")</f>
      </c>
      <c r="P8" s="77">
        <v>1357183.5</v>
      </c>
      <c r="Q8" s="78">
        <v>55643</v>
      </c>
    </row>
    <row r="9" spans="1:17" s="20" customFormat="1" ht="11.25">
      <c r="A9" s="19">
        <v>3</v>
      </c>
      <c r="B9" s="57" t="s">
        <v>39</v>
      </c>
      <c r="C9" s="58" t="s">
        <v>40</v>
      </c>
      <c r="D9" s="59">
        <v>44491</v>
      </c>
      <c r="E9" s="60" t="s">
        <v>17</v>
      </c>
      <c r="F9" s="61">
        <v>293</v>
      </c>
      <c r="G9" s="61">
        <v>165</v>
      </c>
      <c r="H9" s="62">
        <v>189</v>
      </c>
      <c r="I9" s="64">
        <v>6</v>
      </c>
      <c r="J9" s="75">
        <v>944052</v>
      </c>
      <c r="K9" s="76">
        <v>33847</v>
      </c>
      <c r="L9" s="50">
        <f>K9/H9</f>
        <v>179.08465608465607</v>
      </c>
      <c r="M9" s="51">
        <f>J9/K9</f>
        <v>27.891748160841434</v>
      </c>
      <c r="N9" s="74">
        <v>50541</v>
      </c>
      <c r="O9" s="65">
        <f>IF(N9&lt;&gt;0,-(N9-K9)/N9,"")</f>
        <v>-0.33030608812647155</v>
      </c>
      <c r="P9" s="77">
        <v>15150974</v>
      </c>
      <c r="Q9" s="78">
        <v>580575</v>
      </c>
    </row>
    <row r="10" spans="1:17" s="20" customFormat="1" ht="11.25">
      <c r="A10" s="19">
        <v>4</v>
      </c>
      <c r="B10" s="57" t="s">
        <v>56</v>
      </c>
      <c r="C10" s="58" t="s">
        <v>57</v>
      </c>
      <c r="D10" s="59">
        <v>44505</v>
      </c>
      <c r="E10" s="60" t="s">
        <v>11</v>
      </c>
      <c r="F10" s="61">
        <v>332</v>
      </c>
      <c r="G10" s="61">
        <v>301</v>
      </c>
      <c r="H10" s="62">
        <v>301</v>
      </c>
      <c r="I10" s="64">
        <v>4</v>
      </c>
      <c r="J10" s="75">
        <v>753064</v>
      </c>
      <c r="K10" s="76">
        <v>32341</v>
      </c>
      <c r="L10" s="50">
        <f>K10/H10</f>
        <v>107.44518272425249</v>
      </c>
      <c r="M10" s="51">
        <f>J10/K10</f>
        <v>23.285117961720417</v>
      </c>
      <c r="N10" s="74">
        <v>54036</v>
      </c>
      <c r="O10" s="65">
        <f>IF(N10&lt;&gt;0,-(N10-K10)/N10,"")</f>
        <v>-0.4014915981937967</v>
      </c>
      <c r="P10" s="77">
        <v>8789576</v>
      </c>
      <c r="Q10" s="78">
        <v>364092</v>
      </c>
    </row>
    <row r="11" spans="1:17" s="20" customFormat="1" ht="11.25">
      <c r="A11" s="19">
        <v>5</v>
      </c>
      <c r="B11" s="57" t="s">
        <v>95</v>
      </c>
      <c r="C11" s="58" t="s">
        <v>96</v>
      </c>
      <c r="D11" s="59">
        <v>44526</v>
      </c>
      <c r="E11" s="60" t="s">
        <v>11</v>
      </c>
      <c r="F11" s="61">
        <v>92</v>
      </c>
      <c r="G11" s="61">
        <v>94</v>
      </c>
      <c r="H11" s="62">
        <v>94</v>
      </c>
      <c r="I11" s="64">
        <v>1</v>
      </c>
      <c r="J11" s="75">
        <v>926347</v>
      </c>
      <c r="K11" s="76">
        <v>29952</v>
      </c>
      <c r="L11" s="50">
        <f>K11/H11</f>
        <v>318.63829787234044</v>
      </c>
      <c r="M11" s="51">
        <f>J11/K11</f>
        <v>30.927717681623932</v>
      </c>
      <c r="N11" s="74"/>
      <c r="O11" s="65">
        <f>IF(N11&lt;&gt;0,-(N11-K11)/N11,"")</f>
      </c>
      <c r="P11" s="77">
        <v>926347</v>
      </c>
      <c r="Q11" s="78">
        <v>29952</v>
      </c>
    </row>
    <row r="12" spans="1:17" s="20" customFormat="1" ht="11.25">
      <c r="A12" s="19">
        <v>6</v>
      </c>
      <c r="B12" s="57" t="s">
        <v>75</v>
      </c>
      <c r="C12" s="58" t="s">
        <v>76</v>
      </c>
      <c r="D12" s="59">
        <v>44519</v>
      </c>
      <c r="E12" s="60" t="s">
        <v>17</v>
      </c>
      <c r="F12" s="61">
        <v>275</v>
      </c>
      <c r="G12" s="61">
        <v>279</v>
      </c>
      <c r="H12" s="62">
        <v>290</v>
      </c>
      <c r="I12" s="64">
        <v>2</v>
      </c>
      <c r="J12" s="75">
        <v>669105</v>
      </c>
      <c r="K12" s="76">
        <v>28712</v>
      </c>
      <c r="L12" s="50">
        <f>K12/H12</f>
        <v>99.00689655172414</v>
      </c>
      <c r="M12" s="51">
        <f>J12/K12</f>
        <v>23.30401922541098</v>
      </c>
      <c r="N12" s="74">
        <v>46144</v>
      </c>
      <c r="O12" s="65">
        <f>IF(N12&lt;&gt;0,-(N12-K12)/N12,"")</f>
        <v>-0.3777739251040222</v>
      </c>
      <c r="P12" s="77">
        <v>1732801</v>
      </c>
      <c r="Q12" s="78">
        <v>74856</v>
      </c>
    </row>
    <row r="13" spans="1:17" s="20" customFormat="1" ht="11.25">
      <c r="A13" s="19">
        <v>7</v>
      </c>
      <c r="B13" s="57" t="s">
        <v>64</v>
      </c>
      <c r="C13" s="58" t="s">
        <v>65</v>
      </c>
      <c r="D13" s="59">
        <v>44512</v>
      </c>
      <c r="E13" s="60" t="s">
        <v>11</v>
      </c>
      <c r="F13" s="61">
        <v>264</v>
      </c>
      <c r="G13" s="61">
        <v>262</v>
      </c>
      <c r="H13" s="62">
        <v>262</v>
      </c>
      <c r="I13" s="64">
        <v>3</v>
      </c>
      <c r="J13" s="75">
        <v>518927</v>
      </c>
      <c r="K13" s="76">
        <v>23574</v>
      </c>
      <c r="L13" s="50">
        <f>K13/H13</f>
        <v>89.97709923664122</v>
      </c>
      <c r="M13" s="51">
        <f>J13/K13</f>
        <v>22.01268346483414</v>
      </c>
      <c r="N13" s="74">
        <v>59783</v>
      </c>
      <c r="O13" s="65">
        <f>IF(N13&lt;&gt;0,-(N13-K13)/N13,"")</f>
        <v>-0.6056738537711389</v>
      </c>
      <c r="P13" s="77">
        <v>4274933</v>
      </c>
      <c r="Q13" s="78">
        <v>202304</v>
      </c>
    </row>
    <row r="14" spans="1:17" s="20" customFormat="1" ht="11.25">
      <c r="A14" s="19">
        <v>8</v>
      </c>
      <c r="B14" s="66" t="s">
        <v>37</v>
      </c>
      <c r="C14" s="67" t="s">
        <v>37</v>
      </c>
      <c r="D14" s="68">
        <v>44484</v>
      </c>
      <c r="E14" s="60" t="s">
        <v>17</v>
      </c>
      <c r="F14" s="63">
        <v>329</v>
      </c>
      <c r="G14" s="63">
        <v>135</v>
      </c>
      <c r="H14" s="62">
        <v>137</v>
      </c>
      <c r="I14" s="64">
        <v>7</v>
      </c>
      <c r="J14" s="75">
        <v>363708</v>
      </c>
      <c r="K14" s="76">
        <v>15721</v>
      </c>
      <c r="L14" s="50">
        <f>K14/H14</f>
        <v>114.75182481751825</v>
      </c>
      <c r="M14" s="51">
        <f>J14/K14</f>
        <v>23.135169518478467</v>
      </c>
      <c r="N14" s="74">
        <v>31072</v>
      </c>
      <c r="O14" s="65">
        <f>IF(N14&lt;&gt;0,-(N14-K14)/N14,"")</f>
        <v>-0.49404608650875387</v>
      </c>
      <c r="P14" s="53">
        <v>15199925</v>
      </c>
      <c r="Q14" s="54">
        <v>663290</v>
      </c>
    </row>
    <row r="15" spans="1:17" s="20" customFormat="1" ht="11.25">
      <c r="A15" s="19">
        <v>9</v>
      </c>
      <c r="B15" s="57" t="s">
        <v>97</v>
      </c>
      <c r="C15" s="58" t="s">
        <v>98</v>
      </c>
      <c r="D15" s="59">
        <v>44526</v>
      </c>
      <c r="E15" s="60" t="s">
        <v>12</v>
      </c>
      <c r="F15" s="61">
        <v>103</v>
      </c>
      <c r="G15" s="61">
        <v>103</v>
      </c>
      <c r="H15" s="62">
        <v>103</v>
      </c>
      <c r="I15" s="64">
        <v>1</v>
      </c>
      <c r="J15" s="75">
        <v>338920</v>
      </c>
      <c r="K15" s="76">
        <v>15229</v>
      </c>
      <c r="L15" s="50">
        <f>K15/H15</f>
        <v>147.85436893203882</v>
      </c>
      <c r="M15" s="51">
        <f>J15/K15</f>
        <v>22.254908398450326</v>
      </c>
      <c r="N15" s="74"/>
      <c r="O15" s="65">
        <f>IF(N15&lt;&gt;0,-(N15-K15)/N15,"")</f>
      </c>
      <c r="P15" s="77">
        <v>338920</v>
      </c>
      <c r="Q15" s="78">
        <v>15229</v>
      </c>
    </row>
    <row r="16" spans="1:17" s="20" customFormat="1" ht="11.25">
      <c r="A16" s="19">
        <v>10</v>
      </c>
      <c r="B16" s="57" t="s">
        <v>77</v>
      </c>
      <c r="C16" s="58" t="s">
        <v>77</v>
      </c>
      <c r="D16" s="59">
        <v>44519</v>
      </c>
      <c r="E16" s="60" t="s">
        <v>18</v>
      </c>
      <c r="F16" s="61">
        <v>104</v>
      </c>
      <c r="G16" s="61">
        <v>78</v>
      </c>
      <c r="H16" s="62">
        <v>78</v>
      </c>
      <c r="I16" s="64">
        <v>2</v>
      </c>
      <c r="J16" s="75">
        <v>385026.5</v>
      </c>
      <c r="K16" s="76">
        <v>14012</v>
      </c>
      <c r="L16" s="50">
        <f>K16/H16</f>
        <v>179.64102564102564</v>
      </c>
      <c r="M16" s="51">
        <f>J16/K16</f>
        <v>27.478339994290607</v>
      </c>
      <c r="N16" s="74">
        <v>24471</v>
      </c>
      <c r="O16" s="65">
        <f>IF(N16&lt;&gt;0,-(N16-K16)/N16,"")</f>
        <v>-0.42740386580033507</v>
      </c>
      <c r="P16" s="77">
        <v>997476</v>
      </c>
      <c r="Q16" s="78">
        <v>38483</v>
      </c>
    </row>
    <row r="17" spans="1:17" s="20" customFormat="1" ht="11.25">
      <c r="A17" s="19">
        <v>11</v>
      </c>
      <c r="B17" s="57" t="s">
        <v>99</v>
      </c>
      <c r="C17" s="58" t="s">
        <v>99</v>
      </c>
      <c r="D17" s="59">
        <v>44526</v>
      </c>
      <c r="E17" s="60" t="s">
        <v>12</v>
      </c>
      <c r="F17" s="61">
        <v>123</v>
      </c>
      <c r="G17" s="61">
        <v>123</v>
      </c>
      <c r="H17" s="62">
        <v>123</v>
      </c>
      <c r="I17" s="64">
        <v>1</v>
      </c>
      <c r="J17" s="75">
        <v>301238.5</v>
      </c>
      <c r="K17" s="76">
        <v>13174</v>
      </c>
      <c r="L17" s="50">
        <f>K17/H17</f>
        <v>107.10569105691057</v>
      </c>
      <c r="M17" s="51">
        <f>J17/K17</f>
        <v>22.866137847274935</v>
      </c>
      <c r="N17" s="74"/>
      <c r="O17" s="65">
        <f>IF(N17&lt;&gt;0,-(N17-K17)/N17,"")</f>
      </c>
      <c r="P17" s="77">
        <v>301238.5</v>
      </c>
      <c r="Q17" s="78">
        <v>13174</v>
      </c>
    </row>
    <row r="18" spans="1:17" s="20" customFormat="1" ht="11.25">
      <c r="A18" s="19">
        <v>12</v>
      </c>
      <c r="B18" s="57" t="s">
        <v>31</v>
      </c>
      <c r="C18" s="58" t="s">
        <v>31</v>
      </c>
      <c r="D18" s="59">
        <v>44463</v>
      </c>
      <c r="E18" s="60" t="s">
        <v>12</v>
      </c>
      <c r="F18" s="61">
        <v>309</v>
      </c>
      <c r="G18" s="61">
        <v>11</v>
      </c>
      <c r="H18" s="62">
        <v>11</v>
      </c>
      <c r="I18" s="64">
        <v>10</v>
      </c>
      <c r="J18" s="75">
        <v>79930</v>
      </c>
      <c r="K18" s="76">
        <v>7993</v>
      </c>
      <c r="L18" s="50">
        <f>K18/H18</f>
        <v>726.6363636363636</v>
      </c>
      <c r="M18" s="51">
        <f>J18/K18</f>
        <v>10</v>
      </c>
      <c r="N18" s="74">
        <v>15825</v>
      </c>
      <c r="O18" s="65">
        <f>IF(N18&lt;&gt;0,-(N18-K18)/N18,"")</f>
        <v>-0.494913112164297</v>
      </c>
      <c r="P18" s="77">
        <v>6290531.78</v>
      </c>
      <c r="Q18" s="78">
        <v>628490</v>
      </c>
    </row>
    <row r="19" spans="1:17" s="20" customFormat="1" ht="11.25">
      <c r="A19" s="19">
        <v>13</v>
      </c>
      <c r="B19" s="57" t="s">
        <v>100</v>
      </c>
      <c r="C19" s="58" t="s">
        <v>100</v>
      </c>
      <c r="D19" s="59">
        <v>44526</v>
      </c>
      <c r="E19" s="52" t="s">
        <v>18</v>
      </c>
      <c r="F19" s="61">
        <v>115</v>
      </c>
      <c r="G19" s="61">
        <v>115</v>
      </c>
      <c r="H19" s="62">
        <v>115</v>
      </c>
      <c r="I19" s="64">
        <v>1</v>
      </c>
      <c r="J19" s="75">
        <v>119865.5</v>
      </c>
      <c r="K19" s="76">
        <v>5777</v>
      </c>
      <c r="L19" s="50">
        <f>K19/H19</f>
        <v>50.23478260869565</v>
      </c>
      <c r="M19" s="51">
        <f>J19/K19</f>
        <v>20.74874502336853</v>
      </c>
      <c r="N19" s="74"/>
      <c r="O19" s="65">
        <f>IF(N19&lt;&gt;0,-(N19-K19)/N19,"")</f>
      </c>
      <c r="P19" s="77">
        <v>119865.5</v>
      </c>
      <c r="Q19" s="78">
        <v>5777</v>
      </c>
    </row>
    <row r="20" spans="1:17" s="20" customFormat="1" ht="11.25">
      <c r="A20" s="19">
        <v>14</v>
      </c>
      <c r="B20" s="57" t="s">
        <v>101</v>
      </c>
      <c r="C20" s="58" t="s">
        <v>102</v>
      </c>
      <c r="D20" s="59">
        <v>44526</v>
      </c>
      <c r="E20" s="52" t="s">
        <v>18</v>
      </c>
      <c r="F20" s="61">
        <v>115</v>
      </c>
      <c r="G20" s="61">
        <v>115</v>
      </c>
      <c r="H20" s="62">
        <v>115</v>
      </c>
      <c r="I20" s="64">
        <v>1</v>
      </c>
      <c r="J20" s="75">
        <v>112683.5</v>
      </c>
      <c r="K20" s="76">
        <v>5202</v>
      </c>
      <c r="L20" s="50">
        <f>K20/H20</f>
        <v>45.23478260869565</v>
      </c>
      <c r="M20" s="51">
        <f>J20/K20</f>
        <v>21.661572472126107</v>
      </c>
      <c r="N20" s="74"/>
      <c r="O20" s="65">
        <f>IF(N20&lt;&gt;0,-(N20-K20)/N20,"")</f>
      </c>
      <c r="P20" s="77">
        <v>112683.5</v>
      </c>
      <c r="Q20" s="78">
        <v>5202</v>
      </c>
    </row>
    <row r="21" spans="1:17" s="20" customFormat="1" ht="11.25">
      <c r="A21" s="19">
        <v>15</v>
      </c>
      <c r="B21" s="57" t="s">
        <v>43</v>
      </c>
      <c r="C21" s="58" t="s">
        <v>43</v>
      </c>
      <c r="D21" s="59">
        <v>44498</v>
      </c>
      <c r="E21" s="60" t="s">
        <v>18</v>
      </c>
      <c r="F21" s="61">
        <v>312</v>
      </c>
      <c r="G21" s="61">
        <v>90</v>
      </c>
      <c r="H21" s="62">
        <v>90</v>
      </c>
      <c r="I21" s="64">
        <v>5</v>
      </c>
      <c r="J21" s="75">
        <v>88535</v>
      </c>
      <c r="K21" s="76">
        <v>5042</v>
      </c>
      <c r="L21" s="50">
        <f>K21/H21</f>
        <v>56.022222222222226</v>
      </c>
      <c r="M21" s="51">
        <f>J21/K21</f>
        <v>17.559500198333993</v>
      </c>
      <c r="N21" s="74">
        <v>14821</v>
      </c>
      <c r="O21" s="65">
        <f>IF(N21&lt;&gt;0,-(N21-K21)/N21,"")</f>
        <v>-0.6598070305647392</v>
      </c>
      <c r="P21" s="77">
        <v>2863394</v>
      </c>
      <c r="Q21" s="78">
        <v>143512</v>
      </c>
    </row>
    <row r="22" spans="1:17" s="20" customFormat="1" ht="11.25">
      <c r="A22" s="19">
        <v>16</v>
      </c>
      <c r="B22" s="57" t="s">
        <v>38</v>
      </c>
      <c r="C22" s="58" t="s">
        <v>38</v>
      </c>
      <c r="D22" s="59">
        <v>44484</v>
      </c>
      <c r="E22" s="60" t="s">
        <v>12</v>
      </c>
      <c r="F22" s="61">
        <v>318</v>
      </c>
      <c r="G22" s="61">
        <v>26</v>
      </c>
      <c r="H22" s="62">
        <v>26</v>
      </c>
      <c r="I22" s="64">
        <v>7</v>
      </c>
      <c r="J22" s="75">
        <v>96178</v>
      </c>
      <c r="K22" s="76">
        <v>4304</v>
      </c>
      <c r="L22" s="50">
        <f>K22/H22</f>
        <v>165.53846153846155</v>
      </c>
      <c r="M22" s="51">
        <f>J22/K22</f>
        <v>22.346189591078065</v>
      </c>
      <c r="N22" s="74">
        <v>8446</v>
      </c>
      <c r="O22" s="65">
        <f>IF(N22&lt;&gt;0,-(N22-K22)/N22,"")</f>
        <v>-0.49040966137816716</v>
      </c>
      <c r="P22" s="77">
        <v>4573278</v>
      </c>
      <c r="Q22" s="78">
        <v>215512</v>
      </c>
    </row>
    <row r="23" spans="1:17" s="20" customFormat="1" ht="11.25">
      <c r="A23" s="19">
        <v>17</v>
      </c>
      <c r="B23" s="57" t="s">
        <v>78</v>
      </c>
      <c r="C23" s="58" t="s">
        <v>79</v>
      </c>
      <c r="D23" s="59">
        <v>44519</v>
      </c>
      <c r="E23" s="60" t="s">
        <v>13</v>
      </c>
      <c r="F23" s="61">
        <v>124</v>
      </c>
      <c r="G23" s="61">
        <v>93</v>
      </c>
      <c r="H23" s="62">
        <v>93</v>
      </c>
      <c r="I23" s="64">
        <v>2</v>
      </c>
      <c r="J23" s="75">
        <v>87280.5</v>
      </c>
      <c r="K23" s="76">
        <v>4249</v>
      </c>
      <c r="L23" s="50">
        <f>K23/H23</f>
        <v>45.68817204301075</v>
      </c>
      <c r="M23" s="51">
        <f>J23/K23</f>
        <v>20.541421510943753</v>
      </c>
      <c r="N23" s="74">
        <v>12955</v>
      </c>
      <c r="O23" s="65">
        <f>IF(N23&lt;&gt;0,-(N23-K23)/N23,"")</f>
        <v>-0.6720185256657661</v>
      </c>
      <c r="P23" s="77">
        <v>363111.5</v>
      </c>
      <c r="Q23" s="78">
        <v>17204</v>
      </c>
    </row>
    <row r="24" spans="1:17" s="20" customFormat="1" ht="11.25">
      <c r="A24" s="19">
        <v>18</v>
      </c>
      <c r="B24" s="57" t="s">
        <v>80</v>
      </c>
      <c r="C24" s="58" t="s">
        <v>80</v>
      </c>
      <c r="D24" s="59">
        <v>44519</v>
      </c>
      <c r="E24" s="60" t="s">
        <v>13</v>
      </c>
      <c r="F24" s="61">
        <v>123</v>
      </c>
      <c r="G24" s="61">
        <v>58</v>
      </c>
      <c r="H24" s="62">
        <v>58</v>
      </c>
      <c r="I24" s="64">
        <v>2</v>
      </c>
      <c r="J24" s="75">
        <v>88548</v>
      </c>
      <c r="K24" s="76">
        <v>4207</v>
      </c>
      <c r="L24" s="50">
        <f>K24/H24</f>
        <v>72.53448275862068</v>
      </c>
      <c r="M24" s="51">
        <f>J24/K24</f>
        <v>21.047777513667697</v>
      </c>
      <c r="N24" s="74">
        <v>10768</v>
      </c>
      <c r="O24" s="65">
        <f>IF(N24&lt;&gt;0,-(N24-K24)/N24,"")</f>
        <v>-0.6093053491827637</v>
      </c>
      <c r="P24" s="77">
        <v>312649</v>
      </c>
      <c r="Q24" s="78">
        <v>14975</v>
      </c>
    </row>
    <row r="25" spans="1:17" s="20" customFormat="1" ht="11.25">
      <c r="A25" s="19">
        <v>19</v>
      </c>
      <c r="B25" s="57" t="s">
        <v>82</v>
      </c>
      <c r="C25" s="58" t="s">
        <v>83</v>
      </c>
      <c r="D25" s="59">
        <v>44519</v>
      </c>
      <c r="E25" s="60" t="s">
        <v>14</v>
      </c>
      <c r="F25" s="61">
        <v>24</v>
      </c>
      <c r="G25" s="61">
        <v>19</v>
      </c>
      <c r="H25" s="62">
        <v>19</v>
      </c>
      <c r="I25" s="64">
        <v>2</v>
      </c>
      <c r="J25" s="75">
        <v>88647.5</v>
      </c>
      <c r="K25" s="76">
        <v>3728</v>
      </c>
      <c r="L25" s="50">
        <f>K25/H25</f>
        <v>196.21052631578948</v>
      </c>
      <c r="M25" s="51">
        <f>J25/K25</f>
        <v>23.77883583690987</v>
      </c>
      <c r="N25" s="74">
        <v>6544</v>
      </c>
      <c r="O25" s="65">
        <f>IF(N25&lt;&gt;0,-(N25-K25)/N25,"")</f>
        <v>-0.43031784841075793</v>
      </c>
      <c r="P25" s="77">
        <v>267939.5</v>
      </c>
      <c r="Q25" s="78">
        <v>11944</v>
      </c>
    </row>
    <row r="26" spans="1:17" ht="11.25">
      <c r="A26" s="19">
        <v>20</v>
      </c>
      <c r="B26" s="57" t="s">
        <v>27</v>
      </c>
      <c r="C26" s="58" t="s">
        <v>28</v>
      </c>
      <c r="D26" s="59">
        <v>44442</v>
      </c>
      <c r="E26" s="60" t="s">
        <v>11</v>
      </c>
      <c r="F26" s="61">
        <v>275</v>
      </c>
      <c r="G26" s="61">
        <v>38</v>
      </c>
      <c r="H26" s="62">
        <v>38</v>
      </c>
      <c r="I26" s="64">
        <v>13</v>
      </c>
      <c r="J26" s="75">
        <v>93080</v>
      </c>
      <c r="K26" s="76">
        <v>3726</v>
      </c>
      <c r="L26" s="50">
        <f>K26/H26</f>
        <v>98.05263157894737</v>
      </c>
      <c r="M26" s="51">
        <f>J26/K26</f>
        <v>24.981213097155127</v>
      </c>
      <c r="N26" s="74">
        <v>11814</v>
      </c>
      <c r="O26" s="65">
        <f>IF(N26&lt;&gt;0,-(N26-K26)/N26,"")</f>
        <v>-0.6846114779075673</v>
      </c>
      <c r="P26" s="77">
        <v>6015662</v>
      </c>
      <c r="Q26" s="78">
        <v>270686</v>
      </c>
    </row>
    <row r="27" spans="1:17" ht="11.25">
      <c r="A27" s="19">
        <v>21</v>
      </c>
      <c r="B27" s="57" t="s">
        <v>29</v>
      </c>
      <c r="C27" s="58" t="s">
        <v>30</v>
      </c>
      <c r="D27" s="59">
        <v>44456</v>
      </c>
      <c r="E27" s="60" t="s">
        <v>11</v>
      </c>
      <c r="F27" s="61">
        <v>294</v>
      </c>
      <c r="G27" s="61">
        <v>39</v>
      </c>
      <c r="H27" s="62">
        <v>39</v>
      </c>
      <c r="I27" s="64">
        <v>10</v>
      </c>
      <c r="J27" s="75">
        <v>80011</v>
      </c>
      <c r="K27" s="76">
        <v>3606</v>
      </c>
      <c r="L27" s="50">
        <f>K27/H27</f>
        <v>92.46153846153847</v>
      </c>
      <c r="M27" s="51">
        <f>J27/K27</f>
        <v>22.188297282307264</v>
      </c>
      <c r="N27" s="74">
        <v>10261</v>
      </c>
      <c r="O27" s="65">
        <f>IF(N27&lt;&gt;0,-(N27-K27)/N27,"")</f>
        <v>-0.6485722639118994</v>
      </c>
      <c r="P27" s="77">
        <v>6978644</v>
      </c>
      <c r="Q27" s="78">
        <v>328451</v>
      </c>
    </row>
    <row r="28" spans="1:17" ht="11.25">
      <c r="A28" s="19">
        <v>22</v>
      </c>
      <c r="B28" s="57" t="s">
        <v>70</v>
      </c>
      <c r="C28" s="58" t="s">
        <v>71</v>
      </c>
      <c r="D28" s="59">
        <v>44512</v>
      </c>
      <c r="E28" s="60" t="s">
        <v>11</v>
      </c>
      <c r="F28" s="61">
        <v>76</v>
      </c>
      <c r="G28" s="61">
        <v>29</v>
      </c>
      <c r="H28" s="62">
        <v>29</v>
      </c>
      <c r="I28" s="64">
        <v>3</v>
      </c>
      <c r="J28" s="75">
        <v>51211</v>
      </c>
      <c r="K28" s="76">
        <v>2133</v>
      </c>
      <c r="L28" s="50">
        <f>K28/H28</f>
        <v>73.55172413793103</v>
      </c>
      <c r="M28" s="51">
        <f>J28/K28</f>
        <v>24.008907641819036</v>
      </c>
      <c r="N28" s="74">
        <v>7561</v>
      </c>
      <c r="O28" s="65">
        <f>IF(N28&lt;&gt;0,-(N28-K28)/N28,"")</f>
        <v>-0.7178944584049729</v>
      </c>
      <c r="P28" s="77">
        <v>602597</v>
      </c>
      <c r="Q28" s="78">
        <v>26126</v>
      </c>
    </row>
    <row r="29" spans="1:17" ht="11.25">
      <c r="A29" s="19">
        <v>23</v>
      </c>
      <c r="B29" s="57" t="s">
        <v>103</v>
      </c>
      <c r="C29" s="58" t="s">
        <v>104</v>
      </c>
      <c r="D29" s="59">
        <v>44526</v>
      </c>
      <c r="E29" s="60" t="s">
        <v>15</v>
      </c>
      <c r="F29" s="61">
        <v>36</v>
      </c>
      <c r="G29" s="61">
        <v>38</v>
      </c>
      <c r="H29" s="62">
        <v>38</v>
      </c>
      <c r="I29" s="64">
        <v>1</v>
      </c>
      <c r="J29" s="75">
        <v>28731</v>
      </c>
      <c r="K29" s="76">
        <v>1301</v>
      </c>
      <c r="L29" s="50">
        <f>K29/H29</f>
        <v>34.23684210526316</v>
      </c>
      <c r="M29" s="51">
        <f>J29/K29</f>
        <v>22.083781706379707</v>
      </c>
      <c r="N29" s="74"/>
      <c r="O29" s="65">
        <f>IF(N29&lt;&gt;0,-(N29-K29)/N29,"")</f>
      </c>
      <c r="P29" s="77">
        <v>28731</v>
      </c>
      <c r="Q29" s="78">
        <v>1301</v>
      </c>
    </row>
    <row r="30" spans="1:17" ht="11.25">
      <c r="A30" s="19">
        <v>24</v>
      </c>
      <c r="B30" s="57" t="s">
        <v>72</v>
      </c>
      <c r="C30" s="58" t="s">
        <v>72</v>
      </c>
      <c r="D30" s="59">
        <v>44512</v>
      </c>
      <c r="E30" s="60" t="s">
        <v>12</v>
      </c>
      <c r="F30" s="61">
        <v>104</v>
      </c>
      <c r="G30" s="61">
        <v>15</v>
      </c>
      <c r="H30" s="62">
        <v>15</v>
      </c>
      <c r="I30" s="64">
        <v>3</v>
      </c>
      <c r="J30" s="75">
        <v>20628</v>
      </c>
      <c r="K30" s="76">
        <v>1126</v>
      </c>
      <c r="L30" s="50">
        <f>K30/H30</f>
        <v>75.06666666666666</v>
      </c>
      <c r="M30" s="51">
        <f>J30/K30</f>
        <v>18.319715808170514</v>
      </c>
      <c r="N30" s="74">
        <v>4474</v>
      </c>
      <c r="O30" s="65">
        <f>IF(N30&lt;&gt;0,-(N30-K30)/N30,"")</f>
        <v>-0.7483236477425123</v>
      </c>
      <c r="P30" s="77">
        <v>384798</v>
      </c>
      <c r="Q30" s="78">
        <v>19252</v>
      </c>
    </row>
    <row r="31" spans="1:17" ht="11.25">
      <c r="A31" s="19">
        <v>25</v>
      </c>
      <c r="B31" s="57" t="s">
        <v>105</v>
      </c>
      <c r="C31" s="58" t="s">
        <v>105</v>
      </c>
      <c r="D31" s="59">
        <v>44449</v>
      </c>
      <c r="E31" s="60" t="s">
        <v>12</v>
      </c>
      <c r="F31" s="61">
        <v>127</v>
      </c>
      <c r="G31" s="61">
        <v>1</v>
      </c>
      <c r="H31" s="62">
        <v>1</v>
      </c>
      <c r="I31" s="64">
        <v>10</v>
      </c>
      <c r="J31" s="75">
        <v>15174.6</v>
      </c>
      <c r="K31" s="76">
        <v>1011</v>
      </c>
      <c r="L31" s="50">
        <f>K31/H31</f>
        <v>1011</v>
      </c>
      <c r="M31" s="51">
        <f>J31/K31</f>
        <v>15.009495548961425</v>
      </c>
      <c r="N31" s="74">
        <v>76</v>
      </c>
      <c r="O31" s="65">
        <f>IF(N31&lt;&gt;0,-(N31-K31)/N31,"")</f>
        <v>12.302631578947368</v>
      </c>
      <c r="P31" s="77">
        <v>70877.6</v>
      </c>
      <c r="Q31" s="78">
        <v>3979</v>
      </c>
    </row>
    <row r="32" spans="1:17" ht="11.25">
      <c r="A32" s="19">
        <v>26</v>
      </c>
      <c r="B32" s="57" t="s">
        <v>66</v>
      </c>
      <c r="C32" s="58" t="s">
        <v>66</v>
      </c>
      <c r="D32" s="59">
        <v>44512</v>
      </c>
      <c r="E32" s="60" t="s">
        <v>18</v>
      </c>
      <c r="F32" s="61">
        <v>288</v>
      </c>
      <c r="G32" s="61">
        <v>30</v>
      </c>
      <c r="H32" s="62">
        <v>30</v>
      </c>
      <c r="I32" s="64">
        <v>3</v>
      </c>
      <c r="J32" s="75">
        <v>18419</v>
      </c>
      <c r="K32" s="76">
        <v>920</v>
      </c>
      <c r="L32" s="50">
        <f>K32/H32</f>
        <v>30.666666666666668</v>
      </c>
      <c r="M32" s="51">
        <f>J32/K32</f>
        <v>20.020652173913042</v>
      </c>
      <c r="N32" s="74">
        <v>9343</v>
      </c>
      <c r="O32" s="65">
        <f>IF(N32&lt;&gt;0,-(N32-K32)/N32,"")</f>
        <v>-0.9015305576367334</v>
      </c>
      <c r="P32" s="77">
        <v>921842</v>
      </c>
      <c r="Q32" s="78">
        <v>46698</v>
      </c>
    </row>
    <row r="33" spans="1:17" ht="11.25">
      <c r="A33" s="19">
        <v>27</v>
      </c>
      <c r="B33" s="57" t="s">
        <v>67</v>
      </c>
      <c r="C33" s="58" t="s">
        <v>67</v>
      </c>
      <c r="D33" s="59">
        <v>44512</v>
      </c>
      <c r="E33" s="60" t="s">
        <v>15</v>
      </c>
      <c r="F33" s="61">
        <v>237</v>
      </c>
      <c r="G33" s="61">
        <v>21</v>
      </c>
      <c r="H33" s="62">
        <v>21</v>
      </c>
      <c r="I33" s="64">
        <v>3</v>
      </c>
      <c r="J33" s="75">
        <v>19378</v>
      </c>
      <c r="K33" s="76">
        <v>881</v>
      </c>
      <c r="L33" s="50">
        <f>K33/H33</f>
        <v>41.95238095238095</v>
      </c>
      <c r="M33" s="51">
        <f>J33/K33</f>
        <v>21.99545970488082</v>
      </c>
      <c r="N33" s="74">
        <v>10166</v>
      </c>
      <c r="O33" s="65">
        <f>IF(N33&lt;&gt;0,-(N33-K33)/N33,"")</f>
        <v>-0.9133385795789888</v>
      </c>
      <c r="P33" s="77">
        <v>830402.5</v>
      </c>
      <c r="Q33" s="78">
        <v>40023</v>
      </c>
    </row>
    <row r="34" spans="1:17" ht="11.25">
      <c r="A34" s="19">
        <v>28</v>
      </c>
      <c r="B34" s="57" t="s">
        <v>36</v>
      </c>
      <c r="C34" s="58" t="s">
        <v>36</v>
      </c>
      <c r="D34" s="59">
        <v>44477</v>
      </c>
      <c r="E34" s="52" t="s">
        <v>18</v>
      </c>
      <c r="F34" s="61">
        <v>194</v>
      </c>
      <c r="G34" s="61">
        <v>2</v>
      </c>
      <c r="H34" s="62">
        <v>2</v>
      </c>
      <c r="I34" s="64">
        <v>8</v>
      </c>
      <c r="J34" s="75">
        <v>17369</v>
      </c>
      <c r="K34" s="76">
        <v>864</v>
      </c>
      <c r="L34" s="50">
        <f>K34/H34</f>
        <v>432</v>
      </c>
      <c r="M34" s="51">
        <f>J34/K34</f>
        <v>20.10300925925926</v>
      </c>
      <c r="N34" s="74">
        <v>1519</v>
      </c>
      <c r="O34" s="65">
        <f>IF(N34&lt;&gt;0,-(N34-K34)/N34,"")</f>
        <v>-0.43120473996050035</v>
      </c>
      <c r="P34" s="77">
        <v>329791</v>
      </c>
      <c r="Q34" s="78">
        <v>15627</v>
      </c>
    </row>
    <row r="35" spans="1:17" ht="11.25">
      <c r="A35" s="19">
        <v>29</v>
      </c>
      <c r="B35" s="57" t="s">
        <v>33</v>
      </c>
      <c r="C35" s="58" t="s">
        <v>34</v>
      </c>
      <c r="D35" s="59">
        <v>44470</v>
      </c>
      <c r="E35" s="60" t="s">
        <v>11</v>
      </c>
      <c r="F35" s="61">
        <v>303</v>
      </c>
      <c r="G35" s="61">
        <v>6</v>
      </c>
      <c r="H35" s="62">
        <v>6</v>
      </c>
      <c r="I35" s="64">
        <v>8</v>
      </c>
      <c r="J35" s="75">
        <v>26338</v>
      </c>
      <c r="K35" s="76">
        <v>802</v>
      </c>
      <c r="L35" s="50">
        <f>K35/H35</f>
        <v>133.66666666666666</v>
      </c>
      <c r="M35" s="51">
        <f>J35/K35</f>
        <v>32.84039900249377</v>
      </c>
      <c r="N35" s="74">
        <v>2514</v>
      </c>
      <c r="O35" s="65">
        <f>IF(N35&lt;&gt;0,-(N35-K35)/N35,"")</f>
        <v>-0.6809864757358791</v>
      </c>
      <c r="P35" s="77">
        <v>6810090</v>
      </c>
      <c r="Q35" s="78">
        <v>241243</v>
      </c>
    </row>
    <row r="36" spans="1:17" ht="11.25">
      <c r="A36" s="19">
        <v>30</v>
      </c>
      <c r="B36" s="57" t="s">
        <v>68</v>
      </c>
      <c r="C36" s="58" t="s">
        <v>69</v>
      </c>
      <c r="D36" s="59">
        <v>44512</v>
      </c>
      <c r="E36" s="60" t="s">
        <v>13</v>
      </c>
      <c r="F36" s="61">
        <v>186</v>
      </c>
      <c r="G36" s="61">
        <v>32</v>
      </c>
      <c r="H36" s="62">
        <v>32</v>
      </c>
      <c r="I36" s="64">
        <v>3</v>
      </c>
      <c r="J36" s="75">
        <v>12527</v>
      </c>
      <c r="K36" s="76">
        <v>657</v>
      </c>
      <c r="L36" s="50">
        <f>K36/H36</f>
        <v>20.53125</v>
      </c>
      <c r="M36" s="51">
        <f>J36/K36</f>
        <v>19.06697108066971</v>
      </c>
      <c r="N36" s="74">
        <v>4126</v>
      </c>
      <c r="O36" s="65">
        <f>IF(N36&lt;&gt;0,-(N36-K36)/N36,"")</f>
        <v>-0.8407658749394086</v>
      </c>
      <c r="P36" s="77">
        <v>604209.5</v>
      </c>
      <c r="Q36" s="78">
        <v>29410</v>
      </c>
    </row>
    <row r="37" spans="1:17" ht="11.25">
      <c r="A37" s="19">
        <v>31</v>
      </c>
      <c r="B37" s="57" t="s">
        <v>47</v>
      </c>
      <c r="C37" s="58" t="s">
        <v>47</v>
      </c>
      <c r="D37" s="59">
        <v>44498</v>
      </c>
      <c r="E37" s="60" t="s">
        <v>15</v>
      </c>
      <c r="F37" s="61">
        <v>17</v>
      </c>
      <c r="G37" s="61">
        <v>7</v>
      </c>
      <c r="H37" s="62">
        <v>7</v>
      </c>
      <c r="I37" s="64">
        <v>5</v>
      </c>
      <c r="J37" s="75">
        <v>10680.5</v>
      </c>
      <c r="K37" s="76">
        <v>552</v>
      </c>
      <c r="L37" s="50">
        <f>K37/H37</f>
        <v>78.85714285714286</v>
      </c>
      <c r="M37" s="51">
        <f>J37/K37</f>
        <v>19.348731884057973</v>
      </c>
      <c r="N37" s="74">
        <v>1519</v>
      </c>
      <c r="O37" s="65">
        <f>IF(N37&lt;&gt;0,-(N37-K37)/N37,"")</f>
        <v>-0.6366030283080975</v>
      </c>
      <c r="P37" s="77">
        <v>224094</v>
      </c>
      <c r="Q37" s="78">
        <v>10432</v>
      </c>
    </row>
    <row r="38" spans="1:17" ht="11.25">
      <c r="A38" s="19">
        <v>32</v>
      </c>
      <c r="B38" s="57" t="s">
        <v>81</v>
      </c>
      <c r="C38" s="58" t="s">
        <v>81</v>
      </c>
      <c r="D38" s="59">
        <v>44519</v>
      </c>
      <c r="E38" s="60" t="s">
        <v>12</v>
      </c>
      <c r="F38" s="61">
        <v>161</v>
      </c>
      <c r="G38" s="61">
        <v>15</v>
      </c>
      <c r="H38" s="62">
        <v>15</v>
      </c>
      <c r="I38" s="64">
        <v>2</v>
      </c>
      <c r="J38" s="75">
        <v>9120</v>
      </c>
      <c r="K38" s="76">
        <v>531</v>
      </c>
      <c r="L38" s="50">
        <f>K38/H38</f>
        <v>35.4</v>
      </c>
      <c r="M38" s="51">
        <f>J38/K38</f>
        <v>17.175141242937855</v>
      </c>
      <c r="N38" s="74">
        <v>8414</v>
      </c>
      <c r="O38" s="65">
        <f>IF(N38&lt;&gt;0,-(N38-K38)/N38,"")</f>
        <v>-0.9368908961255051</v>
      </c>
      <c r="P38" s="77">
        <v>188993.5</v>
      </c>
      <c r="Q38" s="78">
        <v>8945</v>
      </c>
    </row>
    <row r="39" spans="1:17" ht="11.25">
      <c r="A39" s="19">
        <v>33</v>
      </c>
      <c r="B39" s="57" t="s">
        <v>86</v>
      </c>
      <c r="C39" s="58" t="s">
        <v>86</v>
      </c>
      <c r="D39" s="59">
        <v>44519</v>
      </c>
      <c r="E39" s="60" t="s">
        <v>60</v>
      </c>
      <c r="F39" s="61">
        <v>77</v>
      </c>
      <c r="G39" s="61">
        <v>22</v>
      </c>
      <c r="H39" s="62">
        <v>22</v>
      </c>
      <c r="I39" s="64">
        <v>2</v>
      </c>
      <c r="J39" s="75">
        <v>7161</v>
      </c>
      <c r="K39" s="76">
        <v>516</v>
      </c>
      <c r="L39" s="50">
        <f>K39/H39</f>
        <v>23.454545454545453</v>
      </c>
      <c r="M39" s="51">
        <f>J39/K39</f>
        <v>13.877906976744185</v>
      </c>
      <c r="N39" s="74">
        <v>1263</v>
      </c>
      <c r="O39" s="65">
        <f>IF(N39&lt;&gt;0,-(N39-K39)/N39,"")</f>
        <v>-0.5914489311163895</v>
      </c>
      <c r="P39" s="77">
        <v>31192</v>
      </c>
      <c r="Q39" s="78">
        <v>1779</v>
      </c>
    </row>
    <row r="40" spans="1:17" ht="11.25">
      <c r="A40" s="19">
        <v>34</v>
      </c>
      <c r="B40" s="57" t="s">
        <v>41</v>
      </c>
      <c r="C40" s="58" t="s">
        <v>42</v>
      </c>
      <c r="D40" s="59">
        <v>44491</v>
      </c>
      <c r="E40" s="60" t="s">
        <v>11</v>
      </c>
      <c r="F40" s="61">
        <v>239</v>
      </c>
      <c r="G40" s="61">
        <v>11</v>
      </c>
      <c r="H40" s="62">
        <v>11</v>
      </c>
      <c r="I40" s="64">
        <v>6</v>
      </c>
      <c r="J40" s="75">
        <v>7892</v>
      </c>
      <c r="K40" s="76">
        <v>510</v>
      </c>
      <c r="L40" s="50">
        <f>K40/H40</f>
        <v>46.36363636363637</v>
      </c>
      <c r="M40" s="51">
        <f>J40/K40</f>
        <v>15.474509803921569</v>
      </c>
      <c r="N40" s="74">
        <v>2669</v>
      </c>
      <c r="O40" s="65">
        <f>IF(N40&lt;&gt;0,-(N40-K40)/N40,"")</f>
        <v>-0.8089171974522293</v>
      </c>
      <c r="P40" s="77">
        <v>2050790</v>
      </c>
      <c r="Q40" s="78">
        <v>95352</v>
      </c>
    </row>
    <row r="41" spans="1:17" ht="11.25">
      <c r="A41" s="19">
        <v>35</v>
      </c>
      <c r="B41" s="57" t="s">
        <v>32</v>
      </c>
      <c r="C41" s="58" t="s">
        <v>35</v>
      </c>
      <c r="D41" s="59">
        <v>44463</v>
      </c>
      <c r="E41" s="60" t="s">
        <v>13</v>
      </c>
      <c r="F41" s="61">
        <v>161</v>
      </c>
      <c r="G41" s="61">
        <v>1</v>
      </c>
      <c r="H41" s="62">
        <v>1</v>
      </c>
      <c r="I41" s="64">
        <v>10</v>
      </c>
      <c r="J41" s="75">
        <v>5906</v>
      </c>
      <c r="K41" s="76">
        <v>347</v>
      </c>
      <c r="L41" s="50">
        <f>K41/H41</f>
        <v>347</v>
      </c>
      <c r="M41" s="51">
        <f>J41/K41</f>
        <v>17.020172910662826</v>
      </c>
      <c r="N41" s="74">
        <v>335</v>
      </c>
      <c r="O41" s="65">
        <f>IF(N41&lt;&gt;0,-(N41-K41)/N41,"")</f>
        <v>0.03582089552238806</v>
      </c>
      <c r="P41" s="79">
        <v>937346.5</v>
      </c>
      <c r="Q41" s="80">
        <v>43394</v>
      </c>
    </row>
    <row r="42" spans="1:17" ht="11.25">
      <c r="A42" s="19">
        <v>36</v>
      </c>
      <c r="B42" s="57" t="s">
        <v>106</v>
      </c>
      <c r="C42" s="58" t="s">
        <v>107</v>
      </c>
      <c r="D42" s="59">
        <v>44526</v>
      </c>
      <c r="E42" s="60" t="s">
        <v>14</v>
      </c>
      <c r="F42" s="61">
        <v>13</v>
      </c>
      <c r="G42" s="61">
        <v>13</v>
      </c>
      <c r="H42" s="62">
        <v>13</v>
      </c>
      <c r="I42" s="64">
        <v>1</v>
      </c>
      <c r="J42" s="75">
        <v>6518.5</v>
      </c>
      <c r="K42" s="76">
        <v>325</v>
      </c>
      <c r="L42" s="50">
        <f>K42/H42</f>
        <v>25</v>
      </c>
      <c r="M42" s="51">
        <f>J42/K42</f>
        <v>20.056923076923077</v>
      </c>
      <c r="N42" s="74"/>
      <c r="O42" s="65">
        <f>IF(N42&lt;&gt;0,-(N42-K42)/N42,"")</f>
      </c>
      <c r="P42" s="77">
        <v>6518.5</v>
      </c>
      <c r="Q42" s="78">
        <v>325</v>
      </c>
    </row>
    <row r="43" spans="1:17" ht="11.25">
      <c r="A43" s="19">
        <v>37</v>
      </c>
      <c r="B43" s="57" t="s">
        <v>108</v>
      </c>
      <c r="C43" s="58" t="s">
        <v>109</v>
      </c>
      <c r="D43" s="59">
        <v>43784</v>
      </c>
      <c r="E43" s="60" t="s">
        <v>13</v>
      </c>
      <c r="F43" s="61">
        <v>275</v>
      </c>
      <c r="G43" s="61">
        <v>2</v>
      </c>
      <c r="H43" s="62">
        <v>2</v>
      </c>
      <c r="I43" s="64">
        <v>18</v>
      </c>
      <c r="J43" s="75">
        <v>2492</v>
      </c>
      <c r="K43" s="76">
        <v>304</v>
      </c>
      <c r="L43" s="50">
        <f>K43/H43</f>
        <v>152</v>
      </c>
      <c r="M43" s="51">
        <f>J43/K43</f>
        <v>8.197368421052632</v>
      </c>
      <c r="N43" s="74">
        <v>36</v>
      </c>
      <c r="O43" s="65">
        <f>IF(N43&lt;&gt;0,-(N43-K43)/N43,"")</f>
        <v>7.444444444444445</v>
      </c>
      <c r="P43" s="79">
        <v>1588516.7</v>
      </c>
      <c r="Q43" s="80">
        <v>100597</v>
      </c>
    </row>
    <row r="44" spans="1:17" ht="11.25">
      <c r="A44" s="19">
        <v>38</v>
      </c>
      <c r="B44" s="69" t="s">
        <v>62</v>
      </c>
      <c r="C44" s="70" t="s">
        <v>63</v>
      </c>
      <c r="D44" s="68">
        <v>43483</v>
      </c>
      <c r="E44" s="52" t="s">
        <v>13</v>
      </c>
      <c r="F44" s="71">
        <v>133</v>
      </c>
      <c r="G44" s="71">
        <v>1</v>
      </c>
      <c r="H44" s="72">
        <v>1</v>
      </c>
      <c r="I44" s="71">
        <v>33</v>
      </c>
      <c r="J44" s="81">
        <v>2264</v>
      </c>
      <c r="K44" s="82">
        <v>283</v>
      </c>
      <c r="L44" s="50">
        <f>K44/H44</f>
        <v>283</v>
      </c>
      <c r="M44" s="51">
        <f>J44/K44</f>
        <v>8</v>
      </c>
      <c r="N44" s="73">
        <v>22</v>
      </c>
      <c r="O44" s="65">
        <f>IF(N44&lt;&gt;0,-(N44-K44)/N44,"")</f>
        <v>11.863636363636363</v>
      </c>
      <c r="P44" s="53">
        <v>938096.5800000002</v>
      </c>
      <c r="Q44" s="54">
        <v>78547</v>
      </c>
    </row>
    <row r="45" spans="1:17" ht="11.25">
      <c r="A45" s="19">
        <v>39</v>
      </c>
      <c r="B45" s="57" t="s">
        <v>58</v>
      </c>
      <c r="C45" s="58" t="s">
        <v>59</v>
      </c>
      <c r="D45" s="59">
        <v>44505</v>
      </c>
      <c r="E45" s="60" t="s">
        <v>12</v>
      </c>
      <c r="F45" s="61">
        <v>165</v>
      </c>
      <c r="G45" s="61">
        <v>9</v>
      </c>
      <c r="H45" s="62">
        <v>9</v>
      </c>
      <c r="I45" s="64">
        <v>4</v>
      </c>
      <c r="J45" s="75">
        <v>5145.5</v>
      </c>
      <c r="K45" s="76">
        <v>279</v>
      </c>
      <c r="L45" s="50">
        <f>K45/H45</f>
        <v>31</v>
      </c>
      <c r="M45" s="51">
        <f>J45/K45</f>
        <v>18.442652329749105</v>
      </c>
      <c r="N45" s="74">
        <v>1358</v>
      </c>
      <c r="O45" s="65">
        <f>IF(N45&lt;&gt;0,-(N45-K45)/N45,"")</f>
        <v>-0.7945508100147275</v>
      </c>
      <c r="P45" s="77">
        <v>432002.5</v>
      </c>
      <c r="Q45" s="78">
        <v>20935</v>
      </c>
    </row>
    <row r="46" spans="1:17" ht="11.25">
      <c r="A46" s="19">
        <v>40</v>
      </c>
      <c r="B46" s="57" t="s">
        <v>84</v>
      </c>
      <c r="C46" s="58" t="s">
        <v>85</v>
      </c>
      <c r="D46" s="59">
        <v>44519</v>
      </c>
      <c r="E46" s="60" t="s">
        <v>17</v>
      </c>
      <c r="F46" s="61">
        <v>46</v>
      </c>
      <c r="G46" s="61">
        <v>4</v>
      </c>
      <c r="H46" s="62">
        <v>4</v>
      </c>
      <c r="I46" s="64">
        <v>2</v>
      </c>
      <c r="J46" s="75">
        <v>8284</v>
      </c>
      <c r="K46" s="76">
        <v>258</v>
      </c>
      <c r="L46" s="50">
        <f>K46/H46</f>
        <v>64.5</v>
      </c>
      <c r="M46" s="51">
        <f>J46/K46</f>
        <v>32.10852713178294</v>
      </c>
      <c r="N46" s="74">
        <v>3118</v>
      </c>
      <c r="O46" s="65">
        <f>IF(N46&lt;&gt;0,-(N46-K46)/N46,"")</f>
        <v>-0.9172546504169339</v>
      </c>
      <c r="P46" s="77">
        <v>91878</v>
      </c>
      <c r="Q46" s="78">
        <v>3376</v>
      </c>
    </row>
    <row r="47" spans="1:17" ht="11.25">
      <c r="A47" s="19">
        <v>41</v>
      </c>
      <c r="B47" s="57" t="s">
        <v>129</v>
      </c>
      <c r="C47" s="58" t="s">
        <v>129</v>
      </c>
      <c r="D47" s="59">
        <v>43889</v>
      </c>
      <c r="E47" s="52" t="s">
        <v>130</v>
      </c>
      <c r="F47" s="61">
        <v>310</v>
      </c>
      <c r="G47" s="61">
        <v>1</v>
      </c>
      <c r="H47" s="62">
        <v>1</v>
      </c>
      <c r="I47" s="64">
        <v>16</v>
      </c>
      <c r="J47" s="75">
        <v>2064</v>
      </c>
      <c r="K47" s="76">
        <v>258</v>
      </c>
      <c r="L47" s="50">
        <f>K47/H47</f>
        <v>258</v>
      </c>
      <c r="M47" s="51">
        <f>J47/K47</f>
        <v>8</v>
      </c>
      <c r="N47" s="74">
        <v>55</v>
      </c>
      <c r="O47" s="65">
        <f>IF(N47&lt;&gt;0,-(N47-K47)/N47,"")</f>
        <v>3.690909090909091</v>
      </c>
      <c r="P47" s="77">
        <v>3743436</v>
      </c>
      <c r="Q47" s="78">
        <v>228289</v>
      </c>
    </row>
    <row r="48" spans="1:17" ht="11.25">
      <c r="A48" s="19">
        <v>42</v>
      </c>
      <c r="B48" s="57" t="s">
        <v>87</v>
      </c>
      <c r="C48" s="58" t="s">
        <v>88</v>
      </c>
      <c r="D48" s="59">
        <v>44519</v>
      </c>
      <c r="E48" s="60" t="s">
        <v>15</v>
      </c>
      <c r="F48" s="61">
        <v>28</v>
      </c>
      <c r="G48" s="61">
        <v>3</v>
      </c>
      <c r="H48" s="62">
        <v>3</v>
      </c>
      <c r="I48" s="64">
        <v>2</v>
      </c>
      <c r="J48" s="75">
        <v>2428</v>
      </c>
      <c r="K48" s="76">
        <v>144</v>
      </c>
      <c r="L48" s="50">
        <f>K48/H48</f>
        <v>48</v>
      </c>
      <c r="M48" s="51">
        <f>J48/K48</f>
        <v>16.86111111111111</v>
      </c>
      <c r="N48" s="74">
        <v>1273</v>
      </c>
      <c r="O48" s="65">
        <f>IF(N48&lt;&gt;0,-(N48-K48)/N48,"")</f>
        <v>-0.8868813825608798</v>
      </c>
      <c r="P48" s="77">
        <v>28859.5</v>
      </c>
      <c r="Q48" s="78">
        <v>1417</v>
      </c>
    </row>
    <row r="49" spans="1:17" ht="11.25">
      <c r="A49" s="19">
        <v>43</v>
      </c>
      <c r="B49" s="57" t="s">
        <v>110</v>
      </c>
      <c r="C49" s="58" t="s">
        <v>111</v>
      </c>
      <c r="D49" s="59">
        <v>44526</v>
      </c>
      <c r="E49" s="60" t="s">
        <v>49</v>
      </c>
      <c r="F49" s="61">
        <v>23</v>
      </c>
      <c r="G49" s="61">
        <v>23</v>
      </c>
      <c r="H49" s="62">
        <v>23</v>
      </c>
      <c r="I49" s="64">
        <v>1</v>
      </c>
      <c r="J49" s="75">
        <v>3184</v>
      </c>
      <c r="K49" s="76">
        <v>126</v>
      </c>
      <c r="L49" s="50">
        <f>K49/H49</f>
        <v>5.478260869565218</v>
      </c>
      <c r="M49" s="51">
        <f>J49/K49</f>
        <v>25.26984126984127</v>
      </c>
      <c r="N49" s="74"/>
      <c r="O49" s="65">
        <f>IF(N49&lt;&gt;0,-(N49-K49)/N49,"")</f>
      </c>
      <c r="P49" s="77">
        <v>3184</v>
      </c>
      <c r="Q49" s="78">
        <v>126</v>
      </c>
    </row>
    <row r="50" spans="1:17" ht="11.25">
      <c r="A50" s="19">
        <v>44</v>
      </c>
      <c r="B50" s="57" t="s">
        <v>45</v>
      </c>
      <c r="C50" s="58" t="s">
        <v>46</v>
      </c>
      <c r="D50" s="59">
        <v>44498</v>
      </c>
      <c r="E50" s="60" t="s">
        <v>18</v>
      </c>
      <c r="F50" s="61">
        <v>110</v>
      </c>
      <c r="G50" s="61">
        <v>2</v>
      </c>
      <c r="H50" s="62">
        <v>2</v>
      </c>
      <c r="I50" s="64">
        <v>5</v>
      </c>
      <c r="J50" s="75">
        <v>2086</v>
      </c>
      <c r="K50" s="76">
        <v>111</v>
      </c>
      <c r="L50" s="50">
        <f>K50/H50</f>
        <v>55.5</v>
      </c>
      <c r="M50" s="51">
        <f>J50/K50</f>
        <v>18.792792792792792</v>
      </c>
      <c r="N50" s="74">
        <v>485</v>
      </c>
      <c r="O50" s="65">
        <f>IF(N50&lt;&gt;0,-(N50-K50)/N50,"")</f>
        <v>-0.7711340206185567</v>
      </c>
      <c r="P50" s="77">
        <v>158772</v>
      </c>
      <c r="Q50" s="78">
        <v>7717</v>
      </c>
    </row>
    <row r="51" spans="1:17" ht="11.25">
      <c r="A51" s="19">
        <v>45</v>
      </c>
      <c r="B51" s="57" t="s">
        <v>48</v>
      </c>
      <c r="C51" s="58" t="s">
        <v>48</v>
      </c>
      <c r="D51" s="59">
        <v>44498</v>
      </c>
      <c r="E51" s="60" t="s">
        <v>49</v>
      </c>
      <c r="F51" s="61">
        <v>13</v>
      </c>
      <c r="G51" s="61">
        <v>1</v>
      </c>
      <c r="H51" s="62">
        <v>1</v>
      </c>
      <c r="I51" s="64">
        <v>5</v>
      </c>
      <c r="J51" s="75">
        <v>1820</v>
      </c>
      <c r="K51" s="76">
        <v>106</v>
      </c>
      <c r="L51" s="50">
        <f>K51/H51</f>
        <v>106</v>
      </c>
      <c r="M51" s="51">
        <f>J51/K51</f>
        <v>17.169811320754718</v>
      </c>
      <c r="N51" s="74">
        <v>43</v>
      </c>
      <c r="O51" s="65">
        <f>IF(N51&lt;&gt;0,-(N51-K51)/N51,"")</f>
        <v>1.4651162790697674</v>
      </c>
      <c r="P51" s="77">
        <v>32180</v>
      </c>
      <c r="Q51" s="78">
        <v>1789</v>
      </c>
    </row>
    <row r="52" spans="1:17" ht="11.25">
      <c r="A52" s="19">
        <v>46</v>
      </c>
      <c r="B52" s="57" t="s">
        <v>44</v>
      </c>
      <c r="C52" s="58" t="s">
        <v>44</v>
      </c>
      <c r="D52" s="59">
        <v>44498</v>
      </c>
      <c r="E52" s="60" t="s">
        <v>12</v>
      </c>
      <c r="F52" s="61">
        <v>223</v>
      </c>
      <c r="G52" s="61">
        <v>1</v>
      </c>
      <c r="H52" s="62">
        <v>1</v>
      </c>
      <c r="I52" s="64">
        <v>4</v>
      </c>
      <c r="J52" s="75">
        <v>688</v>
      </c>
      <c r="K52" s="76">
        <v>104</v>
      </c>
      <c r="L52" s="50">
        <f>K52/H52</f>
        <v>104</v>
      </c>
      <c r="M52" s="51">
        <f>J52/K52</f>
        <v>6.615384615384615</v>
      </c>
      <c r="N52" s="74">
        <v>16</v>
      </c>
      <c r="O52" s="65">
        <f>IF(N52&lt;&gt;0,-(N52-K52)/N52,"")</f>
        <v>5.5</v>
      </c>
      <c r="P52" s="77">
        <v>340275.5</v>
      </c>
      <c r="Q52" s="78">
        <v>16035</v>
      </c>
    </row>
    <row r="53" spans="1:17" ht="11.25">
      <c r="A53" s="19">
        <v>47</v>
      </c>
      <c r="B53" s="57" t="s">
        <v>112</v>
      </c>
      <c r="C53" s="58" t="s">
        <v>113</v>
      </c>
      <c r="D53" s="59">
        <v>43819</v>
      </c>
      <c r="E53" s="60" t="s">
        <v>13</v>
      </c>
      <c r="F53" s="61">
        <v>145</v>
      </c>
      <c r="G53" s="61">
        <v>1</v>
      </c>
      <c r="H53" s="62">
        <v>1</v>
      </c>
      <c r="I53" s="64">
        <v>21</v>
      </c>
      <c r="J53" s="75">
        <v>909.9999999358565</v>
      </c>
      <c r="K53" s="76">
        <v>91</v>
      </c>
      <c r="L53" s="50">
        <f>K53/H53</f>
        <v>91</v>
      </c>
      <c r="M53" s="51">
        <f>J53/K53</f>
        <v>9.999999999295127</v>
      </c>
      <c r="N53" s="74">
        <v>138</v>
      </c>
      <c r="O53" s="65">
        <f>IF(N53&lt;&gt;0,-(N53-K53)/N53,"")</f>
        <v>-0.34057971014492755</v>
      </c>
      <c r="P53" s="79">
        <v>526228.9999998992</v>
      </c>
      <c r="Q53" s="80">
        <v>33658</v>
      </c>
    </row>
    <row r="54" spans="1:17" ht="11.25">
      <c r="A54" s="19">
        <v>48</v>
      </c>
      <c r="B54" s="57" t="s">
        <v>114</v>
      </c>
      <c r="C54" s="58" t="s">
        <v>115</v>
      </c>
      <c r="D54" s="59">
        <v>44484</v>
      </c>
      <c r="E54" s="60" t="s">
        <v>11</v>
      </c>
      <c r="F54" s="61">
        <v>139</v>
      </c>
      <c r="G54" s="61">
        <v>1</v>
      </c>
      <c r="H54" s="62">
        <v>1</v>
      </c>
      <c r="I54" s="64">
        <v>5</v>
      </c>
      <c r="J54" s="75">
        <v>1530</v>
      </c>
      <c r="K54" s="76">
        <v>89</v>
      </c>
      <c r="L54" s="50">
        <f>K54/H54</f>
        <v>89</v>
      </c>
      <c r="M54" s="51">
        <f>J54/K54</f>
        <v>17.191011235955056</v>
      </c>
      <c r="N54" s="74">
        <v>111</v>
      </c>
      <c r="O54" s="65">
        <f>IF(N54&lt;&gt;0,-(N54-K54)/N54,"")</f>
        <v>-0.1981981981981982</v>
      </c>
      <c r="P54" s="77">
        <v>547854</v>
      </c>
      <c r="Q54" s="78">
        <v>24299</v>
      </c>
    </row>
    <row r="55" spans="1:17" ht="11.25">
      <c r="A55" s="19">
        <v>49</v>
      </c>
      <c r="B55" s="57" t="s">
        <v>73</v>
      </c>
      <c r="C55" s="58" t="s">
        <v>74</v>
      </c>
      <c r="D55" s="59">
        <v>44512</v>
      </c>
      <c r="E55" s="60" t="s">
        <v>13</v>
      </c>
      <c r="F55" s="61">
        <v>30</v>
      </c>
      <c r="G55" s="61">
        <v>3</v>
      </c>
      <c r="H55" s="62">
        <v>3</v>
      </c>
      <c r="I55" s="64">
        <v>3</v>
      </c>
      <c r="J55" s="75">
        <v>2034</v>
      </c>
      <c r="K55" s="76">
        <v>70</v>
      </c>
      <c r="L55" s="50">
        <f>K55/H55</f>
        <v>23.333333333333332</v>
      </c>
      <c r="M55" s="51">
        <f>J55/K55</f>
        <v>29.057142857142857</v>
      </c>
      <c r="N55" s="74">
        <v>491</v>
      </c>
      <c r="O55" s="65">
        <f>IF(N55&lt;&gt;0,-(N55-K55)/N55,"")</f>
        <v>-0.8574338085539714</v>
      </c>
      <c r="P55" s="77">
        <v>90500</v>
      </c>
      <c r="Q55" s="78">
        <v>3567</v>
      </c>
    </row>
    <row r="56" spans="1:17" ht="11.25">
      <c r="A56" s="19">
        <v>50</v>
      </c>
      <c r="B56" s="57" t="s">
        <v>116</v>
      </c>
      <c r="C56" s="58" t="s">
        <v>116</v>
      </c>
      <c r="D56" s="59">
        <v>42720</v>
      </c>
      <c r="E56" s="60" t="s">
        <v>13</v>
      </c>
      <c r="F56" s="61">
        <v>16</v>
      </c>
      <c r="G56" s="61">
        <v>1</v>
      </c>
      <c r="H56" s="62">
        <v>1</v>
      </c>
      <c r="I56" s="64">
        <v>32</v>
      </c>
      <c r="J56" s="75">
        <v>1285</v>
      </c>
      <c r="K56" s="83">
        <v>69</v>
      </c>
      <c r="L56" s="50">
        <f>K56/H56</f>
        <v>69</v>
      </c>
      <c r="M56" s="51">
        <f>J56/K56</f>
        <v>18.6231884057971</v>
      </c>
      <c r="N56" s="84">
        <v>9</v>
      </c>
      <c r="O56" s="65">
        <f>IF(N56&lt;&gt;0,-(N56-K56)/N56,"")</f>
        <v>6.666666666666667</v>
      </c>
      <c r="P56" s="53">
        <v>256275.13999999996</v>
      </c>
      <c r="Q56" s="54">
        <v>25248</v>
      </c>
    </row>
    <row r="57" spans="1:17" ht="11.25">
      <c r="A57" s="19">
        <v>51</v>
      </c>
      <c r="B57" s="57" t="s">
        <v>117</v>
      </c>
      <c r="C57" s="58" t="s">
        <v>118</v>
      </c>
      <c r="D57" s="59">
        <v>44505</v>
      </c>
      <c r="E57" s="60" t="s">
        <v>14</v>
      </c>
      <c r="F57" s="61">
        <v>9</v>
      </c>
      <c r="G57" s="61">
        <v>4</v>
      </c>
      <c r="H57" s="62">
        <v>4</v>
      </c>
      <c r="I57" s="64">
        <v>3</v>
      </c>
      <c r="J57" s="75">
        <v>80</v>
      </c>
      <c r="K57" s="76">
        <v>49</v>
      </c>
      <c r="L57" s="50">
        <f>K57/H57</f>
        <v>12.25</v>
      </c>
      <c r="M57" s="51">
        <f>J57/K57</f>
        <v>1.6326530612244898</v>
      </c>
      <c r="N57" s="74">
        <v>64</v>
      </c>
      <c r="O57" s="65">
        <f>IF(N57&lt;&gt;0,-(N57-K57)/N57,"")</f>
        <v>-0.234375</v>
      </c>
      <c r="P57" s="77">
        <v>10925</v>
      </c>
      <c r="Q57" s="78">
        <v>439</v>
      </c>
    </row>
    <row r="58" spans="1:17" ht="11.25">
      <c r="A58" s="19">
        <v>52</v>
      </c>
      <c r="B58" s="57" t="s">
        <v>120</v>
      </c>
      <c r="C58" s="58" t="s">
        <v>121</v>
      </c>
      <c r="D58" s="59">
        <v>43847</v>
      </c>
      <c r="E58" s="60" t="s">
        <v>13</v>
      </c>
      <c r="F58" s="61">
        <v>130</v>
      </c>
      <c r="G58" s="61">
        <v>1</v>
      </c>
      <c r="H58" s="62">
        <v>1</v>
      </c>
      <c r="I58" s="64">
        <v>20</v>
      </c>
      <c r="J58" s="75">
        <v>320</v>
      </c>
      <c r="K58" s="76">
        <v>32</v>
      </c>
      <c r="L58" s="50">
        <f>K58/H58</f>
        <v>32</v>
      </c>
      <c r="M58" s="51">
        <f>J58/K58</f>
        <v>10</v>
      </c>
      <c r="N58" s="74">
        <v>48</v>
      </c>
      <c r="O58" s="65">
        <f>IF(N58&lt;&gt;0,-(N58-K58)/N58,"")</f>
        <v>-0.3333333333333333</v>
      </c>
      <c r="P58" s="79">
        <v>786706.1</v>
      </c>
      <c r="Q58" s="80">
        <v>47126</v>
      </c>
    </row>
    <row r="59" spans="1:17" ht="11.25">
      <c r="A59" s="19">
        <v>53</v>
      </c>
      <c r="B59" s="57" t="s">
        <v>50</v>
      </c>
      <c r="C59" s="58" t="s">
        <v>50</v>
      </c>
      <c r="D59" s="59">
        <v>44449</v>
      </c>
      <c r="E59" s="60" t="s">
        <v>51</v>
      </c>
      <c r="F59" s="61">
        <v>40</v>
      </c>
      <c r="G59" s="61">
        <v>1</v>
      </c>
      <c r="H59" s="62">
        <v>1</v>
      </c>
      <c r="I59" s="64">
        <v>12</v>
      </c>
      <c r="J59" s="75">
        <v>360</v>
      </c>
      <c r="K59" s="76">
        <v>30</v>
      </c>
      <c r="L59" s="50">
        <f>K59/H59</f>
        <v>30</v>
      </c>
      <c r="M59" s="51">
        <f>J59/K59</f>
        <v>12</v>
      </c>
      <c r="N59" s="74">
        <v>94</v>
      </c>
      <c r="O59" s="65">
        <f>IF(N59&lt;&gt;0,-(N59-K59)/N59,"")</f>
        <v>-0.6808510638297872</v>
      </c>
      <c r="P59" s="77">
        <v>433808.50000006444</v>
      </c>
      <c r="Q59" s="78">
        <v>29076</v>
      </c>
    </row>
    <row r="60" spans="1:17" ht="11.25">
      <c r="A60" s="19">
        <v>54</v>
      </c>
      <c r="B60" s="57" t="s">
        <v>126</v>
      </c>
      <c r="C60" s="58" t="s">
        <v>127</v>
      </c>
      <c r="D60" s="59">
        <v>41999</v>
      </c>
      <c r="E60" s="60" t="s">
        <v>128</v>
      </c>
      <c r="F60" s="61">
        <v>10</v>
      </c>
      <c r="G60" s="61">
        <v>1</v>
      </c>
      <c r="H60" s="62">
        <v>1</v>
      </c>
      <c r="I60" s="64">
        <v>11</v>
      </c>
      <c r="J60" s="75">
        <v>642</v>
      </c>
      <c r="K60" s="76">
        <v>27</v>
      </c>
      <c r="L60" s="50">
        <f>K60/H60</f>
        <v>27</v>
      </c>
      <c r="M60" s="51">
        <f>J60/K60</f>
        <v>23.77777777777778</v>
      </c>
      <c r="N60" s="74">
        <v>3</v>
      </c>
      <c r="O60" s="65">
        <f>IF(N60&lt;&gt;0,-(N60-K60)/N60,"")</f>
        <v>8</v>
      </c>
      <c r="P60" s="77">
        <v>54286.55999996846</v>
      </c>
      <c r="Q60" s="78">
        <v>4540</v>
      </c>
    </row>
    <row r="61" spans="1:17" ht="11.25">
      <c r="A61" s="19">
        <v>55</v>
      </c>
      <c r="B61" s="57" t="s">
        <v>122</v>
      </c>
      <c r="C61" s="58" t="s">
        <v>123</v>
      </c>
      <c r="D61" s="59">
        <v>44470</v>
      </c>
      <c r="E61" s="52" t="s">
        <v>18</v>
      </c>
      <c r="F61" s="61">
        <v>183</v>
      </c>
      <c r="G61" s="61">
        <v>1</v>
      </c>
      <c r="H61" s="62">
        <v>1</v>
      </c>
      <c r="I61" s="64">
        <v>7</v>
      </c>
      <c r="J61" s="75">
        <v>240</v>
      </c>
      <c r="K61" s="76">
        <v>24</v>
      </c>
      <c r="L61" s="50">
        <f>K61/H61</f>
        <v>24</v>
      </c>
      <c r="M61" s="51">
        <f>J61/K61</f>
        <v>10</v>
      </c>
      <c r="N61" s="74">
        <v>53</v>
      </c>
      <c r="O61" s="65">
        <f>IF(N61&lt;&gt;0,-(N61-K61)/N61,"")</f>
        <v>-0.5471698113207547</v>
      </c>
      <c r="P61" s="77">
        <v>332829.00000001735</v>
      </c>
      <c r="Q61" s="78">
        <v>15246</v>
      </c>
    </row>
    <row r="62" spans="1:17" ht="11.25">
      <c r="A62" s="19">
        <v>56</v>
      </c>
      <c r="B62" s="57" t="s">
        <v>131</v>
      </c>
      <c r="C62" s="58" t="s">
        <v>131</v>
      </c>
      <c r="D62" s="59">
        <v>44491</v>
      </c>
      <c r="E62" s="52" t="s">
        <v>18</v>
      </c>
      <c r="F62" s="61">
        <v>43</v>
      </c>
      <c r="G62" s="61">
        <v>1</v>
      </c>
      <c r="H62" s="62">
        <v>1</v>
      </c>
      <c r="I62" s="64">
        <v>3</v>
      </c>
      <c r="J62" s="75">
        <v>550</v>
      </c>
      <c r="K62" s="76">
        <v>22</v>
      </c>
      <c r="L62" s="50">
        <f>K62/H62</f>
        <v>22</v>
      </c>
      <c r="M62" s="51">
        <f>J62/K62</f>
        <v>25</v>
      </c>
      <c r="N62" s="74">
        <v>870</v>
      </c>
      <c r="O62" s="65">
        <f>IF(N62&lt;&gt;0,-(N62-K62)/N62,"")</f>
        <v>-0.9747126436781609</v>
      </c>
      <c r="P62" s="77">
        <v>63250</v>
      </c>
      <c r="Q62" s="78">
        <v>3165</v>
      </c>
    </row>
    <row r="63" spans="1:17" ht="11.25">
      <c r="A63" s="19">
        <v>57</v>
      </c>
      <c r="B63" s="57" t="s">
        <v>119</v>
      </c>
      <c r="C63" s="58" t="s">
        <v>119</v>
      </c>
      <c r="D63" s="59">
        <v>43182</v>
      </c>
      <c r="E63" s="60" t="s">
        <v>14</v>
      </c>
      <c r="F63" s="61">
        <v>23</v>
      </c>
      <c r="G63" s="61">
        <v>4</v>
      </c>
      <c r="H63" s="62">
        <v>4</v>
      </c>
      <c r="I63" s="64">
        <v>18</v>
      </c>
      <c r="J63" s="85">
        <v>386</v>
      </c>
      <c r="K63" s="86">
        <v>17</v>
      </c>
      <c r="L63" s="50">
        <f>K63/H63</f>
        <v>4.25</v>
      </c>
      <c r="M63" s="51">
        <f>J63/K63</f>
        <v>22.705882352941178</v>
      </c>
      <c r="N63" s="74">
        <v>4</v>
      </c>
      <c r="O63" s="65">
        <f>IF(N63&lt;&gt;0,-(N63-K63)/N63,"")</f>
        <v>3.25</v>
      </c>
      <c r="P63" s="87">
        <v>93041.58</v>
      </c>
      <c r="Q63" s="88">
        <v>7805</v>
      </c>
    </row>
    <row r="64" spans="1:17" ht="11.25">
      <c r="A64" s="19">
        <v>58</v>
      </c>
      <c r="B64" s="57" t="s">
        <v>124</v>
      </c>
      <c r="C64" s="58" t="s">
        <v>124</v>
      </c>
      <c r="D64" s="59">
        <v>44526</v>
      </c>
      <c r="E64" s="60" t="s">
        <v>125</v>
      </c>
      <c r="F64" s="61">
        <v>1</v>
      </c>
      <c r="G64" s="61">
        <v>1</v>
      </c>
      <c r="H64" s="62">
        <v>1</v>
      </c>
      <c r="I64" s="64">
        <v>1</v>
      </c>
      <c r="J64" s="75">
        <v>280</v>
      </c>
      <c r="K64" s="76">
        <v>14</v>
      </c>
      <c r="L64" s="50">
        <f>K64/H64</f>
        <v>14</v>
      </c>
      <c r="M64" s="51">
        <f>J64/K64</f>
        <v>20</v>
      </c>
      <c r="N64" s="74"/>
      <c r="O64" s="65">
        <f>IF(N64&lt;&gt;0,-(N64-K64)/N64,"")</f>
      </c>
      <c r="P64" s="77">
        <v>279.9999999802635</v>
      </c>
      <c r="Q64" s="78">
        <v>14</v>
      </c>
    </row>
    <row r="65" spans="1:17" ht="11.25">
      <c r="A65" s="19">
        <v>59</v>
      </c>
      <c r="B65" s="57" t="s">
        <v>89</v>
      </c>
      <c r="C65" s="58" t="s">
        <v>89</v>
      </c>
      <c r="D65" s="59">
        <v>44449</v>
      </c>
      <c r="E65" s="60" t="s">
        <v>13</v>
      </c>
      <c r="F65" s="61">
        <v>198</v>
      </c>
      <c r="G65" s="61">
        <v>1</v>
      </c>
      <c r="H65" s="62">
        <v>1</v>
      </c>
      <c r="I65" s="64">
        <v>12</v>
      </c>
      <c r="J65" s="75">
        <v>142</v>
      </c>
      <c r="K65" s="76">
        <v>8</v>
      </c>
      <c r="L65" s="50">
        <f>K65/H65</f>
        <v>8</v>
      </c>
      <c r="M65" s="51">
        <f>J65/K65</f>
        <v>17.75</v>
      </c>
      <c r="N65" s="74">
        <v>237</v>
      </c>
      <c r="O65" s="65">
        <f>IF(N65&lt;&gt;0,-(N65-K65)/N65,"")</f>
        <v>-0.9662447257383966</v>
      </c>
      <c r="P65" s="79">
        <v>598500.5</v>
      </c>
      <c r="Q65" s="80">
        <v>26907</v>
      </c>
    </row>
    <row r="66" spans="1:17" ht="11.25">
      <c r="A66" s="19">
        <v>60</v>
      </c>
      <c r="B66" s="57" t="s">
        <v>52</v>
      </c>
      <c r="C66" s="58" t="s">
        <v>52</v>
      </c>
      <c r="D66" s="59">
        <v>44407</v>
      </c>
      <c r="E66" s="60" t="s">
        <v>53</v>
      </c>
      <c r="F66" s="61">
        <v>20</v>
      </c>
      <c r="G66" s="61">
        <v>2</v>
      </c>
      <c r="H66" s="62">
        <v>2</v>
      </c>
      <c r="I66" s="64">
        <v>8</v>
      </c>
      <c r="J66" s="75">
        <v>74</v>
      </c>
      <c r="K66" s="76">
        <v>4</v>
      </c>
      <c r="L66" s="50">
        <f>K66/H66</f>
        <v>2</v>
      </c>
      <c r="M66" s="51">
        <f>J66/K66</f>
        <v>18.5</v>
      </c>
      <c r="N66" s="74">
        <v>9</v>
      </c>
      <c r="O66" s="65">
        <f>IF(N66&lt;&gt;0,-(N66-K66)/N66,"")</f>
        <v>-0.5555555555555556</v>
      </c>
      <c r="P66" s="77">
        <v>30858.499999797634</v>
      </c>
      <c r="Q66" s="78">
        <v>1672</v>
      </c>
    </row>
    <row r="67" spans="1:17" ht="11.25">
      <c r="A67" s="19">
        <v>61</v>
      </c>
      <c r="B67" s="57" t="s">
        <v>54</v>
      </c>
      <c r="C67" s="58" t="s">
        <v>54</v>
      </c>
      <c r="D67" s="59">
        <v>44421</v>
      </c>
      <c r="E67" s="60" t="s">
        <v>55</v>
      </c>
      <c r="F67" s="61">
        <v>14</v>
      </c>
      <c r="G67" s="61">
        <v>1</v>
      </c>
      <c r="H67" s="62">
        <v>1</v>
      </c>
      <c r="I67" s="64">
        <v>12</v>
      </c>
      <c r="J67" s="75">
        <v>50</v>
      </c>
      <c r="K67" s="76">
        <v>2</v>
      </c>
      <c r="L67" s="50">
        <f>K67/H67</f>
        <v>2</v>
      </c>
      <c r="M67" s="51">
        <f>J67/K67</f>
        <v>25</v>
      </c>
      <c r="N67" s="74">
        <v>4</v>
      </c>
      <c r="O67" s="65">
        <f>IF(N67&lt;&gt;0,-(N67-K67)/N67,"")</f>
        <v>-0.5</v>
      </c>
      <c r="P67" s="77">
        <v>19211.000000091495</v>
      </c>
      <c r="Q67" s="78">
        <v>1067</v>
      </c>
    </row>
    <row r="68" spans="1:17" ht="11.25">
      <c r="A68" s="19">
        <v>62</v>
      </c>
      <c r="B68" s="57" t="s">
        <v>61</v>
      </c>
      <c r="C68" s="58" t="s">
        <v>61</v>
      </c>
      <c r="D68" s="59">
        <v>44505</v>
      </c>
      <c r="E68" s="60" t="s">
        <v>13</v>
      </c>
      <c r="F68" s="61">
        <v>43</v>
      </c>
      <c r="G68" s="61">
        <v>1</v>
      </c>
      <c r="H68" s="62">
        <v>1</v>
      </c>
      <c r="I68" s="64">
        <v>4</v>
      </c>
      <c r="J68" s="75">
        <v>47</v>
      </c>
      <c r="K68" s="76">
        <v>2</v>
      </c>
      <c r="L68" s="50">
        <f>K68/H68</f>
        <v>2</v>
      </c>
      <c r="M68" s="51">
        <f>J68/K68</f>
        <v>23.5</v>
      </c>
      <c r="N68" s="74">
        <v>39</v>
      </c>
      <c r="O68" s="65">
        <f>IF(N68&lt;&gt;0,-(N68-K68)/N68,"")</f>
        <v>-0.9487179487179487</v>
      </c>
      <c r="P68" s="77">
        <v>49635</v>
      </c>
      <c r="Q68" s="78">
        <v>2274</v>
      </c>
    </row>
  </sheetData>
  <sheetProtection selectLockedCells="1" selectUnlockedCells="1"/>
  <mergeCells count="6">
    <mergeCell ref="P4:Q4"/>
    <mergeCell ref="J4:K4"/>
    <mergeCell ref="B1:C1"/>
    <mergeCell ref="B2:C2"/>
    <mergeCell ref="B3:C3"/>
    <mergeCell ref="N4:O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2021-12-03T16:22:25Z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