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11745" tabRatio="854" activeTab="0"/>
  </bookViews>
  <sheets>
    <sheet name="5-11.11.2021 (hafta)" sheetId="1" r:id="rId1"/>
  </sheets>
  <definedNames>
    <definedName name="Excel_BuiltIn__FilterDatabase" localSheetId="0">'5-11.11.2021 (hafta)'!$A$1:$Q$25</definedName>
    <definedName name="_xlnm.Print_Area" localSheetId="0">'5-11.11.2021 (hafta)'!#REF!</definedName>
  </definedNames>
  <calcPr fullCalcOnLoad="1"/>
</workbook>
</file>

<file path=xl/sharedStrings.xml><?xml version="1.0" encoding="utf-8"?>
<sst xmlns="http://schemas.openxmlformats.org/spreadsheetml/2006/main" count="196" uniqueCount="128">
  <si>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</si>
  <si>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</si>
  <si>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</si>
  <si>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</si>
  <si>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</si>
  <si>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</si>
  <si>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</si>
  <si>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</si>
  <si>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</si>
  <si>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</si>
  <si>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</si>
  <si>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</si>
  <si>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</si>
  <si>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</si>
  <si>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</si>
  <si>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</si>
  <si>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</si>
  <si>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</si>
  <si>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</si>
  <si>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</si>
  <si>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</si>
  <si>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ANOTHER ROUND</t>
  </si>
  <si>
    <t>KÖRKÜTÜK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</si>
  <si>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</si>
  <si>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</si>
  <si>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</si>
  <si>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</si>
  <si>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</si>
  <si>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</si>
  <si>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LUCA</t>
  </si>
  <si>
    <t>LUKA</t>
  </si>
  <si>
    <t>THE BOSS BABY 2</t>
  </si>
  <si>
    <t>PATRON BEBEK 2: AİLE ŞİRKETİ</t>
  </si>
  <si>
    <t>THE FATHER</t>
  </si>
  <si>
    <t>BABA</t>
  </si>
  <si>
    <t>AKİF</t>
  </si>
  <si>
    <t>WRONG TURN</t>
  </si>
  <si>
    <t>NO TIME TO DIE - BOND 007 #25</t>
  </si>
  <si>
    <t>ÖLMEK İÇİN ZAMAN YOK</t>
  </si>
  <si>
    <t>STARDOG AND TURBOCAT</t>
  </si>
  <si>
    <t>SÜPER KÖPEK TURBO KEDİ</t>
  </si>
  <si>
    <t>MÜFREZE</t>
  </si>
  <si>
    <t>PETER RABBIT 2: THE RUNAWAY</t>
  </si>
  <si>
    <t>PETER RABBIT: KAÇAK TAVŞAN</t>
  </si>
  <si>
    <t>KORKU KAPANI: BAŞLANGIÇ</t>
  </si>
  <si>
    <t>HAKİKAT: BİR ŞEYH BEDRETTİN FİLMİ</t>
  </si>
  <si>
    <t>THE COURIER</t>
  </si>
  <si>
    <t>KURYE</t>
  </si>
  <si>
    <t>MİLYONDA BİR</t>
  </si>
  <si>
    <t>SKYPICS FILM</t>
  </si>
  <si>
    <t>LES FANTASMES</t>
  </si>
  <si>
    <t>FANTEZİLER</t>
  </si>
  <si>
    <t>LATTE AND THE MAGIC WATERSTONE</t>
  </si>
  <si>
    <t>KİRPİ LATTE VE BÜYÜLÜ TAŞ</t>
  </si>
  <si>
    <t>VENOM: ZEHİRLİ ÖFKE 2</t>
  </si>
  <si>
    <t>HEP YEK 4: ALTAN BELA OKUMA</t>
  </si>
  <si>
    <t>HALLOWEEN KILLS</t>
  </si>
  <si>
    <t>CADILAR BAYRAMI ÖLDÜRÜR</t>
  </si>
  <si>
    <t>LAST DUEL</t>
  </si>
  <si>
    <t>SON DÜELLO</t>
  </si>
  <si>
    <t>ELLİ KELİMELİK MEKTUPLAR</t>
  </si>
  <si>
    <t>DUNE</t>
  </si>
  <si>
    <t>DUNE: ÇÖL GEZEGENİ</t>
  </si>
  <si>
    <t>RON'S GONE WRONG</t>
  </si>
  <si>
    <t>RONOT RON: BİR SORUN VAR</t>
  </si>
  <si>
    <t>MINARI</t>
  </si>
  <si>
    <t>100 YILIN MUHAFIZLARI: İSTANBUL MUHAFIZLARI</t>
  </si>
  <si>
    <t>ZORAKİ MİSAFİR</t>
  </si>
  <si>
    <t>ANTLERS</t>
  </si>
  <si>
    <t>BOYNUZLAR</t>
  </si>
  <si>
    <t>ENNA: KARA BÜYÜ</t>
  </si>
  <si>
    <t>DEATH OF ME</t>
  </si>
  <si>
    <t>BENİM ÖLÜMÜM</t>
  </si>
  <si>
    <t>SUL PIU BELLO</t>
  </si>
  <si>
    <t>AŞK ENGEL TANIMAZ</t>
  </si>
  <si>
    <t>CİNNİ NAZAR</t>
  </si>
  <si>
    <t>GREV</t>
  </si>
  <si>
    <t>NUEVO ORDER</t>
  </si>
  <si>
    <t>YENİ DÜZEN</t>
  </si>
  <si>
    <t>SAKLI YÜZLER: BOSNA</t>
  </si>
  <si>
    <t>ÖZEN FİLM</t>
  </si>
  <si>
    <t>SUVEYDA</t>
  </si>
  <si>
    <t>SONSUZ KARE</t>
  </si>
  <si>
    <t>UZAK ÜLKE</t>
  </si>
  <si>
    <t>KEY FİLM</t>
  </si>
  <si>
    <t>KARINCA</t>
  </si>
  <si>
    <t>HALK</t>
  </si>
  <si>
    <t>ÖLÜ EKMEĞİ</t>
  </si>
  <si>
    <t>KAZ FİLM</t>
  </si>
  <si>
    <t>5 - 11 KASIM 2021 / 45. VİZYON HAFTASI</t>
  </si>
  <si>
    <t>THE ETERNALS</t>
  </si>
  <si>
    <t>ETERNALS</t>
  </si>
  <si>
    <t>LA GALLINA TURULECA</t>
  </si>
  <si>
    <t>TURU VE SİRK MACERALARI</t>
  </si>
  <si>
    <t>THE MARKSMAN</t>
  </si>
  <si>
    <t>KORUYUCU</t>
  </si>
  <si>
    <t>CÜHENNA</t>
  </si>
  <si>
    <t>FAZLA ŞAAPMA</t>
  </si>
  <si>
    <t>CHANTIER FILMS</t>
  </si>
  <si>
    <t>ICH BIN DEIN MENSCH</t>
  </si>
  <si>
    <t>TAM SANA GÖREYİM</t>
  </si>
  <si>
    <t>CEMİL ŞOV</t>
  </si>
  <si>
    <t>SHAUN THE SHEEP MOVIE: FARMAGEDDON</t>
  </si>
  <si>
    <t>KUZULAR FİRARDA: UZAY PARKI</t>
  </si>
  <si>
    <t>HA'BERECH</t>
  </si>
  <si>
    <t>AHED'İN DİZİ</t>
  </si>
  <si>
    <t>ŞEYTANI ARARKEN</t>
  </si>
  <si>
    <t>ŞEYTAI ARARKEN</t>
  </si>
  <si>
    <t>KAPTAN PENGU VE ARKADAŞLARI</t>
  </si>
  <si>
    <t>CJET</t>
  </si>
  <si>
    <t>HODJA FRA PJORT</t>
  </si>
  <si>
    <t>UÇAN HALI VE KAYIP ELMAS</t>
  </si>
  <si>
    <t>15/07 ŞAFAK VAKTİ</t>
  </si>
  <si>
    <t>MANOU, DER MAUERSEGLER</t>
  </si>
  <si>
    <t>HIZLI VE TÜYLÜ</t>
  </si>
  <si>
    <t>SYNONYMES</t>
  </si>
  <si>
    <t>EŞ ANLAMLILAR</t>
  </si>
  <si>
    <t>GAKE NO UE NO PONYO</t>
  </si>
  <si>
    <t>KÜÇÜK DENİZ KIZI PONYO</t>
  </si>
  <si>
    <t>TİGLON</t>
  </si>
  <si>
    <t>SNIEGU JUZ NIGDY NIE BEDZIE</t>
  </si>
  <si>
    <t>BİR DAHA ASLA KAR YAĞMAYACAK</t>
  </si>
  <si>
    <t>THE MAN WHO SOLD HIS SKIN</t>
  </si>
  <si>
    <t>DERİSİNİ SATAN ADAM</t>
  </si>
  <si>
    <t>KIZIM GİBİ KOKUYORSUN</t>
  </si>
  <si>
    <t>SKIES OF LEBANON</t>
  </si>
  <si>
    <t>LÜBNAN SEMALARI</t>
  </si>
  <si>
    <t>TEREDDÜT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</si>
</sst>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3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Verdana"/>
      <family val="2"/>
    </font>
    <font>
      <sz val="7"/>
      <color indexed="30"/>
      <name val="Calibri"/>
      <family val="2"/>
    </font>
    <font>
      <b/>
      <sz val="7"/>
      <color indexed="21"/>
      <name val="Calibri"/>
      <family val="2"/>
    </font>
    <font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FF0000"/>
      <name val="Verdana"/>
      <family val="2"/>
    </font>
    <font>
      <sz val="7"/>
      <color rgb="FF0070C0"/>
      <name val="Calibri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3" fillId="27" borderId="0" xfId="0" applyFont="1" applyFill="1" applyAlignment="1">
      <alignment horizontal="center" vertical="center"/>
    </xf>
    <xf numFmtId="0" fontId="64" fillId="27" borderId="0" xfId="0" applyNumberFormat="1" applyFont="1" applyFill="1" applyAlignment="1">
      <alignment horizontal="center" vertical="center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6" fillId="29" borderId="12" xfId="0" applyFont="1" applyFill="1" applyBorder="1" applyAlignment="1" applyProtection="1">
      <alignment horizontal="center"/>
      <protection locked="0"/>
    </xf>
    <xf numFmtId="4" fontId="67" fillId="27" borderId="0" xfId="0" applyNumberFormat="1" applyFont="1" applyFill="1" applyBorder="1" applyAlignment="1" applyProtection="1">
      <alignment horizontal="center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0" fontId="69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4" fontId="66" fillId="0" borderId="13" xfId="46" applyNumberFormat="1" applyFont="1" applyFill="1" applyBorder="1" applyAlignment="1" applyProtection="1">
      <alignment horizontal="right" vertical="center"/>
      <protection locked="0"/>
    </xf>
    <xf numFmtId="3" fontId="66" fillId="0" borderId="13" xfId="46" applyNumberFormat="1" applyFont="1" applyFill="1" applyBorder="1" applyAlignment="1" applyProtection="1">
      <alignment horizontal="right" vertical="center"/>
      <protection locked="0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189" fontId="66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72" fillId="0" borderId="13" xfId="112" applyNumberFormat="1" applyFont="1" applyFill="1" applyBorder="1" applyAlignment="1" applyProtection="1">
      <alignment horizontal="right" vertical="center"/>
      <protection/>
    </xf>
    <xf numFmtId="3" fontId="72" fillId="0" borderId="13" xfId="112" applyNumberFormat="1" applyFont="1" applyFill="1" applyBorder="1" applyAlignment="1" applyProtection="1">
      <alignment horizontal="right" vertical="center"/>
      <protection/>
    </xf>
    <xf numFmtId="3" fontId="18" fillId="0" borderId="13" xfId="46" applyNumberFormat="1" applyFont="1" applyFill="1" applyBorder="1" applyAlignment="1" applyProtection="1">
      <alignment horizontal="right" vertical="center"/>
      <protection locked="0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4" fontId="72" fillId="0" borderId="13" xfId="52" applyNumberFormat="1" applyFont="1" applyFill="1" applyBorder="1" applyAlignment="1" applyProtection="1">
      <alignment horizontal="right" vertical="center"/>
      <protection locked="0"/>
    </xf>
    <xf numFmtId="3" fontId="72" fillId="0" borderId="13" xfId="52" applyNumberFormat="1" applyFont="1" applyFill="1" applyBorder="1" applyAlignment="1" applyProtection="1">
      <alignment horizontal="right" vertical="center"/>
      <protection locked="0"/>
    </xf>
    <xf numFmtId="3" fontId="18" fillId="0" borderId="13" xfId="52" applyNumberFormat="1" applyFont="1" applyFill="1" applyBorder="1" applyAlignment="1" applyProtection="1">
      <alignment horizontal="right" vertical="center"/>
      <protection locked="0"/>
    </xf>
    <xf numFmtId="4" fontId="72" fillId="0" borderId="13" xfId="52" applyNumberFormat="1" applyFont="1" applyFill="1" applyBorder="1" applyAlignment="1" applyProtection="1">
      <alignment horizontal="right" vertical="center"/>
      <protection locked="0"/>
    </xf>
    <xf numFmtId="3" fontId="72" fillId="0" borderId="13" xfId="52" applyNumberFormat="1" applyFont="1" applyFill="1" applyBorder="1" applyAlignment="1" applyProtection="1">
      <alignment horizontal="right" vertical="center"/>
      <protection locked="0"/>
    </xf>
    <xf numFmtId="4" fontId="66" fillId="0" borderId="13" xfId="52" applyNumberFormat="1" applyFont="1" applyFill="1" applyBorder="1" applyAlignment="1" applyProtection="1">
      <alignment horizontal="right" vertical="center"/>
      <protection locked="0"/>
    </xf>
    <xf numFmtId="3" fontId="66" fillId="0" borderId="13" xfId="52" applyNumberFormat="1" applyFont="1" applyFill="1" applyBorder="1" applyAlignment="1" applyProtection="1">
      <alignment horizontal="right" vertical="center"/>
      <protection locked="0"/>
    </xf>
    <xf numFmtId="4" fontId="66" fillId="0" borderId="13" xfId="52" applyNumberFormat="1" applyFont="1" applyFill="1" applyBorder="1" applyAlignment="1" applyProtection="1">
      <alignment horizontal="right" vertical="center"/>
      <protection locked="0"/>
    </xf>
    <xf numFmtId="3" fontId="66" fillId="0" borderId="13" xfId="52" applyNumberFormat="1" applyFont="1" applyFill="1" applyBorder="1" applyAlignment="1" applyProtection="1">
      <alignment horizontal="right" vertical="center"/>
      <protection locked="0"/>
    </xf>
    <xf numFmtId="0" fontId="66" fillId="0" borderId="13" xfId="0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3" fontId="72" fillId="0" borderId="13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4" fontId="72" fillId="0" borderId="13" xfId="46" applyNumberFormat="1" applyFont="1" applyFill="1" applyBorder="1" applyAlignment="1" applyProtection="1">
      <alignment horizontal="right" vertical="center"/>
      <protection locked="0"/>
    </xf>
    <xf numFmtId="3" fontId="72" fillId="0" borderId="13" xfId="46" applyNumberFormat="1" applyFont="1" applyFill="1" applyBorder="1" applyAlignment="1" applyProtection="1">
      <alignment horizontal="right" vertical="center"/>
      <protection locked="0"/>
    </xf>
    <xf numFmtId="3" fontId="72" fillId="0" borderId="13" xfId="46" applyNumberFormat="1" applyFont="1" applyFill="1" applyBorder="1" applyAlignment="1" applyProtection="1">
      <alignment horizontal="right" vertical="center"/>
      <protection locked="0"/>
    </xf>
    <xf numFmtId="4" fontId="72" fillId="0" borderId="13" xfId="0" applyNumberFormat="1" applyFont="1" applyFill="1" applyBorder="1" applyAlignment="1">
      <alignment vertical="center"/>
    </xf>
    <xf numFmtId="3" fontId="72" fillId="0" borderId="13" xfId="0" applyNumberFormat="1" applyFont="1" applyFill="1" applyBorder="1" applyAlignment="1">
      <alignment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3</xdr:row>
      <xdr:rowOff>76200</xdr:rowOff>
    </xdr:from>
    <xdr:to>
      <xdr:col>20</xdr:col>
      <xdr:colOff>85725</xdr:colOff>
      <xdr:row>4</xdr:row>
      <xdr:rowOff>571500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42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8515625" style="2" bestFit="1" customWidth="1"/>
    <col min="3" max="3" width="21.5742187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1.7109375" style="6" bestFit="1" customWidth="1"/>
    <col min="11" max="11" width="7.140625" style="7" bestFit="1" customWidth="1"/>
    <col min="12" max="13" width="4.28125" style="7" bestFit="1" customWidth="1"/>
    <col min="14" max="14" width="5.57421875" style="5" bestFit="1" customWidth="1"/>
    <col min="15" max="15" width="5.7109375" style="5" bestFit="1" customWidth="1"/>
    <col min="16" max="16" width="9.14062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73" t="s">
        <v>19</v>
      </c>
      <c r="C1" s="73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74" t="s">
        <v>20</v>
      </c>
      <c r="C2" s="74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75" t="s">
        <v>89</v>
      </c>
      <c r="C3" s="75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72" t="s">
        <v>0</v>
      </c>
      <c r="K4" s="72"/>
      <c r="L4" s="48"/>
      <c r="M4" s="48"/>
      <c r="N4" s="72" t="s">
        <v>23</v>
      </c>
      <c r="O4" s="72"/>
      <c r="P4" s="72" t="s">
        <v>1</v>
      </c>
      <c r="Q4" s="72"/>
    </row>
    <row r="5" spans="1:17" s="18" customFormat="1" ht="54" customHeight="1">
      <c r="A5" s="17"/>
      <c r="B5" s="21" t="s">
        <v>2</v>
      </c>
      <c r="C5" s="21" t="s">
        <v>3</v>
      </c>
      <c r="D5" s="45" t="s">
        <v>24</v>
      </c>
      <c r="E5" s="22" t="s">
        <v>4</v>
      </c>
      <c r="F5" s="49" t="s">
        <v>25</v>
      </c>
      <c r="G5" s="33" t="s">
        <v>26</v>
      </c>
      <c r="H5" s="33" t="s">
        <v>5</v>
      </c>
      <c r="I5" s="33" t="s">
        <v>6</v>
      </c>
      <c r="J5" s="34" t="s">
        <v>7</v>
      </c>
      <c r="K5" s="35" t="s">
        <v>16</v>
      </c>
      <c r="L5" s="36" t="s">
        <v>27</v>
      </c>
      <c r="M5" s="36" t="s">
        <v>28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55">
        <v>10438597.000000115</v>
      </c>
      <c r="K6" s="56">
        <v>461449</v>
      </c>
      <c r="L6" s="8"/>
      <c r="M6" s="8"/>
      <c r="N6" s="46"/>
      <c r="O6" s="47"/>
    </row>
    <row r="7" spans="1:17" s="20" customFormat="1" ht="11.25">
      <c r="A7" s="19">
        <v>1</v>
      </c>
      <c r="B7" s="57" t="s">
        <v>90</v>
      </c>
      <c r="C7" s="58" t="s">
        <v>91</v>
      </c>
      <c r="D7" s="59">
        <v>44505</v>
      </c>
      <c r="E7" s="60" t="s">
        <v>11</v>
      </c>
      <c r="F7" s="61">
        <v>332</v>
      </c>
      <c r="G7" s="61">
        <v>332</v>
      </c>
      <c r="H7" s="62">
        <v>762</v>
      </c>
      <c r="I7" s="64">
        <v>1</v>
      </c>
      <c r="J7" s="76">
        <v>4030177.5000009537</v>
      </c>
      <c r="K7" s="77">
        <v>160922</v>
      </c>
      <c r="L7" s="50">
        <f>K7/H7</f>
        <v>211.18372703412072</v>
      </c>
      <c r="M7" s="51">
        <f>J7/K7</f>
        <v>25.044291644405074</v>
      </c>
      <c r="N7" s="78"/>
      <c r="O7" s="65">
        <f>IF(N7&lt;&gt;0,-(N7-K7)/N7,"")</f>
      </c>
      <c r="P7" s="79">
        <v>4030177.5000009537</v>
      </c>
      <c r="Q7" s="80">
        <v>160922</v>
      </c>
    </row>
    <row r="8" spans="1:17" s="20" customFormat="1" ht="11.25">
      <c r="A8" s="19">
        <v>2</v>
      </c>
      <c r="B8" s="57" t="s">
        <v>61</v>
      </c>
      <c r="C8" s="58" t="s">
        <v>62</v>
      </c>
      <c r="D8" s="59">
        <v>44491</v>
      </c>
      <c r="E8" s="60" t="s">
        <v>17</v>
      </c>
      <c r="F8" s="61">
        <v>293</v>
      </c>
      <c r="G8" s="61">
        <v>280</v>
      </c>
      <c r="H8" s="62">
        <v>303</v>
      </c>
      <c r="I8" s="64">
        <v>3</v>
      </c>
      <c r="J8" s="81">
        <v>2083220</v>
      </c>
      <c r="K8" s="82">
        <v>87314</v>
      </c>
      <c r="L8" s="50">
        <f>K8/H8</f>
        <v>288.16501650165014</v>
      </c>
      <c r="M8" s="51">
        <f>J8/K8</f>
        <v>23.858945873513985</v>
      </c>
      <c r="N8" s="78">
        <v>123057</v>
      </c>
      <c r="O8" s="65">
        <f>IF(N8&lt;&gt;0,-(N8-K8)/N8,"")</f>
        <v>-0.29045889303330974</v>
      </c>
      <c r="P8" s="83">
        <v>10499763</v>
      </c>
      <c r="Q8" s="84">
        <v>399696</v>
      </c>
    </row>
    <row r="9" spans="1:17" s="20" customFormat="1" ht="11.25">
      <c r="A9" s="19">
        <v>3</v>
      </c>
      <c r="B9" s="66" t="s">
        <v>54</v>
      </c>
      <c r="C9" s="67" t="s">
        <v>54</v>
      </c>
      <c r="D9" s="68">
        <v>44484</v>
      </c>
      <c r="E9" s="60" t="s">
        <v>17</v>
      </c>
      <c r="F9" s="63">
        <v>329</v>
      </c>
      <c r="G9" s="63">
        <v>324</v>
      </c>
      <c r="H9" s="62">
        <v>339</v>
      </c>
      <c r="I9" s="64">
        <v>4</v>
      </c>
      <c r="J9" s="81">
        <v>1309870</v>
      </c>
      <c r="K9" s="82">
        <v>59488</v>
      </c>
      <c r="L9" s="50">
        <f>K9/H9</f>
        <v>175.48082595870207</v>
      </c>
      <c r="M9" s="51">
        <f>J9/K9</f>
        <v>22.019062668101128</v>
      </c>
      <c r="N9" s="78">
        <v>79693</v>
      </c>
      <c r="O9" s="65">
        <f>IF(N9&lt;&gt;0,-(N9-K9)/N9,"")</f>
        <v>-0.2535354422596715</v>
      </c>
      <c r="P9" s="53">
        <v>12825649</v>
      </c>
      <c r="Q9" s="54">
        <v>555819</v>
      </c>
    </row>
    <row r="10" spans="1:17" s="20" customFormat="1" ht="11.25">
      <c r="A10" s="19">
        <v>4</v>
      </c>
      <c r="B10" s="57" t="s">
        <v>66</v>
      </c>
      <c r="C10" s="58" t="s">
        <v>66</v>
      </c>
      <c r="D10" s="59">
        <v>44498</v>
      </c>
      <c r="E10" s="60" t="s">
        <v>18</v>
      </c>
      <c r="F10" s="61">
        <v>312</v>
      </c>
      <c r="G10" s="61">
        <v>312</v>
      </c>
      <c r="H10" s="62">
        <v>312</v>
      </c>
      <c r="I10" s="64">
        <v>2</v>
      </c>
      <c r="J10" s="76">
        <v>600658.4999999163</v>
      </c>
      <c r="K10" s="77">
        <v>29563</v>
      </c>
      <c r="L10" s="50">
        <f>K10/H10</f>
        <v>94.75320512820512</v>
      </c>
      <c r="M10" s="51">
        <f>J10/K10</f>
        <v>20.317914284744994</v>
      </c>
      <c r="N10" s="78">
        <v>50794</v>
      </c>
      <c r="O10" s="65">
        <f>IF(N10&lt;&gt;0,-(N10-K10)/N10,"")</f>
        <v>-0.4179824388707328</v>
      </c>
      <c r="P10" s="79">
        <v>1654581.4999999162</v>
      </c>
      <c r="Q10" s="80">
        <v>80357</v>
      </c>
    </row>
    <row r="11" spans="1:17" s="20" customFormat="1" ht="11.25">
      <c r="A11" s="19">
        <v>5</v>
      </c>
      <c r="B11" s="57" t="s">
        <v>55</v>
      </c>
      <c r="C11" s="58" t="s">
        <v>55</v>
      </c>
      <c r="D11" s="59">
        <v>44484</v>
      </c>
      <c r="E11" s="60" t="s">
        <v>12</v>
      </c>
      <c r="F11" s="61">
        <v>318</v>
      </c>
      <c r="G11" s="61">
        <v>173</v>
      </c>
      <c r="H11" s="62">
        <v>173</v>
      </c>
      <c r="I11" s="64">
        <v>4</v>
      </c>
      <c r="J11" s="76">
        <v>488647.99999970105</v>
      </c>
      <c r="K11" s="77">
        <v>22915</v>
      </c>
      <c r="L11" s="50">
        <f>K11/H11</f>
        <v>132.45664739884393</v>
      </c>
      <c r="M11" s="51">
        <f>J11/K11</f>
        <v>21.32437268163653</v>
      </c>
      <c r="N11" s="78">
        <v>38668</v>
      </c>
      <c r="O11" s="65">
        <f>IF(N11&lt;&gt;0,-(N11-K11)/N11,"")</f>
        <v>-0.4073911244439847</v>
      </c>
      <c r="P11" s="79">
        <v>3950131.999999701</v>
      </c>
      <c r="Q11" s="80">
        <v>186583</v>
      </c>
    </row>
    <row r="12" spans="1:17" s="20" customFormat="1" ht="11.25">
      <c r="A12" s="19">
        <v>6</v>
      </c>
      <c r="B12" s="57" t="s">
        <v>35</v>
      </c>
      <c r="C12" s="58" t="s">
        <v>35</v>
      </c>
      <c r="D12" s="59">
        <v>44463</v>
      </c>
      <c r="E12" s="60" t="s">
        <v>12</v>
      </c>
      <c r="F12" s="61">
        <v>309</v>
      </c>
      <c r="G12" s="61">
        <v>33</v>
      </c>
      <c r="H12" s="62">
        <v>33</v>
      </c>
      <c r="I12" s="64">
        <v>7</v>
      </c>
      <c r="J12" s="76">
        <v>226531.99999996502</v>
      </c>
      <c r="K12" s="77">
        <v>22648</v>
      </c>
      <c r="L12" s="50">
        <f>K12/H12</f>
        <v>686.3030303030303</v>
      </c>
      <c r="M12" s="51">
        <f>J12/K12</f>
        <v>10.002296008476025</v>
      </c>
      <c r="N12" s="78">
        <v>35114</v>
      </c>
      <c r="O12" s="65">
        <f>IF(N12&lt;&gt;0,-(N12-K12)/N12,"")</f>
        <v>-0.3550150936948226</v>
      </c>
      <c r="P12" s="79">
        <v>5889376.499999965</v>
      </c>
      <c r="Q12" s="80">
        <v>588381</v>
      </c>
    </row>
    <row r="13" spans="1:17" s="20" customFormat="1" ht="11.25">
      <c r="A13" s="19">
        <v>7</v>
      </c>
      <c r="B13" s="57" t="s">
        <v>63</v>
      </c>
      <c r="C13" s="58" t="s">
        <v>64</v>
      </c>
      <c r="D13" s="59">
        <v>44491</v>
      </c>
      <c r="E13" s="60" t="s">
        <v>11</v>
      </c>
      <c r="F13" s="61">
        <v>239</v>
      </c>
      <c r="G13" s="61">
        <v>191</v>
      </c>
      <c r="H13" s="62">
        <v>191</v>
      </c>
      <c r="I13" s="64">
        <v>3</v>
      </c>
      <c r="J13" s="76">
        <v>285925.5000002377</v>
      </c>
      <c r="K13" s="77">
        <v>13094</v>
      </c>
      <c r="L13" s="50">
        <f>K13/H13</f>
        <v>68.55497382198953</v>
      </c>
      <c r="M13" s="51">
        <f>J13/K13</f>
        <v>21.836375439150583</v>
      </c>
      <c r="N13" s="78">
        <v>27020</v>
      </c>
      <c r="O13" s="65">
        <f>IF(N13&lt;&gt;0,-(N13-K13)/N13,"")</f>
        <v>-0.5153960029607698</v>
      </c>
      <c r="P13" s="79">
        <v>1737832.5000002377</v>
      </c>
      <c r="Q13" s="80">
        <v>79377</v>
      </c>
    </row>
    <row r="14" spans="1:17" s="20" customFormat="1" ht="11.25">
      <c r="A14" s="19">
        <v>8</v>
      </c>
      <c r="B14" s="57" t="s">
        <v>31</v>
      </c>
      <c r="C14" s="58" t="s">
        <v>32</v>
      </c>
      <c r="D14" s="59">
        <v>44456</v>
      </c>
      <c r="E14" s="60" t="s">
        <v>11</v>
      </c>
      <c r="F14" s="61">
        <v>294</v>
      </c>
      <c r="G14" s="61">
        <v>112</v>
      </c>
      <c r="H14" s="62">
        <v>112</v>
      </c>
      <c r="I14" s="64">
        <v>8</v>
      </c>
      <c r="J14" s="76">
        <v>213111.99999954682</v>
      </c>
      <c r="K14" s="77">
        <v>10473</v>
      </c>
      <c r="L14" s="50">
        <f>K14/H14</f>
        <v>93.50892857142857</v>
      </c>
      <c r="M14" s="51">
        <f>J14/K14</f>
        <v>20.348706196843963</v>
      </c>
      <c r="N14" s="78">
        <v>20641</v>
      </c>
      <c r="O14" s="65">
        <f>IF(N14&lt;&gt;0,-(N14-K14)/N14,"")</f>
        <v>-0.49261179206433797</v>
      </c>
      <c r="P14" s="79">
        <v>6219453.999999546</v>
      </c>
      <c r="Q14" s="80">
        <v>291637</v>
      </c>
    </row>
    <row r="15" spans="1:17" s="20" customFormat="1" ht="11.25">
      <c r="A15" s="19">
        <v>9</v>
      </c>
      <c r="B15" s="57" t="s">
        <v>92</v>
      </c>
      <c r="C15" s="58" t="s">
        <v>93</v>
      </c>
      <c r="D15" s="59">
        <v>44505</v>
      </c>
      <c r="E15" s="60" t="s">
        <v>12</v>
      </c>
      <c r="F15" s="61">
        <v>165</v>
      </c>
      <c r="G15" s="61">
        <v>165</v>
      </c>
      <c r="H15" s="62">
        <v>165</v>
      </c>
      <c r="I15" s="64">
        <v>1</v>
      </c>
      <c r="J15" s="76">
        <v>219059.00000023044</v>
      </c>
      <c r="K15" s="77">
        <v>10080</v>
      </c>
      <c r="L15" s="50">
        <f>K15/H15</f>
        <v>61.09090909090909</v>
      </c>
      <c r="M15" s="51">
        <f>J15/K15</f>
        <v>21.73204365081651</v>
      </c>
      <c r="N15" s="78"/>
      <c r="O15" s="65">
        <f>IF(N15&lt;&gt;0,-(N15-K15)/N15,"")</f>
      </c>
      <c r="P15" s="79">
        <v>219059.00000023044</v>
      </c>
      <c r="Q15" s="80">
        <v>10080</v>
      </c>
    </row>
    <row r="16" spans="1:17" s="20" customFormat="1" ht="11.25">
      <c r="A16" s="19">
        <v>10</v>
      </c>
      <c r="B16" s="57" t="s">
        <v>94</v>
      </c>
      <c r="C16" s="58" t="s">
        <v>95</v>
      </c>
      <c r="D16" s="59">
        <v>44505</v>
      </c>
      <c r="E16" s="60" t="s">
        <v>18</v>
      </c>
      <c r="F16" s="61">
        <v>146</v>
      </c>
      <c r="G16" s="61">
        <v>146</v>
      </c>
      <c r="H16" s="62">
        <v>146</v>
      </c>
      <c r="I16" s="64">
        <v>1</v>
      </c>
      <c r="J16" s="76">
        <v>156813.99999980672</v>
      </c>
      <c r="K16" s="77">
        <v>7026</v>
      </c>
      <c r="L16" s="50">
        <f>K16/H16</f>
        <v>48.12328767123287</v>
      </c>
      <c r="M16" s="51">
        <f>J16/K16</f>
        <v>22.319100483889372</v>
      </c>
      <c r="N16" s="78"/>
      <c r="O16" s="65">
        <f>IF(N16&lt;&gt;0,-(N16-K16)/N16,"")</f>
      </c>
      <c r="P16" s="79">
        <v>156813.99999980672</v>
      </c>
      <c r="Q16" s="80">
        <v>7026</v>
      </c>
    </row>
    <row r="17" spans="1:17" s="20" customFormat="1" ht="11.25">
      <c r="A17" s="19">
        <v>11</v>
      </c>
      <c r="B17" s="57" t="s">
        <v>96</v>
      </c>
      <c r="C17" s="58" t="s">
        <v>96</v>
      </c>
      <c r="D17" s="59">
        <v>44505</v>
      </c>
      <c r="E17" s="60" t="s">
        <v>15</v>
      </c>
      <c r="F17" s="61">
        <v>130</v>
      </c>
      <c r="G17" s="61">
        <v>130</v>
      </c>
      <c r="H17" s="62">
        <v>130</v>
      </c>
      <c r="I17" s="64">
        <v>1</v>
      </c>
      <c r="J17" s="76">
        <v>126196.50000000533</v>
      </c>
      <c r="K17" s="77">
        <v>6178</v>
      </c>
      <c r="L17" s="50">
        <f>K17/H17</f>
        <v>47.52307692307692</v>
      </c>
      <c r="M17" s="51">
        <f>J17/K17</f>
        <v>20.426756231791085</v>
      </c>
      <c r="N17" s="78"/>
      <c r="O17" s="65">
        <f>IF(N17&lt;&gt;0,-(N17-K17)/N17,"")</f>
      </c>
      <c r="P17" s="79">
        <v>126196.50000000533</v>
      </c>
      <c r="Q17" s="80">
        <v>6178</v>
      </c>
    </row>
    <row r="18" spans="1:17" s="20" customFormat="1" ht="11.25">
      <c r="A18" s="19">
        <v>12</v>
      </c>
      <c r="B18" s="57" t="s">
        <v>29</v>
      </c>
      <c r="C18" s="58" t="s">
        <v>30</v>
      </c>
      <c r="D18" s="59">
        <v>44442</v>
      </c>
      <c r="E18" s="60" t="s">
        <v>11</v>
      </c>
      <c r="F18" s="61">
        <v>275</v>
      </c>
      <c r="G18" s="61">
        <v>59</v>
      </c>
      <c r="H18" s="62">
        <v>59</v>
      </c>
      <c r="I18" s="64">
        <v>10</v>
      </c>
      <c r="J18" s="76">
        <v>135300.99999992343</v>
      </c>
      <c r="K18" s="77">
        <v>5996</v>
      </c>
      <c r="L18" s="50">
        <f>K18/H18</f>
        <v>101.62711864406779</v>
      </c>
      <c r="M18" s="51">
        <f>J18/K18</f>
        <v>22.565210140080627</v>
      </c>
      <c r="N18" s="78">
        <v>9903</v>
      </c>
      <c r="O18" s="65">
        <f>IF(N18&lt;&gt;0,-(N18-K18)/N18,"")</f>
        <v>-0.3945269110370595</v>
      </c>
      <c r="P18" s="79">
        <v>5195366.999999924</v>
      </c>
      <c r="Q18" s="80">
        <v>235065</v>
      </c>
    </row>
    <row r="19" spans="1:17" s="20" customFormat="1" ht="11.25">
      <c r="A19" s="19">
        <v>13</v>
      </c>
      <c r="B19" s="57" t="s">
        <v>37</v>
      </c>
      <c r="C19" s="58" t="s">
        <v>38</v>
      </c>
      <c r="D19" s="59">
        <v>44470</v>
      </c>
      <c r="E19" s="60" t="s">
        <v>11</v>
      </c>
      <c r="F19" s="61">
        <v>303</v>
      </c>
      <c r="G19" s="61">
        <v>32</v>
      </c>
      <c r="H19" s="62">
        <v>32</v>
      </c>
      <c r="I19" s="64">
        <v>6</v>
      </c>
      <c r="J19" s="76">
        <v>149943.00000033606</v>
      </c>
      <c r="K19" s="77">
        <v>4630</v>
      </c>
      <c r="L19" s="50">
        <f>K19/H19</f>
        <v>144.6875</v>
      </c>
      <c r="M19" s="51">
        <f>J19/K19</f>
        <v>32.3850971922972</v>
      </c>
      <c r="N19" s="78">
        <v>9975</v>
      </c>
      <c r="O19" s="65">
        <f>IF(N19&lt;&gt;0,-(N19-K19)/N19,"")</f>
        <v>-0.5358395989974938</v>
      </c>
      <c r="P19" s="79">
        <v>6568815.000000336</v>
      </c>
      <c r="Q19" s="80">
        <v>233890</v>
      </c>
    </row>
    <row r="20" spans="1:17" s="20" customFormat="1" ht="11.25">
      <c r="A20" s="19">
        <v>14</v>
      </c>
      <c r="B20" s="57" t="s">
        <v>76</v>
      </c>
      <c r="C20" s="58" t="s">
        <v>76</v>
      </c>
      <c r="D20" s="59">
        <v>44498</v>
      </c>
      <c r="E20" s="60" t="s">
        <v>15</v>
      </c>
      <c r="F20" s="61">
        <v>17</v>
      </c>
      <c r="G20" s="61">
        <v>29</v>
      </c>
      <c r="H20" s="62">
        <v>29</v>
      </c>
      <c r="I20" s="64">
        <v>2</v>
      </c>
      <c r="J20" s="76">
        <v>76310.49999994617</v>
      </c>
      <c r="K20" s="77">
        <v>3673</v>
      </c>
      <c r="L20" s="50">
        <f>K20/H20</f>
        <v>126.65517241379311</v>
      </c>
      <c r="M20" s="51">
        <f>J20/K20</f>
        <v>20.77606860875202</v>
      </c>
      <c r="N20" s="78">
        <v>2445</v>
      </c>
      <c r="O20" s="65">
        <f>IF(N20&lt;&gt;0,-(N20-K20)/N20,"")</f>
        <v>0.5022494887525563</v>
      </c>
      <c r="P20" s="79">
        <v>129748.49999994617</v>
      </c>
      <c r="Q20" s="80">
        <v>6118</v>
      </c>
    </row>
    <row r="21" spans="1:17" s="20" customFormat="1" ht="11.25">
      <c r="A21" s="19">
        <v>15</v>
      </c>
      <c r="B21" s="57" t="s">
        <v>97</v>
      </c>
      <c r="C21" s="58" t="s">
        <v>97</v>
      </c>
      <c r="D21" s="59">
        <v>44505</v>
      </c>
      <c r="E21" s="60" t="s">
        <v>98</v>
      </c>
      <c r="F21" s="61">
        <v>55</v>
      </c>
      <c r="G21" s="61">
        <v>55</v>
      </c>
      <c r="H21" s="62">
        <v>55</v>
      </c>
      <c r="I21" s="64">
        <v>1</v>
      </c>
      <c r="J21" s="76">
        <v>42519.49999982103</v>
      </c>
      <c r="K21" s="77">
        <v>1976</v>
      </c>
      <c r="L21" s="50">
        <f>K21/H21</f>
        <v>35.92727272727273</v>
      </c>
      <c r="M21" s="51">
        <f>J21/K21</f>
        <v>21.517965586953963</v>
      </c>
      <c r="N21" s="78"/>
      <c r="O21" s="65">
        <f>IF(N21&lt;&gt;0,-(N21-K21)/N21,"")</f>
      </c>
      <c r="P21" s="79">
        <v>42519.49999982103</v>
      </c>
      <c r="Q21" s="80">
        <v>1976</v>
      </c>
    </row>
    <row r="22" spans="1:17" s="20" customFormat="1" ht="11.25">
      <c r="A22" s="19">
        <v>16</v>
      </c>
      <c r="B22" s="57" t="s">
        <v>67</v>
      </c>
      <c r="C22" s="58" t="s">
        <v>67</v>
      </c>
      <c r="D22" s="59">
        <v>44498</v>
      </c>
      <c r="E22" s="60" t="s">
        <v>12</v>
      </c>
      <c r="F22" s="61">
        <v>223</v>
      </c>
      <c r="G22" s="61">
        <v>58</v>
      </c>
      <c r="H22" s="62">
        <v>58</v>
      </c>
      <c r="I22" s="64">
        <v>2</v>
      </c>
      <c r="J22" s="76">
        <v>30637.999999981002</v>
      </c>
      <c r="K22" s="77">
        <v>1575</v>
      </c>
      <c r="L22" s="50">
        <f>K22/H22</f>
        <v>27.155172413793103</v>
      </c>
      <c r="M22" s="51">
        <f>J22/K22</f>
        <v>19.452698412686352</v>
      </c>
      <c r="N22" s="78">
        <v>14310</v>
      </c>
      <c r="O22" s="65">
        <f>IF(N22&lt;&gt;0,-(N22-K22)/N22,"")</f>
        <v>-0.889937106918239</v>
      </c>
      <c r="P22" s="79">
        <v>338815.499999981</v>
      </c>
      <c r="Q22" s="80">
        <v>15885</v>
      </c>
    </row>
    <row r="23" spans="1:17" s="20" customFormat="1" ht="11.25">
      <c r="A23" s="19">
        <v>17</v>
      </c>
      <c r="B23" s="57" t="s">
        <v>99</v>
      </c>
      <c r="C23" s="58" t="s">
        <v>100</v>
      </c>
      <c r="D23" s="59">
        <v>44505</v>
      </c>
      <c r="E23" s="60" t="s">
        <v>18</v>
      </c>
      <c r="F23" s="61">
        <v>26</v>
      </c>
      <c r="G23" s="61">
        <v>26</v>
      </c>
      <c r="H23" s="62">
        <v>26</v>
      </c>
      <c r="I23" s="64">
        <v>1</v>
      </c>
      <c r="J23" s="76">
        <v>27794.499999646858</v>
      </c>
      <c r="K23" s="77">
        <v>1419</v>
      </c>
      <c r="L23" s="50">
        <f>K23/H23</f>
        <v>54.57692307692308</v>
      </c>
      <c r="M23" s="51">
        <f>J23/K23</f>
        <v>19.587385482485452</v>
      </c>
      <c r="N23" s="78"/>
      <c r="O23" s="65">
        <f>IF(N23&lt;&gt;0,-(N23-K23)/N23,"")</f>
      </c>
      <c r="P23" s="79">
        <v>27793.499999646858</v>
      </c>
      <c r="Q23" s="80">
        <v>1419</v>
      </c>
    </row>
    <row r="24" spans="1:17" s="20" customFormat="1" ht="11.25">
      <c r="A24" s="19">
        <v>18</v>
      </c>
      <c r="B24" s="57" t="s">
        <v>71</v>
      </c>
      <c r="C24" s="58" t="s">
        <v>72</v>
      </c>
      <c r="D24" s="59">
        <v>44498</v>
      </c>
      <c r="E24" s="60" t="s">
        <v>18</v>
      </c>
      <c r="F24" s="61">
        <v>110</v>
      </c>
      <c r="G24" s="61">
        <v>23</v>
      </c>
      <c r="H24" s="62">
        <v>23</v>
      </c>
      <c r="I24" s="64">
        <v>2</v>
      </c>
      <c r="J24" s="76">
        <v>24446.999999886113</v>
      </c>
      <c r="K24" s="77">
        <v>1149</v>
      </c>
      <c r="L24" s="50">
        <f>K24/H24</f>
        <v>49.95652173913044</v>
      </c>
      <c r="M24" s="51">
        <f>J24/K24</f>
        <v>21.276762401989654</v>
      </c>
      <c r="N24" s="78">
        <v>4887</v>
      </c>
      <c r="O24" s="65">
        <f>IF(N24&lt;&gt;0,-(N24-K24)/N24,"")</f>
        <v>-0.7648864333947207</v>
      </c>
      <c r="P24" s="79">
        <v>124095.99999988612</v>
      </c>
      <c r="Q24" s="80">
        <v>6036</v>
      </c>
    </row>
    <row r="25" spans="1:17" s="20" customFormat="1" ht="11.25">
      <c r="A25" s="19">
        <v>19</v>
      </c>
      <c r="B25" s="57" t="s">
        <v>79</v>
      </c>
      <c r="C25" s="58" t="s">
        <v>79</v>
      </c>
      <c r="D25" s="59">
        <v>44498</v>
      </c>
      <c r="E25" s="60" t="s">
        <v>80</v>
      </c>
      <c r="F25" s="61">
        <v>13</v>
      </c>
      <c r="G25" s="61">
        <v>3</v>
      </c>
      <c r="H25" s="62">
        <v>3</v>
      </c>
      <c r="I25" s="64">
        <v>2</v>
      </c>
      <c r="J25" s="76">
        <v>18845.99999999024</v>
      </c>
      <c r="K25" s="77">
        <v>1111</v>
      </c>
      <c r="L25" s="50">
        <f>K25/H25</f>
        <v>370.3333333333333</v>
      </c>
      <c r="M25" s="51">
        <f>J25/K25</f>
        <v>16.963096309622177</v>
      </c>
      <c r="N25" s="78">
        <v>501</v>
      </c>
      <c r="O25" s="65">
        <f>IF(N25&lt;&gt;0,-(N25-K25)/N25,"")</f>
        <v>1.217564870259481</v>
      </c>
      <c r="P25" s="79">
        <v>29043.999999990236</v>
      </c>
      <c r="Q25" s="80">
        <v>1612</v>
      </c>
    </row>
    <row r="26" spans="1:17" ht="11.25">
      <c r="A26" s="19">
        <v>20</v>
      </c>
      <c r="B26" s="57" t="s">
        <v>101</v>
      </c>
      <c r="C26" s="58" t="s">
        <v>101</v>
      </c>
      <c r="D26" s="59">
        <v>44505</v>
      </c>
      <c r="E26" s="60" t="s">
        <v>13</v>
      </c>
      <c r="F26" s="61">
        <v>28</v>
      </c>
      <c r="G26" s="61">
        <v>28</v>
      </c>
      <c r="H26" s="62">
        <v>28</v>
      </c>
      <c r="I26" s="64">
        <v>1</v>
      </c>
      <c r="J26" s="76">
        <v>23999.999999870204</v>
      </c>
      <c r="K26" s="77">
        <v>1076</v>
      </c>
      <c r="L26" s="50">
        <f>K26/H26</f>
        <v>38.42857142857143</v>
      </c>
      <c r="M26" s="51">
        <f>J26/K26</f>
        <v>22.30483271363402</v>
      </c>
      <c r="N26" s="78"/>
      <c r="O26" s="65">
        <f>IF(N26&lt;&gt;0,-(N26-K26)/N26,"")</f>
      </c>
      <c r="P26" s="79">
        <v>23999.999999870204</v>
      </c>
      <c r="Q26" s="80">
        <v>1076</v>
      </c>
    </row>
    <row r="27" spans="1:17" ht="11.25">
      <c r="A27" s="19">
        <v>21</v>
      </c>
      <c r="B27" s="57" t="s">
        <v>102</v>
      </c>
      <c r="C27" s="58" t="s">
        <v>103</v>
      </c>
      <c r="D27" s="59">
        <v>43847</v>
      </c>
      <c r="E27" s="60" t="s">
        <v>13</v>
      </c>
      <c r="F27" s="61">
        <v>130</v>
      </c>
      <c r="G27" s="61">
        <v>1</v>
      </c>
      <c r="H27" s="62">
        <v>1</v>
      </c>
      <c r="I27" s="64">
        <v>17</v>
      </c>
      <c r="J27" s="76">
        <v>11116.000000086748</v>
      </c>
      <c r="K27" s="77">
        <v>1048</v>
      </c>
      <c r="L27" s="50">
        <f>K27/H27</f>
        <v>1048</v>
      </c>
      <c r="M27" s="51">
        <f>J27/K27</f>
        <v>10.606870229090408</v>
      </c>
      <c r="N27" s="78">
        <v>89</v>
      </c>
      <c r="O27" s="65">
        <f>IF(N27&lt;&gt;0,-(N27-K27)/N27,"")</f>
        <v>10.775280898876405</v>
      </c>
      <c r="P27" s="69">
        <v>785050.1000000867</v>
      </c>
      <c r="Q27" s="70">
        <v>46939</v>
      </c>
    </row>
    <row r="28" spans="1:17" ht="11.25">
      <c r="A28" s="19">
        <v>22</v>
      </c>
      <c r="B28" s="57" t="s">
        <v>68</v>
      </c>
      <c r="C28" s="58" t="s">
        <v>69</v>
      </c>
      <c r="D28" s="59">
        <v>44498</v>
      </c>
      <c r="E28" s="60" t="s">
        <v>11</v>
      </c>
      <c r="F28" s="61">
        <v>97</v>
      </c>
      <c r="G28" s="61">
        <v>24</v>
      </c>
      <c r="H28" s="62">
        <v>24</v>
      </c>
      <c r="I28" s="64">
        <v>2</v>
      </c>
      <c r="J28" s="76">
        <v>18565.499999989373</v>
      </c>
      <c r="K28" s="77">
        <v>940</v>
      </c>
      <c r="L28" s="50">
        <f>K28/H28</f>
        <v>39.166666666666664</v>
      </c>
      <c r="M28" s="51">
        <f>J28/K28</f>
        <v>19.750531914882313</v>
      </c>
      <c r="N28" s="78">
        <v>8989</v>
      </c>
      <c r="O28" s="65">
        <f>IF(N28&lt;&gt;0,-(N28-K28)/N28,"")</f>
        <v>-0.8954277450216932</v>
      </c>
      <c r="P28" s="79">
        <v>215974.49999998938</v>
      </c>
      <c r="Q28" s="80">
        <v>9929</v>
      </c>
    </row>
    <row r="29" spans="1:17" ht="11.25">
      <c r="A29" s="19">
        <v>23</v>
      </c>
      <c r="B29" s="57" t="s">
        <v>75</v>
      </c>
      <c r="C29" s="58" t="s">
        <v>75</v>
      </c>
      <c r="D29" s="59">
        <v>44498</v>
      </c>
      <c r="E29" s="60" t="s">
        <v>49</v>
      </c>
      <c r="F29" s="61">
        <v>87</v>
      </c>
      <c r="G29" s="61">
        <v>22</v>
      </c>
      <c r="H29" s="62">
        <v>22</v>
      </c>
      <c r="I29" s="64">
        <v>2</v>
      </c>
      <c r="J29" s="81">
        <v>17461.5</v>
      </c>
      <c r="K29" s="82">
        <v>898</v>
      </c>
      <c r="L29" s="50">
        <f>K29/H29</f>
        <v>40.81818181818182</v>
      </c>
      <c r="M29" s="51">
        <f>J29/K29</f>
        <v>19.444877505567927</v>
      </c>
      <c r="N29" s="78">
        <v>2329</v>
      </c>
      <c r="O29" s="65">
        <f>IF(N29&lt;&gt;0,-(N29-K29)/N29,"")</f>
        <v>-0.6144267926148561</v>
      </c>
      <c r="P29" s="83">
        <v>65760.5</v>
      </c>
      <c r="Q29" s="84">
        <v>3227</v>
      </c>
    </row>
    <row r="30" spans="1:17" ht="11.25">
      <c r="A30" s="19">
        <v>24</v>
      </c>
      <c r="B30" s="57" t="s">
        <v>73</v>
      </c>
      <c r="C30" s="58" t="s">
        <v>74</v>
      </c>
      <c r="D30" s="59">
        <v>44498</v>
      </c>
      <c r="E30" s="60" t="s">
        <v>18</v>
      </c>
      <c r="F30" s="61">
        <v>74</v>
      </c>
      <c r="G30" s="61">
        <v>19</v>
      </c>
      <c r="H30" s="62">
        <v>19</v>
      </c>
      <c r="I30" s="64">
        <v>2</v>
      </c>
      <c r="J30" s="76">
        <v>17870.00000021036</v>
      </c>
      <c r="K30" s="77">
        <v>771</v>
      </c>
      <c r="L30" s="50">
        <f>K30/H30</f>
        <v>40.578947368421055</v>
      </c>
      <c r="M30" s="51">
        <f>J30/K30</f>
        <v>23.17769131025987</v>
      </c>
      <c r="N30" s="78">
        <v>4538</v>
      </c>
      <c r="O30" s="65">
        <f>IF(N30&lt;&gt;0,-(N30-K30)/N30,"")</f>
        <v>-0.8301013662406347</v>
      </c>
      <c r="P30" s="79">
        <v>127107.00000021036</v>
      </c>
      <c r="Q30" s="80">
        <v>5309</v>
      </c>
    </row>
    <row r="31" spans="1:17" ht="11.25">
      <c r="A31" s="19">
        <v>25</v>
      </c>
      <c r="B31" s="57" t="s">
        <v>81</v>
      </c>
      <c r="C31" s="58" t="s">
        <v>81</v>
      </c>
      <c r="D31" s="59">
        <v>44449</v>
      </c>
      <c r="E31" s="60" t="s">
        <v>82</v>
      </c>
      <c r="F31" s="61">
        <v>40</v>
      </c>
      <c r="G31" s="61">
        <v>1</v>
      </c>
      <c r="H31" s="62">
        <v>1</v>
      </c>
      <c r="I31" s="64">
        <v>8</v>
      </c>
      <c r="J31" s="76">
        <v>8113.000000026099</v>
      </c>
      <c r="K31" s="77">
        <v>618</v>
      </c>
      <c r="L31" s="50">
        <f>K31/H31</f>
        <v>618</v>
      </c>
      <c r="M31" s="51">
        <f>J31/K31</f>
        <v>13.127831715252587</v>
      </c>
      <c r="N31" s="78">
        <v>403</v>
      </c>
      <c r="O31" s="65">
        <f>IF(N31&lt;&gt;0,-(N31-K31)/N31,"")</f>
        <v>0.533498759305211</v>
      </c>
      <c r="P31" s="79">
        <v>425552.50000013283</v>
      </c>
      <c r="Q31" s="80">
        <v>28445</v>
      </c>
    </row>
    <row r="32" spans="1:17" ht="11.25">
      <c r="A32" s="19">
        <v>26</v>
      </c>
      <c r="B32" s="57" t="s">
        <v>70</v>
      </c>
      <c r="C32" s="58" t="s">
        <v>70</v>
      </c>
      <c r="D32" s="59">
        <v>44498</v>
      </c>
      <c r="E32" s="60" t="s">
        <v>15</v>
      </c>
      <c r="F32" s="61">
        <v>107</v>
      </c>
      <c r="G32" s="61">
        <v>14</v>
      </c>
      <c r="H32" s="62">
        <v>14</v>
      </c>
      <c r="I32" s="64">
        <v>2</v>
      </c>
      <c r="J32" s="76">
        <v>10428.999999840218</v>
      </c>
      <c r="K32" s="77">
        <v>595</v>
      </c>
      <c r="L32" s="50">
        <f>K32/H32</f>
        <v>42.5</v>
      </c>
      <c r="M32" s="51">
        <f>J32/K32</f>
        <v>17.527731092168434</v>
      </c>
      <c r="N32" s="78">
        <v>5539</v>
      </c>
      <c r="O32" s="65">
        <f>IF(N32&lt;&gt;0,-(N32-K32)/N32,"")</f>
        <v>-0.892579888066438</v>
      </c>
      <c r="P32" s="79">
        <v>127077.49999984022</v>
      </c>
      <c r="Q32" s="80">
        <v>6134</v>
      </c>
    </row>
    <row r="33" spans="1:17" ht="11.25">
      <c r="A33" s="19">
        <v>27</v>
      </c>
      <c r="B33" s="57" t="s">
        <v>36</v>
      </c>
      <c r="C33" s="58" t="s">
        <v>44</v>
      </c>
      <c r="D33" s="59">
        <v>44463</v>
      </c>
      <c r="E33" s="60" t="s">
        <v>13</v>
      </c>
      <c r="F33" s="61">
        <v>161</v>
      </c>
      <c r="G33" s="61">
        <v>5</v>
      </c>
      <c r="H33" s="62">
        <v>5</v>
      </c>
      <c r="I33" s="64">
        <v>6</v>
      </c>
      <c r="J33" s="76">
        <v>11213.499999946944</v>
      </c>
      <c r="K33" s="77">
        <v>567</v>
      </c>
      <c r="L33" s="50">
        <f>K33/H33</f>
        <v>113.4</v>
      </c>
      <c r="M33" s="51">
        <f>J33/K33</f>
        <v>19.776895943469036</v>
      </c>
      <c r="N33" s="78">
        <v>629</v>
      </c>
      <c r="O33" s="65">
        <f>IF(N33&lt;&gt;0,-(N33-K33)/N33,"")</f>
        <v>-0.0985691573926868</v>
      </c>
      <c r="P33" s="69">
        <v>913717.4999999469</v>
      </c>
      <c r="Q33" s="70">
        <v>42070</v>
      </c>
    </row>
    <row r="34" spans="1:17" ht="11.25">
      <c r="A34" s="19">
        <v>28</v>
      </c>
      <c r="B34" s="57" t="s">
        <v>45</v>
      </c>
      <c r="C34" s="58" t="s">
        <v>45</v>
      </c>
      <c r="D34" s="59">
        <v>44477</v>
      </c>
      <c r="E34" s="52" t="s">
        <v>18</v>
      </c>
      <c r="F34" s="61">
        <v>194</v>
      </c>
      <c r="G34" s="61">
        <v>6</v>
      </c>
      <c r="H34" s="62">
        <v>6</v>
      </c>
      <c r="I34" s="64">
        <v>5</v>
      </c>
      <c r="J34" s="76">
        <v>10285.000000031772</v>
      </c>
      <c r="K34" s="77">
        <v>460</v>
      </c>
      <c r="L34" s="50">
        <f>K34/H34</f>
        <v>76.66666666666667</v>
      </c>
      <c r="M34" s="51">
        <f>J34/K34</f>
        <v>22.358695652242982</v>
      </c>
      <c r="N34" s="78">
        <v>830</v>
      </c>
      <c r="O34" s="65">
        <f>IF(N34&lt;&gt;0,-(N34-K34)/N34,"")</f>
        <v>-0.4457831325301205</v>
      </c>
      <c r="P34" s="79">
        <v>272731.0000000318</v>
      </c>
      <c r="Q34" s="80">
        <v>12592</v>
      </c>
    </row>
    <row r="35" spans="1:17" ht="11.25">
      <c r="A35" s="19">
        <v>29</v>
      </c>
      <c r="B35" s="57" t="s">
        <v>33</v>
      </c>
      <c r="C35" s="58" t="s">
        <v>34</v>
      </c>
      <c r="D35" s="59">
        <v>44456</v>
      </c>
      <c r="E35" s="60" t="s">
        <v>13</v>
      </c>
      <c r="F35" s="61">
        <v>78</v>
      </c>
      <c r="G35" s="61">
        <v>4</v>
      </c>
      <c r="H35" s="62">
        <v>4</v>
      </c>
      <c r="I35" s="64">
        <v>7</v>
      </c>
      <c r="J35" s="76">
        <v>10912.000000050832</v>
      </c>
      <c r="K35" s="77">
        <v>428</v>
      </c>
      <c r="L35" s="50">
        <f>K35/H35</f>
        <v>107</v>
      </c>
      <c r="M35" s="51">
        <f>J35/K35</f>
        <v>25.495327102922502</v>
      </c>
      <c r="N35" s="78">
        <v>516</v>
      </c>
      <c r="O35" s="65">
        <f>IF(N35&lt;&gt;0,-(N35-K35)/N35,"")</f>
        <v>-0.17054263565891473</v>
      </c>
      <c r="P35" s="79">
        <v>732250.0000000509</v>
      </c>
      <c r="Q35" s="80">
        <v>28119</v>
      </c>
    </row>
    <row r="36" spans="1:17" ht="11.25">
      <c r="A36" s="19">
        <v>30</v>
      </c>
      <c r="B36" s="57" t="s">
        <v>104</v>
      </c>
      <c r="C36" s="58" t="s">
        <v>105</v>
      </c>
      <c r="D36" s="59">
        <v>44505</v>
      </c>
      <c r="E36" s="60" t="s">
        <v>14</v>
      </c>
      <c r="F36" s="61">
        <v>9</v>
      </c>
      <c r="G36" s="61">
        <v>9</v>
      </c>
      <c r="H36" s="62">
        <v>9</v>
      </c>
      <c r="I36" s="64">
        <v>1</v>
      </c>
      <c r="J36" s="76">
        <v>8156.999999940615</v>
      </c>
      <c r="K36" s="77">
        <v>314</v>
      </c>
      <c r="L36" s="50">
        <f>K36/H36</f>
        <v>34.888888888888886</v>
      </c>
      <c r="M36" s="51">
        <f>J36/K36</f>
        <v>25.977707006180303</v>
      </c>
      <c r="N36" s="78"/>
      <c r="O36" s="65">
        <f>IF(N36&lt;&gt;0,-(N36-K36)/N36,"")</f>
      </c>
      <c r="P36" s="79">
        <v>8156.999999940615</v>
      </c>
      <c r="Q36" s="80">
        <v>314</v>
      </c>
    </row>
    <row r="37" spans="1:17" ht="11.25">
      <c r="A37" s="19">
        <v>31</v>
      </c>
      <c r="B37" s="57" t="s">
        <v>77</v>
      </c>
      <c r="C37" s="58" t="s">
        <v>78</v>
      </c>
      <c r="D37" s="59">
        <v>44498</v>
      </c>
      <c r="E37" s="60" t="s">
        <v>14</v>
      </c>
      <c r="F37" s="61">
        <v>29</v>
      </c>
      <c r="G37" s="61">
        <v>11</v>
      </c>
      <c r="H37" s="62">
        <v>11</v>
      </c>
      <c r="I37" s="64">
        <v>2</v>
      </c>
      <c r="J37" s="76">
        <v>7503.500000146161</v>
      </c>
      <c r="K37" s="77">
        <v>304</v>
      </c>
      <c r="L37" s="50">
        <f>K37/H37</f>
        <v>27.636363636363637</v>
      </c>
      <c r="M37" s="51">
        <f>J37/K37</f>
        <v>24.682565789954477</v>
      </c>
      <c r="N37" s="78">
        <v>1469</v>
      </c>
      <c r="O37" s="65">
        <f>IF(N37&lt;&gt;0,-(N37-K37)/N37,"")</f>
        <v>-0.7930565010211028</v>
      </c>
      <c r="P37" s="79">
        <v>43020.50000014616</v>
      </c>
      <c r="Q37" s="80">
        <v>2049</v>
      </c>
    </row>
    <row r="38" spans="1:17" ht="11.25">
      <c r="A38" s="19">
        <v>32</v>
      </c>
      <c r="B38" s="57" t="s">
        <v>52</v>
      </c>
      <c r="C38" s="58" t="s">
        <v>53</v>
      </c>
      <c r="D38" s="59">
        <v>43861</v>
      </c>
      <c r="E38" s="60" t="s">
        <v>13</v>
      </c>
      <c r="F38" s="61">
        <v>132</v>
      </c>
      <c r="G38" s="61">
        <v>3</v>
      </c>
      <c r="H38" s="62">
        <v>3</v>
      </c>
      <c r="I38" s="64">
        <v>18</v>
      </c>
      <c r="J38" s="76">
        <v>4696.000000006723</v>
      </c>
      <c r="K38" s="77">
        <v>258</v>
      </c>
      <c r="L38" s="50">
        <f>K38/H38</f>
        <v>86</v>
      </c>
      <c r="M38" s="51">
        <f>J38/K38</f>
        <v>18.20155038762296</v>
      </c>
      <c r="N38" s="78">
        <v>101</v>
      </c>
      <c r="O38" s="65">
        <f>IF(N38&lt;&gt;0,-(N38-K38)/N38,"")</f>
        <v>1.5544554455445545</v>
      </c>
      <c r="P38" s="69">
        <v>362850.40000000666</v>
      </c>
      <c r="Q38" s="70">
        <v>21854</v>
      </c>
    </row>
    <row r="39" spans="1:17" ht="11.25">
      <c r="A39" s="19">
        <v>33</v>
      </c>
      <c r="B39" s="57" t="s">
        <v>106</v>
      </c>
      <c r="C39" s="58" t="s">
        <v>107</v>
      </c>
      <c r="D39" s="59">
        <v>44505</v>
      </c>
      <c r="E39" s="60" t="s">
        <v>80</v>
      </c>
      <c r="F39" s="61">
        <v>8</v>
      </c>
      <c r="G39" s="61">
        <v>8</v>
      </c>
      <c r="H39" s="62">
        <v>8</v>
      </c>
      <c r="I39" s="64">
        <v>1</v>
      </c>
      <c r="J39" s="76">
        <v>5731.500000007327</v>
      </c>
      <c r="K39" s="77">
        <v>247</v>
      </c>
      <c r="L39" s="50">
        <f>K39/H39</f>
        <v>30.875</v>
      </c>
      <c r="M39" s="51">
        <f>J39/K39</f>
        <v>23.20445344132521</v>
      </c>
      <c r="N39" s="78"/>
      <c r="O39" s="65">
        <f>IF(N39&lt;&gt;0,-(N39-K39)/N39,"")</f>
      </c>
      <c r="P39" s="79">
        <v>5731.5000001409535</v>
      </c>
      <c r="Q39" s="80">
        <v>247</v>
      </c>
    </row>
    <row r="40" spans="1:17" ht="11.25">
      <c r="A40" s="19">
        <v>34</v>
      </c>
      <c r="B40" s="57" t="s">
        <v>108</v>
      </c>
      <c r="C40" s="58" t="s">
        <v>108</v>
      </c>
      <c r="D40" s="59">
        <v>43889</v>
      </c>
      <c r="E40" s="52" t="s">
        <v>109</v>
      </c>
      <c r="F40" s="61">
        <v>310</v>
      </c>
      <c r="G40" s="61">
        <v>2</v>
      </c>
      <c r="H40" s="62">
        <v>2</v>
      </c>
      <c r="I40" s="64">
        <v>13</v>
      </c>
      <c r="J40" s="79">
        <v>1856.0000001079593</v>
      </c>
      <c r="K40" s="80">
        <v>232</v>
      </c>
      <c r="L40" s="50">
        <f>K40/H40</f>
        <v>116</v>
      </c>
      <c r="M40" s="51">
        <f>J40/K40</f>
        <v>8.000000000465342</v>
      </c>
      <c r="N40" s="78">
        <v>170</v>
      </c>
      <c r="O40" s="65">
        <f>IF(N40&lt;&gt;0,-(N40-K40)/N40,"")</f>
        <v>0.36470588235294116</v>
      </c>
      <c r="P40" s="79">
        <v>3757112.000000042</v>
      </c>
      <c r="Q40" s="80">
        <v>229428</v>
      </c>
    </row>
    <row r="41" spans="1:17" ht="11.25">
      <c r="A41" s="19">
        <v>35</v>
      </c>
      <c r="B41" s="85" t="s">
        <v>110</v>
      </c>
      <c r="C41" s="86" t="s">
        <v>111</v>
      </c>
      <c r="D41" s="68">
        <v>43483</v>
      </c>
      <c r="E41" s="52" t="s">
        <v>13</v>
      </c>
      <c r="F41" s="87">
        <v>133</v>
      </c>
      <c r="G41" s="87">
        <v>1</v>
      </c>
      <c r="H41" s="88">
        <v>1</v>
      </c>
      <c r="I41" s="87">
        <v>30</v>
      </c>
      <c r="J41" s="89">
        <v>1920.0000000012608</v>
      </c>
      <c r="K41" s="90">
        <v>210</v>
      </c>
      <c r="L41" s="50">
        <f>K41/H41</f>
        <v>210</v>
      </c>
      <c r="M41" s="51">
        <f>J41/K41</f>
        <v>9.142857142863146</v>
      </c>
      <c r="N41" s="91">
        <v>56</v>
      </c>
      <c r="O41" s="65">
        <f>IF(N41&lt;&gt;0,-(N41-K41)/N41,"")</f>
        <v>2.75</v>
      </c>
      <c r="P41" s="92">
        <v>934615.5800000015</v>
      </c>
      <c r="Q41" s="93">
        <v>78146</v>
      </c>
    </row>
    <row r="42" spans="1:17" ht="11.25">
      <c r="A42" s="19">
        <v>36</v>
      </c>
      <c r="B42" s="57" t="s">
        <v>112</v>
      </c>
      <c r="C42" s="58" t="s">
        <v>112</v>
      </c>
      <c r="D42" s="59">
        <v>44392</v>
      </c>
      <c r="E42" s="60" t="s">
        <v>12</v>
      </c>
      <c r="F42" s="61">
        <v>271</v>
      </c>
      <c r="G42" s="61">
        <v>1</v>
      </c>
      <c r="H42" s="62">
        <v>1</v>
      </c>
      <c r="I42" s="64">
        <v>11</v>
      </c>
      <c r="J42" s="76">
        <v>1880.000000043688</v>
      </c>
      <c r="K42" s="77">
        <v>188</v>
      </c>
      <c r="L42" s="50">
        <f>K42/H42</f>
        <v>188</v>
      </c>
      <c r="M42" s="51">
        <f>J42/K42</f>
        <v>10.000000000232383</v>
      </c>
      <c r="N42" s="78">
        <v>1</v>
      </c>
      <c r="O42" s="65">
        <f>IF(N42&lt;&gt;0,-(N42-K42)/N42,"")</f>
        <v>187</v>
      </c>
      <c r="P42" s="79">
        <v>2031912.5000000438</v>
      </c>
      <c r="Q42" s="80">
        <v>120703</v>
      </c>
    </row>
    <row r="43" spans="1:17" ht="11.25">
      <c r="A43" s="19">
        <v>37</v>
      </c>
      <c r="B43" s="57" t="s">
        <v>65</v>
      </c>
      <c r="C43" s="58" t="s">
        <v>65</v>
      </c>
      <c r="D43" s="59">
        <v>44491</v>
      </c>
      <c r="E43" s="60" t="s">
        <v>13</v>
      </c>
      <c r="F43" s="61">
        <v>46</v>
      </c>
      <c r="G43" s="61">
        <v>3</v>
      </c>
      <c r="H43" s="62">
        <v>3</v>
      </c>
      <c r="I43" s="64">
        <v>3</v>
      </c>
      <c r="J43" s="76">
        <v>3374.999999937778</v>
      </c>
      <c r="K43" s="77">
        <v>158</v>
      </c>
      <c r="L43" s="50">
        <f>K43/H43</f>
        <v>52.666666666666664</v>
      </c>
      <c r="M43" s="51">
        <f>J43/K43</f>
        <v>21.360759493277076</v>
      </c>
      <c r="N43" s="78">
        <v>659</v>
      </c>
      <c r="O43" s="65">
        <f>IF(N43&lt;&gt;0,-(N43-K43)/N43,"")</f>
        <v>-0.7602427921092565</v>
      </c>
      <c r="P43" s="79">
        <v>112899.99999993778</v>
      </c>
      <c r="Q43" s="80">
        <v>4589</v>
      </c>
    </row>
    <row r="44" spans="1:17" ht="11.25">
      <c r="A44" s="19">
        <v>38</v>
      </c>
      <c r="B44" s="57" t="s">
        <v>41</v>
      </c>
      <c r="C44" s="58" t="s">
        <v>41</v>
      </c>
      <c r="D44" s="59">
        <v>44470</v>
      </c>
      <c r="E44" s="60" t="s">
        <v>12</v>
      </c>
      <c r="F44" s="61">
        <v>40</v>
      </c>
      <c r="G44" s="61">
        <v>2</v>
      </c>
      <c r="H44" s="62">
        <v>2</v>
      </c>
      <c r="I44" s="64">
        <v>6</v>
      </c>
      <c r="J44" s="76">
        <v>1615.999999974376</v>
      </c>
      <c r="K44" s="77">
        <v>140</v>
      </c>
      <c r="L44" s="50">
        <f>K44/H44</f>
        <v>70</v>
      </c>
      <c r="M44" s="51">
        <f>J44/K44</f>
        <v>11.542857142674114</v>
      </c>
      <c r="N44" s="78">
        <v>12</v>
      </c>
      <c r="O44" s="65">
        <f>IF(N44&lt;&gt;0,-(N44-K44)/N44,"")</f>
        <v>10.666666666666666</v>
      </c>
      <c r="P44" s="79">
        <v>16171.999999974376</v>
      </c>
      <c r="Q44" s="80">
        <v>890</v>
      </c>
    </row>
    <row r="45" spans="1:17" ht="11.25">
      <c r="A45" s="19">
        <v>39</v>
      </c>
      <c r="B45" s="57" t="s">
        <v>56</v>
      </c>
      <c r="C45" s="58" t="s">
        <v>57</v>
      </c>
      <c r="D45" s="59">
        <v>44484</v>
      </c>
      <c r="E45" s="60" t="s">
        <v>11</v>
      </c>
      <c r="F45" s="61">
        <v>139</v>
      </c>
      <c r="G45" s="61">
        <v>4</v>
      </c>
      <c r="H45" s="62">
        <v>4</v>
      </c>
      <c r="I45" s="64">
        <v>4</v>
      </c>
      <c r="J45" s="76">
        <v>2194.000000011448</v>
      </c>
      <c r="K45" s="77">
        <v>103</v>
      </c>
      <c r="L45" s="50">
        <f>K45/H45</f>
        <v>25.75</v>
      </c>
      <c r="M45" s="51">
        <f>J45/K45</f>
        <v>21.30097087389755</v>
      </c>
      <c r="N45" s="78">
        <v>1795</v>
      </c>
      <c r="O45" s="65">
        <f>IF(N45&lt;&gt;0,-(N45-K45)/N45,"")</f>
        <v>-0.9426183844011142</v>
      </c>
      <c r="P45" s="79">
        <v>546144.0000000114</v>
      </c>
      <c r="Q45" s="80">
        <v>24202</v>
      </c>
    </row>
    <row r="46" spans="1:17" ht="11.25">
      <c r="A46" s="19">
        <v>40</v>
      </c>
      <c r="B46" s="66" t="s">
        <v>42</v>
      </c>
      <c r="C46" s="67" t="s">
        <v>43</v>
      </c>
      <c r="D46" s="68">
        <v>44477</v>
      </c>
      <c r="E46" s="60" t="s">
        <v>17</v>
      </c>
      <c r="F46" s="63">
        <v>239</v>
      </c>
      <c r="G46" s="63">
        <v>1</v>
      </c>
      <c r="H46" s="62">
        <v>1</v>
      </c>
      <c r="I46" s="64">
        <v>5</v>
      </c>
      <c r="J46" s="81">
        <v>1682</v>
      </c>
      <c r="K46" s="82">
        <v>87</v>
      </c>
      <c r="L46" s="50">
        <f>K46/H46</f>
        <v>87</v>
      </c>
      <c r="M46" s="51">
        <f>J46/K46</f>
        <v>19.333333333333332</v>
      </c>
      <c r="N46" s="78">
        <v>966</v>
      </c>
      <c r="O46" s="65">
        <f>IF(N46&lt;&gt;0,-(N46-K46)/N46,"")</f>
        <v>-0.9099378881987578</v>
      </c>
      <c r="P46" s="53">
        <v>1037814</v>
      </c>
      <c r="Q46" s="54">
        <v>47373</v>
      </c>
    </row>
    <row r="47" spans="1:17" ht="11.25">
      <c r="A47" s="19">
        <v>41</v>
      </c>
      <c r="B47" s="57" t="s">
        <v>48</v>
      </c>
      <c r="C47" s="58" t="s">
        <v>48</v>
      </c>
      <c r="D47" s="59">
        <v>44477</v>
      </c>
      <c r="E47" s="60" t="s">
        <v>12</v>
      </c>
      <c r="F47" s="61">
        <v>111</v>
      </c>
      <c r="G47" s="61">
        <v>2</v>
      </c>
      <c r="H47" s="62">
        <v>2</v>
      </c>
      <c r="I47" s="64">
        <v>5</v>
      </c>
      <c r="J47" s="76">
        <v>1168.0000000420077</v>
      </c>
      <c r="K47" s="77">
        <v>77</v>
      </c>
      <c r="L47" s="50">
        <f>K47/H47</f>
        <v>38.5</v>
      </c>
      <c r="M47" s="51">
        <f>J47/K47</f>
        <v>15.168831169376723</v>
      </c>
      <c r="N47" s="78">
        <v>14</v>
      </c>
      <c r="O47" s="65">
        <f>IF(N47&lt;&gt;0,-(N47-K47)/N47,"")</f>
        <v>4.5</v>
      </c>
      <c r="P47" s="79">
        <v>133695.000000042</v>
      </c>
      <c r="Q47" s="80">
        <v>6676</v>
      </c>
    </row>
    <row r="48" spans="1:17" ht="11.25">
      <c r="A48" s="19">
        <v>42</v>
      </c>
      <c r="B48" s="57" t="s">
        <v>50</v>
      </c>
      <c r="C48" s="58" t="s">
        <v>51</v>
      </c>
      <c r="D48" s="59">
        <v>44484</v>
      </c>
      <c r="E48" s="60" t="s">
        <v>14</v>
      </c>
      <c r="F48" s="61">
        <v>26</v>
      </c>
      <c r="G48" s="61">
        <v>2</v>
      </c>
      <c r="H48" s="62">
        <v>2</v>
      </c>
      <c r="I48" s="64">
        <v>4</v>
      </c>
      <c r="J48" s="76">
        <v>1727.999999933209</v>
      </c>
      <c r="K48" s="77">
        <v>66</v>
      </c>
      <c r="L48" s="50">
        <f>K48/H48</f>
        <v>33</v>
      </c>
      <c r="M48" s="51">
        <f>J48/K48</f>
        <v>26.181818180806196</v>
      </c>
      <c r="N48" s="78">
        <v>303</v>
      </c>
      <c r="O48" s="65">
        <f>IF(N48&lt;&gt;0,-(N48-K48)/N48,"")</f>
        <v>-0.7821782178217822</v>
      </c>
      <c r="P48" s="79">
        <v>51569.99999993321</v>
      </c>
      <c r="Q48" s="80">
        <v>2277</v>
      </c>
    </row>
    <row r="49" spans="1:17" ht="11.25">
      <c r="A49" s="19">
        <v>43</v>
      </c>
      <c r="B49" s="57" t="s">
        <v>46</v>
      </c>
      <c r="C49" s="58" t="s">
        <v>47</v>
      </c>
      <c r="D49" s="59">
        <v>44477</v>
      </c>
      <c r="E49" s="60" t="s">
        <v>13</v>
      </c>
      <c r="F49" s="61">
        <v>56</v>
      </c>
      <c r="G49" s="61">
        <v>1</v>
      </c>
      <c r="H49" s="62">
        <v>1</v>
      </c>
      <c r="I49" s="64">
        <v>6</v>
      </c>
      <c r="J49" s="76">
        <v>1850.0000000269902</v>
      </c>
      <c r="K49" s="77">
        <v>65</v>
      </c>
      <c r="L49" s="50">
        <f>K49/H49</f>
        <v>65</v>
      </c>
      <c r="M49" s="51">
        <f>J49/K49</f>
        <v>28.461538461953694</v>
      </c>
      <c r="N49" s="78">
        <v>69</v>
      </c>
      <c r="O49" s="65">
        <f>IF(N49&lt;&gt;0,-(N49-K49)/N49,"")</f>
        <v>-0.057971014492753624</v>
      </c>
      <c r="P49" s="69">
        <v>236371.500000027</v>
      </c>
      <c r="Q49" s="70">
        <v>8606</v>
      </c>
    </row>
    <row r="50" spans="1:17" ht="11.25">
      <c r="A50" s="19">
        <v>44</v>
      </c>
      <c r="B50" s="66" t="s">
        <v>113</v>
      </c>
      <c r="C50" s="67" t="s">
        <v>114</v>
      </c>
      <c r="D50" s="68">
        <v>43728</v>
      </c>
      <c r="E50" s="60" t="s">
        <v>15</v>
      </c>
      <c r="F50" s="63">
        <v>206</v>
      </c>
      <c r="G50" s="63">
        <v>1</v>
      </c>
      <c r="H50" s="62">
        <v>1</v>
      </c>
      <c r="I50" s="64">
        <v>22</v>
      </c>
      <c r="J50" s="76">
        <v>609.9999999837224</v>
      </c>
      <c r="K50" s="77">
        <v>61</v>
      </c>
      <c r="L50" s="50">
        <f>K50/H50</f>
        <v>61</v>
      </c>
      <c r="M50" s="51">
        <f>J50/K50</f>
        <v>9.999999999733154</v>
      </c>
      <c r="N50" s="78">
        <v>2</v>
      </c>
      <c r="O50" s="65">
        <f>IF(N50&lt;&gt;0,-(N50-K50)/N50,"")</f>
        <v>29.5</v>
      </c>
      <c r="P50" s="92">
        <v>455723.9999999837</v>
      </c>
      <c r="Q50" s="93">
        <v>30755</v>
      </c>
    </row>
    <row r="51" spans="1:17" ht="11.25">
      <c r="A51" s="19">
        <v>45</v>
      </c>
      <c r="B51" s="57" t="s">
        <v>39</v>
      </c>
      <c r="C51" s="58" t="s">
        <v>40</v>
      </c>
      <c r="D51" s="59">
        <v>44470</v>
      </c>
      <c r="E51" s="52" t="s">
        <v>18</v>
      </c>
      <c r="F51" s="61">
        <v>183</v>
      </c>
      <c r="G51" s="61">
        <v>1</v>
      </c>
      <c r="H51" s="62">
        <v>1</v>
      </c>
      <c r="I51" s="64">
        <v>6</v>
      </c>
      <c r="J51" s="76">
        <v>678.0000000280401</v>
      </c>
      <c r="K51" s="77">
        <v>53</v>
      </c>
      <c r="L51" s="50">
        <f>K51/H51</f>
        <v>53</v>
      </c>
      <c r="M51" s="51">
        <f>J51/K51</f>
        <v>12.792452830717737</v>
      </c>
      <c r="N51" s="78">
        <v>200</v>
      </c>
      <c r="O51" s="65">
        <f>IF(N51&lt;&gt;0,-(N51-K51)/N51,"")</f>
        <v>-0.735</v>
      </c>
      <c r="P51" s="79">
        <v>332589.000000028</v>
      </c>
      <c r="Q51" s="80">
        <v>15222</v>
      </c>
    </row>
    <row r="52" spans="1:17" ht="11.25">
      <c r="A52" s="19">
        <v>46</v>
      </c>
      <c r="B52" s="57" t="s">
        <v>58</v>
      </c>
      <c r="C52" s="58" t="s">
        <v>59</v>
      </c>
      <c r="D52" s="59">
        <v>44484</v>
      </c>
      <c r="E52" s="60" t="s">
        <v>11</v>
      </c>
      <c r="F52" s="61">
        <v>100</v>
      </c>
      <c r="G52" s="61">
        <v>1</v>
      </c>
      <c r="H52" s="62">
        <v>1</v>
      </c>
      <c r="I52" s="64">
        <v>4</v>
      </c>
      <c r="J52" s="76">
        <v>1526.0000000213192</v>
      </c>
      <c r="K52" s="77">
        <v>49</v>
      </c>
      <c r="L52" s="50">
        <f>K52/H52</f>
        <v>49</v>
      </c>
      <c r="M52" s="51">
        <f>J52/K52</f>
        <v>31.14285714329223</v>
      </c>
      <c r="N52" s="78">
        <v>532</v>
      </c>
      <c r="O52" s="65">
        <f>IF(N52&lt;&gt;0,-(N52-K52)/N52,"")</f>
        <v>-0.9078947368421053</v>
      </c>
      <c r="P52" s="79">
        <v>370372.0000000213</v>
      </c>
      <c r="Q52" s="80">
        <v>14337</v>
      </c>
    </row>
    <row r="53" spans="1:17" ht="11.25">
      <c r="A53" s="19">
        <v>47</v>
      </c>
      <c r="B53" s="57" t="s">
        <v>115</v>
      </c>
      <c r="C53" s="58" t="s">
        <v>116</v>
      </c>
      <c r="D53" s="59">
        <v>43659</v>
      </c>
      <c r="E53" s="60" t="s">
        <v>14</v>
      </c>
      <c r="F53" s="61">
        <v>22</v>
      </c>
      <c r="G53" s="61">
        <v>2</v>
      </c>
      <c r="H53" s="62">
        <v>2</v>
      </c>
      <c r="I53" s="64">
        <v>12</v>
      </c>
      <c r="J53" s="76">
        <v>873.0000000395396</v>
      </c>
      <c r="K53" s="77">
        <v>34</v>
      </c>
      <c r="L53" s="50">
        <f>K53/H53</f>
        <v>17</v>
      </c>
      <c r="M53" s="51">
        <f>J53/K53</f>
        <v>25.676470589398225</v>
      </c>
      <c r="N53" s="78">
        <v>297</v>
      </c>
      <c r="O53" s="65">
        <f>IF(N53&lt;&gt;0,-(N53-K53)/N53,"")</f>
        <v>-0.8855218855218855</v>
      </c>
      <c r="P53" s="79">
        <v>77235.89000003954</v>
      </c>
      <c r="Q53" s="80">
        <v>6104</v>
      </c>
    </row>
    <row r="54" spans="1:17" ht="11.25">
      <c r="A54" s="19">
        <v>48</v>
      </c>
      <c r="B54" s="57" t="s">
        <v>117</v>
      </c>
      <c r="C54" s="58" t="s">
        <v>118</v>
      </c>
      <c r="D54" s="59">
        <v>40025</v>
      </c>
      <c r="E54" s="60" t="s">
        <v>119</v>
      </c>
      <c r="F54" s="61">
        <v>10</v>
      </c>
      <c r="G54" s="61">
        <v>1</v>
      </c>
      <c r="H54" s="62">
        <v>1</v>
      </c>
      <c r="I54" s="64">
        <v>15</v>
      </c>
      <c r="J54" s="76">
        <v>628.0000000325558</v>
      </c>
      <c r="K54" s="77">
        <v>28</v>
      </c>
      <c r="L54" s="50">
        <f>K54/H54</f>
        <v>28</v>
      </c>
      <c r="M54" s="51">
        <f>J54/K54</f>
        <v>22.428571429734138</v>
      </c>
      <c r="N54" s="78">
        <v>0</v>
      </c>
      <c r="O54" s="65">
        <f>IF(N54&lt;&gt;0,-(N54-K54)/N54,"")</f>
      </c>
      <c r="P54" s="79">
        <v>35490.50000003255</v>
      </c>
      <c r="Q54" s="80">
        <v>5811</v>
      </c>
    </row>
    <row r="55" spans="1:17" ht="11.25">
      <c r="A55" s="19">
        <v>49</v>
      </c>
      <c r="B55" s="57" t="s">
        <v>83</v>
      </c>
      <c r="C55" s="58" t="s">
        <v>83</v>
      </c>
      <c r="D55" s="59">
        <v>44407</v>
      </c>
      <c r="E55" s="60" t="s">
        <v>84</v>
      </c>
      <c r="F55" s="61">
        <v>20</v>
      </c>
      <c r="G55" s="61">
        <v>4</v>
      </c>
      <c r="H55" s="62">
        <v>4</v>
      </c>
      <c r="I55" s="64">
        <v>6</v>
      </c>
      <c r="J55" s="76">
        <v>583.999999923967</v>
      </c>
      <c r="K55" s="77">
        <v>28</v>
      </c>
      <c r="L55" s="50">
        <f>K55/H55</f>
        <v>7</v>
      </c>
      <c r="M55" s="51">
        <f>J55/K55</f>
        <v>20.857142854427394</v>
      </c>
      <c r="N55" s="78">
        <v>100</v>
      </c>
      <c r="O55" s="65">
        <f>IF(N55&lt;&gt;0,-(N55-K55)/N55,"")</f>
        <v>-0.72</v>
      </c>
      <c r="P55" s="79">
        <v>30891.499999923966</v>
      </c>
      <c r="Q55" s="80">
        <v>1671</v>
      </c>
    </row>
    <row r="56" spans="1:17" ht="11.25">
      <c r="A56" s="19">
        <v>50</v>
      </c>
      <c r="B56" s="57" t="s">
        <v>120</v>
      </c>
      <c r="C56" s="58" t="s">
        <v>121</v>
      </c>
      <c r="D56" s="59">
        <v>44414</v>
      </c>
      <c r="E56" s="60" t="s">
        <v>14</v>
      </c>
      <c r="F56" s="61">
        <v>18</v>
      </c>
      <c r="G56" s="61">
        <v>1</v>
      </c>
      <c r="H56" s="62">
        <v>1</v>
      </c>
      <c r="I56" s="64">
        <v>4</v>
      </c>
      <c r="J56" s="76">
        <v>559.9999999882382</v>
      </c>
      <c r="K56" s="77">
        <v>28</v>
      </c>
      <c r="L56" s="50">
        <f>K56/H56</f>
        <v>28</v>
      </c>
      <c r="M56" s="51">
        <f>J56/K56</f>
        <v>19.999999999579934</v>
      </c>
      <c r="N56" s="78">
        <v>151</v>
      </c>
      <c r="O56" s="65">
        <f>IF(N56&lt;&gt;0,-(N56-K56)/N56,"")</f>
        <v>-0.8145695364238411</v>
      </c>
      <c r="P56" s="79">
        <v>37569.999999988235</v>
      </c>
      <c r="Q56" s="80">
        <v>1832</v>
      </c>
    </row>
    <row r="57" spans="1:17" ht="11.25">
      <c r="A57" s="19">
        <v>51</v>
      </c>
      <c r="B57" s="57" t="s">
        <v>122</v>
      </c>
      <c r="C57" s="58" t="s">
        <v>123</v>
      </c>
      <c r="D57" s="59">
        <v>44421</v>
      </c>
      <c r="E57" s="60" t="s">
        <v>14</v>
      </c>
      <c r="F57" s="61">
        <v>18</v>
      </c>
      <c r="G57" s="61">
        <v>1</v>
      </c>
      <c r="H57" s="62">
        <v>1</v>
      </c>
      <c r="I57" s="64">
        <v>9</v>
      </c>
      <c r="J57" s="76">
        <v>379.9999999850875</v>
      </c>
      <c r="K57" s="77">
        <v>19</v>
      </c>
      <c r="L57" s="50">
        <f>K57/H57</f>
        <v>19</v>
      </c>
      <c r="M57" s="51">
        <f>J57/K57</f>
        <v>19.999999999215134</v>
      </c>
      <c r="N57" s="78">
        <v>35</v>
      </c>
      <c r="O57" s="65">
        <f>IF(N57&lt;&gt;0,-(N57-K57)/N57,"")</f>
        <v>-0.45714285714285713</v>
      </c>
      <c r="P57" s="79">
        <v>88990.50999998508</v>
      </c>
      <c r="Q57" s="80">
        <v>4067</v>
      </c>
    </row>
    <row r="58" spans="1:17" ht="11.25">
      <c r="A58" s="19">
        <v>52</v>
      </c>
      <c r="B58" s="57" t="s">
        <v>124</v>
      </c>
      <c r="C58" s="58" t="s">
        <v>124</v>
      </c>
      <c r="D58" s="59">
        <v>44022</v>
      </c>
      <c r="E58" s="60" t="s">
        <v>13</v>
      </c>
      <c r="F58" s="61">
        <v>13</v>
      </c>
      <c r="G58" s="61">
        <v>1</v>
      </c>
      <c r="H58" s="62">
        <v>1</v>
      </c>
      <c r="I58" s="64">
        <v>18</v>
      </c>
      <c r="J58" s="76">
        <v>335.9999999735355</v>
      </c>
      <c r="K58" s="77">
        <v>18</v>
      </c>
      <c r="L58" s="50">
        <f>K58/H58</f>
        <v>18</v>
      </c>
      <c r="M58" s="51">
        <f>J58/K58</f>
        <v>18.666666665196416</v>
      </c>
      <c r="N58" s="78">
        <v>5</v>
      </c>
      <c r="O58" s="65">
        <f>IF(N58&lt;&gt;0,-(N58-K58)/N58,"")</f>
        <v>2.6</v>
      </c>
      <c r="P58" s="69">
        <v>36496.99999997354</v>
      </c>
      <c r="Q58" s="70">
        <v>1901</v>
      </c>
    </row>
    <row r="59" spans="1:17" ht="11.25">
      <c r="A59" s="19">
        <v>53</v>
      </c>
      <c r="B59" s="57" t="s">
        <v>21</v>
      </c>
      <c r="C59" s="58" t="s">
        <v>22</v>
      </c>
      <c r="D59" s="59">
        <v>44428</v>
      </c>
      <c r="E59" s="52" t="s">
        <v>18</v>
      </c>
      <c r="F59" s="61">
        <v>41</v>
      </c>
      <c r="G59" s="61">
        <v>1</v>
      </c>
      <c r="H59" s="62">
        <v>1</v>
      </c>
      <c r="I59" s="64">
        <v>12</v>
      </c>
      <c r="J59" s="76">
        <v>400.0000000609106</v>
      </c>
      <c r="K59" s="77">
        <v>16</v>
      </c>
      <c r="L59" s="50">
        <f>K59/H59</f>
        <v>16</v>
      </c>
      <c r="M59" s="51">
        <f>J59/K59</f>
        <v>25.000000003806914</v>
      </c>
      <c r="N59" s="78">
        <v>13</v>
      </c>
      <c r="O59" s="65">
        <f>IF(N59&lt;&gt;0,-(N59-K59)/N59,"")</f>
        <v>0.23076923076923078</v>
      </c>
      <c r="P59" s="79">
        <v>262274.0000000609</v>
      </c>
      <c r="Q59" s="80">
        <v>12382</v>
      </c>
    </row>
    <row r="60" spans="1:17" ht="11.25">
      <c r="A60" s="19">
        <v>54</v>
      </c>
      <c r="B60" s="57" t="s">
        <v>125</v>
      </c>
      <c r="C60" s="58" t="s">
        <v>126</v>
      </c>
      <c r="D60" s="59">
        <v>44407</v>
      </c>
      <c r="E60" s="60" t="s">
        <v>14</v>
      </c>
      <c r="F60" s="61">
        <v>18</v>
      </c>
      <c r="G60" s="61">
        <v>1</v>
      </c>
      <c r="H60" s="62">
        <v>1</v>
      </c>
      <c r="I60" s="64">
        <v>6</v>
      </c>
      <c r="J60" s="76">
        <v>219.9999999607233</v>
      </c>
      <c r="K60" s="77">
        <v>11</v>
      </c>
      <c r="L60" s="50">
        <f>K60/H60</f>
        <v>11</v>
      </c>
      <c r="M60" s="51">
        <f>J60/K60</f>
        <v>19.99999999642939</v>
      </c>
      <c r="N60" s="78">
        <v>59</v>
      </c>
      <c r="O60" s="65">
        <f>IF(N60&lt;&gt;0,-(N60-K60)/N60,"")</f>
        <v>-0.8135593220338984</v>
      </c>
      <c r="P60" s="79">
        <v>39206.999999960724</v>
      </c>
      <c r="Q60" s="80">
        <v>1942</v>
      </c>
    </row>
    <row r="61" spans="1:17" ht="11.25">
      <c r="A61" s="19">
        <v>55</v>
      </c>
      <c r="B61" s="57" t="s">
        <v>127</v>
      </c>
      <c r="C61" s="58" t="s">
        <v>127</v>
      </c>
      <c r="D61" s="59">
        <v>42720</v>
      </c>
      <c r="E61" s="60" t="s">
        <v>13</v>
      </c>
      <c r="F61" s="61">
        <v>16</v>
      </c>
      <c r="G61" s="61">
        <v>1</v>
      </c>
      <c r="H61" s="62">
        <v>1</v>
      </c>
      <c r="I61" s="64">
        <v>31</v>
      </c>
      <c r="J61" s="76">
        <v>212.99999996329623</v>
      </c>
      <c r="K61" s="94">
        <v>9</v>
      </c>
      <c r="L61" s="50">
        <f>K61/H61</f>
        <v>9</v>
      </c>
      <c r="M61" s="51">
        <f>J61/K61</f>
        <v>23.66666666258847</v>
      </c>
      <c r="N61" s="71">
        <v>356</v>
      </c>
      <c r="O61" s="65">
        <f>IF(N61&lt;&gt;0,-(N61-K61)/N61,"")</f>
        <v>-0.9747191011235955</v>
      </c>
      <c r="P61" s="92">
        <v>254990.13999996326</v>
      </c>
      <c r="Q61" s="93">
        <v>25179</v>
      </c>
    </row>
    <row r="62" spans="1:17" ht="11.25">
      <c r="A62" s="19">
        <v>56</v>
      </c>
      <c r="B62" s="57" t="s">
        <v>87</v>
      </c>
      <c r="C62" s="58" t="s">
        <v>87</v>
      </c>
      <c r="D62" s="59">
        <v>44421</v>
      </c>
      <c r="E62" s="60" t="s">
        <v>88</v>
      </c>
      <c r="F62" s="61">
        <v>14</v>
      </c>
      <c r="G62" s="61">
        <v>1</v>
      </c>
      <c r="H62" s="62">
        <v>1</v>
      </c>
      <c r="I62" s="64">
        <v>9</v>
      </c>
      <c r="J62" s="76">
        <v>96.00000003402589</v>
      </c>
      <c r="K62" s="77">
        <v>6</v>
      </c>
      <c r="L62" s="50">
        <f>K62/H62</f>
        <v>6</v>
      </c>
      <c r="M62" s="51">
        <f>J62/K62</f>
        <v>16.00000000567098</v>
      </c>
      <c r="N62" s="78">
        <v>15</v>
      </c>
      <c r="O62" s="65">
        <f>IF(N62&lt;&gt;0,-(N62-K62)/N62,"")</f>
        <v>-0.6</v>
      </c>
      <c r="P62" s="79">
        <v>19067.000000034026</v>
      </c>
      <c r="Q62" s="80">
        <v>1061</v>
      </c>
    </row>
    <row r="63" spans="1:17" ht="11.25">
      <c r="A63" s="19">
        <v>57</v>
      </c>
      <c r="B63" s="57" t="s">
        <v>60</v>
      </c>
      <c r="C63" s="58" t="s">
        <v>60</v>
      </c>
      <c r="D63" s="59">
        <v>44449</v>
      </c>
      <c r="E63" s="60" t="s">
        <v>12</v>
      </c>
      <c r="F63" s="61">
        <v>127</v>
      </c>
      <c r="G63" s="61">
        <v>1</v>
      </c>
      <c r="H63" s="62">
        <v>1</v>
      </c>
      <c r="I63" s="64">
        <v>8</v>
      </c>
      <c r="J63" s="76">
        <v>77.99999998519247</v>
      </c>
      <c r="K63" s="77">
        <v>5</v>
      </c>
      <c r="L63" s="50">
        <f>K63/H63</f>
        <v>5</v>
      </c>
      <c r="M63" s="51">
        <f>J63/K63</f>
        <v>15.599999997038495</v>
      </c>
      <c r="N63" s="78">
        <v>63</v>
      </c>
      <c r="O63" s="65">
        <f>IF(N63&lt;&gt;0,-(N63-K63)/N63,"")</f>
        <v>-0.9206349206349206</v>
      </c>
      <c r="P63" s="79">
        <v>55094.99999998519</v>
      </c>
      <c r="Q63" s="80">
        <v>2892</v>
      </c>
    </row>
    <row r="64" spans="1:17" ht="11.25">
      <c r="A64" s="19">
        <v>58</v>
      </c>
      <c r="B64" s="66" t="s">
        <v>85</v>
      </c>
      <c r="C64" s="67" t="s">
        <v>85</v>
      </c>
      <c r="D64" s="68">
        <v>44379</v>
      </c>
      <c r="E64" s="60" t="s">
        <v>86</v>
      </c>
      <c r="F64" s="63">
        <v>17</v>
      </c>
      <c r="G64" s="63">
        <v>1</v>
      </c>
      <c r="H64" s="62">
        <v>1</v>
      </c>
      <c r="I64" s="64">
        <v>6</v>
      </c>
      <c r="J64" s="76">
        <v>80.00000001218213</v>
      </c>
      <c r="K64" s="94">
        <v>4</v>
      </c>
      <c r="L64" s="50">
        <f>K64/H64</f>
        <v>4</v>
      </c>
      <c r="M64" s="51">
        <f>J64/K64</f>
        <v>20.000000003045532</v>
      </c>
      <c r="N64" s="71">
        <v>30</v>
      </c>
      <c r="O64" s="65">
        <f>IF(N64&lt;&gt;0,-(N64-K64)/N64,"")</f>
        <v>-0.8666666666666667</v>
      </c>
      <c r="P64" s="95">
        <v>19978.00000001218</v>
      </c>
      <c r="Q64" s="96">
        <v>1039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2021-11-12T04:46:38Z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