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11745" tabRatio="854" activeTab="0"/>
  </bookViews>
  <sheets>
    <sheet name="15-21.10.2021 (hafta)" sheetId="1" r:id="rId1"/>
  </sheets>
  <definedNames>
    <definedName name="Excel_BuiltIn__FilterDatabase" localSheetId="0">'15-21.10.2021 (hafta)'!$A$1:$Q$25</definedName>
    <definedName name="_xlnm.Print_Area" localSheetId="0">'15-21.10.2021 (hafta)'!#REF!</definedName>
  </definedNames>
  <calcPr fullCalcOnLoad="1"/>
</workbook>
</file>

<file path=xl/sharedStrings.xml><?xml version="1.0" encoding="utf-8"?>
<sst xmlns="http://schemas.openxmlformats.org/spreadsheetml/2006/main" count="157" uniqueCount="103">
  <si>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</si>
  <si>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</si>
  <si>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</si>
  <si>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</si>
  <si>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</si>
  <si>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</si>
  <si>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</si>
  <si>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</si>
  <si>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</si>
  <si>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</si>
  <si>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</si>
  <si>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</si>
  <si>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</si>
  <si>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</si>
  <si>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</si>
  <si>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</si>
  <si>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</si>
  <si>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</si>
  <si>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</si>
  <si>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</si>
  <si>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</si>
  <si>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PAW PATROL: THE MOVIE</t>
  </si>
  <si>
    <t>PAW PATROL FİLMİ</t>
  </si>
  <si>
    <t>ANOTHER ROUND</t>
  </si>
  <si>
    <t>KÖRKÜTÜK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</si>
  <si>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</si>
  <si>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</si>
  <si>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</si>
  <si>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</si>
  <si>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</si>
  <si>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</si>
  <si>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SHANG-CHI AND THE LEGEND OF THE TEN RINGS</t>
  </si>
  <si>
    <t>LUCA</t>
  </si>
  <si>
    <t>LUKA</t>
  </si>
  <si>
    <t>SHANG-CHI VE ON HALKA EFSANESİ</t>
  </si>
  <si>
    <t>SİR-AYET 3: ÖLÜ DOĞAN</t>
  </si>
  <si>
    <t>SİR AYET 3: ÖLÜ DOĞAN</t>
  </si>
  <si>
    <t>İNSANLAR İKİYE AYRILIR</t>
  </si>
  <si>
    <t>SUVEYDA</t>
  </si>
  <si>
    <t>SONSUZ KARE</t>
  </si>
  <si>
    <t>THE BOSS BABY 2</t>
  </si>
  <si>
    <t>PATRON BEBEK 2: AİLE ŞİRKETİ</t>
  </si>
  <si>
    <t>ESCAPE ROOM: TOURNAMENT OF CHAMPIONS</t>
  </si>
  <si>
    <t>ÖLÜMCÜL LABİRENT: ŞAMPİYONLAR TURNUVASI</t>
  </si>
  <si>
    <t>THE FATHER</t>
  </si>
  <si>
    <t>BABA</t>
  </si>
  <si>
    <t>AKİF</t>
  </si>
  <si>
    <t>WRONG TURN</t>
  </si>
  <si>
    <t>BİR NEFES DAHA</t>
  </si>
  <si>
    <t>GÖLGELER İÇİNDE</t>
  </si>
  <si>
    <t>CONTACT</t>
  </si>
  <si>
    <t>NO TIME TO DIE - BOND 007 #25</t>
  </si>
  <si>
    <t>ÖLMEK İÇİN ZAMAN YOK</t>
  </si>
  <si>
    <t>DON'T BREATHE 2</t>
  </si>
  <si>
    <t>NEFESİNİ TUT 2</t>
  </si>
  <si>
    <t>STARDOG AND TURBOCAT</t>
  </si>
  <si>
    <t>SÜPER KÖPEK TURBO KEDİ</t>
  </si>
  <si>
    <t>KİTAB-I CİN</t>
  </si>
  <si>
    <t>AVCI: İLK KEHANET</t>
  </si>
  <si>
    <t>MÜFREZE</t>
  </si>
  <si>
    <t>KARINCA</t>
  </si>
  <si>
    <t>HALK</t>
  </si>
  <si>
    <t>PETER RABBIT 2: THE RUNAWAY</t>
  </si>
  <si>
    <t>PETER RABBIT: KAÇAK TAVŞAN</t>
  </si>
  <si>
    <t>KORKU KAPANI: BAŞLANGIÇ</t>
  </si>
  <si>
    <t>HAKİKAT: BİR ŞEYH BEDRETTİN FİLMİ</t>
  </si>
  <si>
    <t>DEFİN-ECİN ZULMAN</t>
  </si>
  <si>
    <t>THE COURIER</t>
  </si>
  <si>
    <t>KURYE</t>
  </si>
  <si>
    <t>MİLYONDA BİR</t>
  </si>
  <si>
    <t>ASYLUM</t>
  </si>
  <si>
    <t>PARANORMAL HİKAYELER</t>
  </si>
  <si>
    <t>CENSOR</t>
  </si>
  <si>
    <t>SANSÜR</t>
  </si>
  <si>
    <t>SİNSİ</t>
  </si>
  <si>
    <t>MC FİLM</t>
  </si>
  <si>
    <t>CİNNİ KABUS</t>
  </si>
  <si>
    <t>SKYPICS FILM</t>
  </si>
  <si>
    <t>LES FANTASMES</t>
  </si>
  <si>
    <t>FANTEZİLER</t>
  </si>
  <si>
    <t>THE MAN WHO SOLD HIS SKIN</t>
  </si>
  <si>
    <t>DERİSİNİ SATAN ADAM</t>
  </si>
  <si>
    <t>LATTE AND THE MAGIC WATERSTONE</t>
  </si>
  <si>
    <t>KİRPİ LATTE VE BÜYÜLÜ TAŞ</t>
  </si>
  <si>
    <t>VENOM: ZEHİRLİ ÖFKE 2</t>
  </si>
  <si>
    <t>HEP YEK 4: ALTAN BELA OKUMA</t>
  </si>
  <si>
    <t>HALLOWEEN KILLS</t>
  </si>
  <si>
    <t>CADILAR BAYRAMI ÖLDÜRÜR</t>
  </si>
  <si>
    <t>LAST DUEL</t>
  </si>
  <si>
    <t>SON DÜELLO</t>
  </si>
  <si>
    <t>CEBERRUH</t>
  </si>
  <si>
    <t>FATE/GRAND ORDER THE MOVIE</t>
  </si>
  <si>
    <t>THE DONKEY KING</t>
  </si>
  <si>
    <t>EŞEK KRAL</t>
  </si>
  <si>
    <t>MANOU, DER MAUERSEGLER</t>
  </si>
  <si>
    <t>HIZLI VE TÜYLÜ</t>
  </si>
  <si>
    <t>ELIAS OG STOREGAPS HEMMELIGHET</t>
  </si>
  <si>
    <t>SEVİMLİ TEKNELER</t>
  </si>
  <si>
    <t>KAPTAN PENGU VE ARKADAŞLARI</t>
  </si>
  <si>
    <t>CJET</t>
  </si>
  <si>
    <t>ELLİ KELİMELİK MEKTUPLAR</t>
  </si>
  <si>
    <t>KIZIM GİBİ KOKUYORSUN</t>
  </si>
  <si>
    <t>15 - 21 EKİM 2021 / 42.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</si>
</sst>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2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sz val="7"/>
      <color indexed="30"/>
      <name val="Calibri"/>
      <family val="2"/>
    </font>
    <font>
      <b/>
      <sz val="7"/>
      <color indexed="10"/>
      <name val="Verdana"/>
      <family val="2"/>
    </font>
    <font>
      <b/>
      <sz val="7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sz val="7"/>
      <color rgb="FF0070C0"/>
      <name val="Calibri"/>
      <family val="2"/>
    </font>
    <font>
      <b/>
      <sz val="7"/>
      <color rgb="FFFF0000"/>
      <name val="Verdana"/>
      <family val="2"/>
    </font>
    <font>
      <b/>
      <sz val="7"/>
      <color rgb="FF00B05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2" fillId="27" borderId="0" xfId="0" applyFont="1" applyFill="1" applyAlignment="1">
      <alignment horizontal="center" vertical="center"/>
    </xf>
    <xf numFmtId="0" fontId="63" fillId="27" borderId="0" xfId="0" applyNumberFormat="1" applyFont="1" applyFill="1" applyAlignment="1">
      <alignment horizontal="center" vertical="center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5" fillId="29" borderId="12" xfId="0" applyFont="1" applyFill="1" applyBorder="1" applyAlignment="1" applyProtection="1">
      <alignment horizontal="center"/>
      <protection locked="0"/>
    </xf>
    <xf numFmtId="4" fontId="66" fillId="27" borderId="0" xfId="0" applyNumberFormat="1" applyFont="1" applyFill="1" applyBorder="1" applyAlignment="1" applyProtection="1">
      <alignment horizontal="center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0" fontId="68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8" fillId="28" borderId="11" xfId="0" applyNumberFormat="1" applyFont="1" applyFill="1" applyBorder="1" applyAlignment="1" applyProtection="1">
      <alignment horizontal="center" vertical="center" wrapText="1"/>
      <protection/>
    </xf>
    <xf numFmtId="3" fontId="68" fillId="28" borderId="11" xfId="0" applyNumberFormat="1" applyFont="1" applyFill="1" applyBorder="1" applyAlignment="1" applyProtection="1">
      <alignment horizontal="center" vertical="center" wrapText="1"/>
      <protection/>
    </xf>
    <xf numFmtId="3" fontId="68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189" fontId="65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23" fillId="0" borderId="13" xfId="0" applyFont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>
      <alignment horizontal="center" vertical="center"/>
    </xf>
    <xf numFmtId="4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4" applyNumberFormat="1" applyFont="1" applyFill="1" applyBorder="1" applyAlignment="1" applyProtection="1">
      <alignment horizontal="right" vertical="center"/>
      <protection locked="0"/>
    </xf>
    <xf numFmtId="4" fontId="65" fillId="0" borderId="13" xfId="46" applyNumberFormat="1" applyFont="1" applyFill="1" applyBorder="1" applyAlignment="1" applyProtection="1">
      <alignment horizontal="right" vertical="center"/>
      <protection locked="0"/>
    </xf>
    <xf numFmtId="3" fontId="65" fillId="0" borderId="13" xfId="46" applyNumberFormat="1" applyFont="1" applyFill="1" applyBorder="1" applyAlignment="1" applyProtection="1">
      <alignment horizontal="right" vertical="center"/>
      <protection locked="0"/>
    </xf>
    <xf numFmtId="4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4" applyNumberFormat="1" applyFont="1" applyFill="1" applyBorder="1" applyAlignment="1" applyProtection="1">
      <alignment horizontal="right" vertical="center"/>
      <protection locked="0"/>
    </xf>
    <xf numFmtId="4" fontId="70" fillId="27" borderId="0" xfId="0" applyNumberFormat="1" applyFont="1" applyFill="1" applyBorder="1" applyAlignment="1" applyProtection="1">
      <alignment horizontal="right" vertical="center"/>
      <protection/>
    </xf>
    <xf numFmtId="3" fontId="70" fillId="27" borderId="0" xfId="0" applyNumberFormat="1" applyFont="1" applyFill="1" applyBorder="1" applyAlignment="1" applyProtection="1">
      <alignment horizontal="right" vertical="center"/>
      <protection/>
    </xf>
    <xf numFmtId="4" fontId="65" fillId="0" borderId="13" xfId="0" applyNumberFormat="1" applyFont="1" applyFill="1" applyBorder="1" applyAlignment="1">
      <alignment vertical="center"/>
    </xf>
    <xf numFmtId="3" fontId="65" fillId="0" borderId="13" xfId="0" applyNumberFormat="1" applyFont="1" applyFill="1" applyBorder="1" applyAlignment="1">
      <alignment vertical="center"/>
    </xf>
    <xf numFmtId="3" fontId="65" fillId="0" borderId="13" xfId="46" applyNumberFormat="1" applyFont="1" applyFill="1" applyBorder="1" applyAlignment="1" applyProtection="1">
      <alignment horizontal="right" vertical="center"/>
      <protection locked="0"/>
    </xf>
    <xf numFmtId="3" fontId="18" fillId="0" borderId="13" xfId="46" applyNumberFormat="1" applyFont="1" applyFill="1" applyBorder="1" applyAlignment="1" applyProtection="1">
      <alignment horizontal="right" vertical="center"/>
      <protection locked="0"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  <xf numFmtId="4" fontId="71" fillId="0" borderId="13" xfId="44" applyNumberFormat="1" applyFont="1" applyFill="1" applyBorder="1" applyAlignment="1" applyProtection="1">
      <alignment horizontal="right" vertical="center"/>
      <protection locked="0"/>
    </xf>
    <xf numFmtId="3" fontId="71" fillId="0" borderId="13" xfId="44" applyNumberFormat="1" applyFont="1" applyFill="1" applyBorder="1" applyAlignment="1" applyProtection="1">
      <alignment horizontal="right" vertical="center"/>
      <protection locked="0"/>
    </xf>
    <xf numFmtId="4" fontId="71" fillId="0" borderId="13" xfId="44" applyNumberFormat="1" applyFont="1" applyFill="1" applyBorder="1" applyAlignment="1" applyProtection="1">
      <alignment horizontal="right" vertical="center"/>
      <protection locked="0"/>
    </xf>
    <xf numFmtId="3" fontId="71" fillId="0" borderId="13" xfId="44" applyNumberFormat="1" applyFont="1" applyFill="1" applyBorder="1" applyAlignment="1" applyProtection="1">
      <alignment horizontal="right" vertical="center"/>
      <protection locked="0"/>
    </xf>
    <xf numFmtId="4" fontId="71" fillId="0" borderId="13" xfId="112" applyNumberFormat="1" applyFont="1" applyFill="1" applyBorder="1" applyAlignment="1" applyProtection="1">
      <alignment horizontal="right" vertical="center"/>
      <protection/>
    </xf>
    <xf numFmtId="3" fontId="71" fillId="0" borderId="13" xfId="112" applyNumberFormat="1" applyFont="1" applyFill="1" applyBorder="1" applyAlignment="1" applyProtection="1">
      <alignment horizontal="right" vertical="center"/>
      <protection/>
    </xf>
    <xf numFmtId="4" fontId="71" fillId="0" borderId="13" xfId="46" applyNumberFormat="1" applyFont="1" applyFill="1" applyBorder="1" applyAlignment="1" applyProtection="1">
      <alignment horizontal="right" vertical="center"/>
      <protection locked="0"/>
    </xf>
    <xf numFmtId="3" fontId="71" fillId="0" borderId="13" xfId="46" applyNumberFormat="1" applyFont="1" applyFill="1" applyBorder="1" applyAlignment="1" applyProtection="1">
      <alignment horizontal="right" vertical="center"/>
      <protection locked="0"/>
    </xf>
    <xf numFmtId="4" fontId="71" fillId="0" borderId="13" xfId="0" applyNumberFormat="1" applyFont="1" applyFill="1" applyBorder="1" applyAlignment="1">
      <alignment vertical="center"/>
    </xf>
    <xf numFmtId="3" fontId="71" fillId="0" borderId="13" xfId="0" applyNumberFormat="1" applyFont="1" applyFill="1" applyBorder="1" applyAlignment="1">
      <alignment vertical="center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114300</xdr:colOff>
      <xdr:row>3</xdr:row>
      <xdr:rowOff>76200</xdr:rowOff>
    </xdr:from>
    <xdr:to>
      <xdr:col>20</xdr:col>
      <xdr:colOff>85725</xdr:colOff>
      <xdr:row>4</xdr:row>
      <xdr:rowOff>571500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542925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27.28125" style="2" bestFit="1" customWidth="1"/>
    <col min="3" max="3" width="21.2812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1.7109375" style="6" bestFit="1" customWidth="1"/>
    <col min="11" max="11" width="7.140625" style="7" bestFit="1" customWidth="1"/>
    <col min="12" max="13" width="4.28125" style="7" bestFit="1" customWidth="1"/>
    <col min="14" max="14" width="4.8515625" style="5" bestFit="1" customWidth="1"/>
    <col min="15" max="15" width="5.00390625" style="5" bestFit="1" customWidth="1"/>
    <col min="16" max="16" width="8.42187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79" t="s">
        <v>19</v>
      </c>
      <c r="C1" s="79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80" t="s">
        <v>20</v>
      </c>
      <c r="C2" s="80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81" t="s">
        <v>102</v>
      </c>
      <c r="C3" s="81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78" t="s">
        <v>0</v>
      </c>
      <c r="K4" s="78"/>
      <c r="L4" s="48"/>
      <c r="M4" s="48"/>
      <c r="N4" s="78" t="s">
        <v>25</v>
      </c>
      <c r="O4" s="78"/>
      <c r="P4" s="78" t="s">
        <v>1</v>
      </c>
      <c r="Q4" s="78"/>
    </row>
    <row r="5" spans="1:17" s="18" customFormat="1" ht="54" customHeight="1">
      <c r="A5" s="17"/>
      <c r="B5" s="21" t="s">
        <v>2</v>
      </c>
      <c r="C5" s="21" t="s">
        <v>3</v>
      </c>
      <c r="D5" s="45" t="s">
        <v>26</v>
      </c>
      <c r="E5" s="22" t="s">
        <v>4</v>
      </c>
      <c r="F5" s="49" t="s">
        <v>27</v>
      </c>
      <c r="G5" s="33" t="s">
        <v>28</v>
      </c>
      <c r="H5" s="33" t="s">
        <v>5</v>
      </c>
      <c r="I5" s="33" t="s">
        <v>6</v>
      </c>
      <c r="J5" s="34" t="s">
        <v>7</v>
      </c>
      <c r="K5" s="35" t="s">
        <v>16</v>
      </c>
      <c r="L5" s="36" t="s">
        <v>29</v>
      </c>
      <c r="M5" s="36" t="s">
        <v>30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72">
        <v>11660773.000001775</v>
      </c>
      <c r="K6" s="73">
        <v>541075</v>
      </c>
      <c r="L6" s="8"/>
      <c r="M6" s="8"/>
      <c r="N6" s="46"/>
      <c r="O6" s="47"/>
    </row>
    <row r="7" spans="1:17" s="20" customFormat="1" ht="11.25">
      <c r="A7" s="19">
        <v>1</v>
      </c>
      <c r="B7" s="62" t="s">
        <v>84</v>
      </c>
      <c r="C7" s="63" t="s">
        <v>84</v>
      </c>
      <c r="D7" s="64">
        <v>44484</v>
      </c>
      <c r="E7" s="53" t="s">
        <v>17</v>
      </c>
      <c r="F7" s="65">
        <v>329</v>
      </c>
      <c r="G7" s="65">
        <v>328</v>
      </c>
      <c r="H7" s="55">
        <v>482</v>
      </c>
      <c r="I7" s="56">
        <v>1</v>
      </c>
      <c r="J7" s="66">
        <v>6040053.5</v>
      </c>
      <c r="K7" s="67">
        <v>257605</v>
      </c>
      <c r="L7" s="57">
        <f>K7/H7</f>
        <v>534.4502074688796</v>
      </c>
      <c r="M7" s="58">
        <f>J7/K7</f>
        <v>23.446957551289767</v>
      </c>
      <c r="N7" s="59"/>
      <c r="O7" s="60"/>
      <c r="P7" s="68">
        <v>6040053.5</v>
      </c>
      <c r="Q7" s="69">
        <v>257605</v>
      </c>
    </row>
    <row r="8" spans="1:17" s="20" customFormat="1" ht="11.25">
      <c r="A8" s="19">
        <v>2</v>
      </c>
      <c r="B8" s="50" t="s">
        <v>85</v>
      </c>
      <c r="C8" s="51" t="s">
        <v>85</v>
      </c>
      <c r="D8" s="52">
        <v>44484</v>
      </c>
      <c r="E8" s="53" t="s">
        <v>12</v>
      </c>
      <c r="F8" s="54">
        <v>318</v>
      </c>
      <c r="G8" s="54">
        <v>318</v>
      </c>
      <c r="H8" s="55">
        <v>336</v>
      </c>
      <c r="I8" s="56">
        <v>1</v>
      </c>
      <c r="J8" s="82">
        <v>1411140.9999995122</v>
      </c>
      <c r="K8" s="83">
        <v>66950</v>
      </c>
      <c r="L8" s="57">
        <f>K8/H8</f>
        <v>199.25595238095238</v>
      </c>
      <c r="M8" s="58">
        <f>J8/K8</f>
        <v>21.07753547422722</v>
      </c>
      <c r="N8" s="59"/>
      <c r="O8" s="60"/>
      <c r="P8" s="84">
        <v>1411140.9999995122</v>
      </c>
      <c r="Q8" s="85">
        <v>66950</v>
      </c>
    </row>
    <row r="9" spans="1:17" s="20" customFormat="1" ht="11.25">
      <c r="A9" s="19">
        <v>3</v>
      </c>
      <c r="B9" s="50" t="s">
        <v>46</v>
      </c>
      <c r="C9" s="51" t="s">
        <v>46</v>
      </c>
      <c r="D9" s="52">
        <v>44463</v>
      </c>
      <c r="E9" s="53" t="s">
        <v>12</v>
      </c>
      <c r="F9" s="54">
        <v>309</v>
      </c>
      <c r="G9" s="54">
        <v>98</v>
      </c>
      <c r="H9" s="55">
        <v>98</v>
      </c>
      <c r="I9" s="56">
        <v>4</v>
      </c>
      <c r="J9" s="82">
        <v>587991.0000007598</v>
      </c>
      <c r="K9" s="83">
        <v>58842</v>
      </c>
      <c r="L9" s="57">
        <f>K9/H9</f>
        <v>600.4285714285714</v>
      </c>
      <c r="M9" s="58">
        <f>J9/K9</f>
        <v>9.992709289296078</v>
      </c>
      <c r="N9" s="59">
        <v>67326</v>
      </c>
      <c r="O9" s="60">
        <f>IF(N9&lt;&gt;0,-(N9-K9)/N9,"")</f>
        <v>-0.1260137242669994</v>
      </c>
      <c r="P9" s="84">
        <v>4524383.50000076</v>
      </c>
      <c r="Q9" s="85">
        <v>451748</v>
      </c>
    </row>
    <row r="10" spans="1:17" s="20" customFormat="1" ht="11.25">
      <c r="A10" s="19">
        <v>4</v>
      </c>
      <c r="B10" s="50" t="s">
        <v>40</v>
      </c>
      <c r="C10" s="51" t="s">
        <v>41</v>
      </c>
      <c r="D10" s="52">
        <v>44456</v>
      </c>
      <c r="E10" s="53" t="s">
        <v>11</v>
      </c>
      <c r="F10" s="54">
        <v>294</v>
      </c>
      <c r="G10" s="54">
        <v>257</v>
      </c>
      <c r="H10" s="55">
        <v>257</v>
      </c>
      <c r="I10" s="56">
        <v>5</v>
      </c>
      <c r="J10" s="82">
        <v>742870.5000009317</v>
      </c>
      <c r="K10" s="83">
        <v>35100</v>
      </c>
      <c r="L10" s="57">
        <f>K10/H10</f>
        <v>136.57587548638134</v>
      </c>
      <c r="M10" s="58">
        <f>J10/K10</f>
        <v>21.16440170942825</v>
      </c>
      <c r="N10" s="59">
        <v>38998</v>
      </c>
      <c r="O10" s="60">
        <f>IF(N10&lt;&gt;0,-(N10-K10)/N10,"")</f>
        <v>-0.09995384378686087</v>
      </c>
      <c r="P10" s="84">
        <v>4958754.500000931</v>
      </c>
      <c r="Q10" s="85">
        <v>230825</v>
      </c>
    </row>
    <row r="11" spans="1:17" s="20" customFormat="1" ht="11.25">
      <c r="A11" s="19">
        <v>5</v>
      </c>
      <c r="B11" s="50" t="s">
        <v>51</v>
      </c>
      <c r="C11" s="51" t="s">
        <v>52</v>
      </c>
      <c r="D11" s="52">
        <v>44470</v>
      </c>
      <c r="E11" s="53" t="s">
        <v>11</v>
      </c>
      <c r="F11" s="54">
        <v>303</v>
      </c>
      <c r="G11" s="54">
        <v>298</v>
      </c>
      <c r="H11" s="55">
        <v>298</v>
      </c>
      <c r="I11" s="56">
        <v>3</v>
      </c>
      <c r="J11" s="82">
        <v>918184.5000000524</v>
      </c>
      <c r="K11" s="83">
        <v>33902</v>
      </c>
      <c r="L11" s="57">
        <f>K11/H11</f>
        <v>113.76510067114094</v>
      </c>
      <c r="M11" s="58">
        <f>J11/K11</f>
        <v>27.083490649520748</v>
      </c>
      <c r="N11" s="59">
        <v>69727</v>
      </c>
      <c r="O11" s="60">
        <f>IF(N11&lt;&gt;0,-(N11-K11)/N11,"")</f>
        <v>-0.5137894933096218</v>
      </c>
      <c r="P11" s="84">
        <v>5541512.500000052</v>
      </c>
      <c r="Q11" s="85">
        <v>198471</v>
      </c>
    </row>
    <row r="12" spans="1:17" s="20" customFormat="1" ht="11.25">
      <c r="A12" s="19">
        <v>6</v>
      </c>
      <c r="B12" s="62" t="s">
        <v>62</v>
      </c>
      <c r="C12" s="63" t="s">
        <v>63</v>
      </c>
      <c r="D12" s="64">
        <v>44477</v>
      </c>
      <c r="E12" s="53" t="s">
        <v>17</v>
      </c>
      <c r="F12" s="65">
        <v>239</v>
      </c>
      <c r="G12" s="65">
        <v>226</v>
      </c>
      <c r="H12" s="55">
        <v>226</v>
      </c>
      <c r="I12" s="56">
        <v>2</v>
      </c>
      <c r="J12" s="66">
        <v>392984</v>
      </c>
      <c r="K12" s="67">
        <v>18196</v>
      </c>
      <c r="L12" s="57">
        <f>K12/H12</f>
        <v>80.51327433628319</v>
      </c>
      <c r="M12" s="58">
        <f>J12/K12</f>
        <v>21.597274126181578</v>
      </c>
      <c r="N12" s="59">
        <v>20974</v>
      </c>
      <c r="O12" s="60">
        <f>IF(N12&lt;&gt;0,-(N12-K12)/N12,"")</f>
        <v>-0.13244969962811098</v>
      </c>
      <c r="P12" s="68">
        <v>858653</v>
      </c>
      <c r="Q12" s="69">
        <v>39170</v>
      </c>
    </row>
    <row r="13" spans="1:17" s="20" customFormat="1" ht="11.25">
      <c r="A13" s="19">
        <v>7</v>
      </c>
      <c r="B13" s="50" t="s">
        <v>86</v>
      </c>
      <c r="C13" s="51" t="s">
        <v>87</v>
      </c>
      <c r="D13" s="52">
        <v>44484</v>
      </c>
      <c r="E13" s="53" t="s">
        <v>11</v>
      </c>
      <c r="F13" s="54">
        <v>139</v>
      </c>
      <c r="G13" s="54">
        <v>139</v>
      </c>
      <c r="H13" s="55">
        <v>139</v>
      </c>
      <c r="I13" s="56">
        <v>1</v>
      </c>
      <c r="J13" s="82">
        <v>330197.5000000466</v>
      </c>
      <c r="K13" s="83">
        <v>14666</v>
      </c>
      <c r="L13" s="57">
        <f>K13/H13</f>
        <v>105.51079136690647</v>
      </c>
      <c r="M13" s="58">
        <f>J13/K13</f>
        <v>22.51448929497113</v>
      </c>
      <c r="N13" s="59"/>
      <c r="O13" s="60"/>
      <c r="P13" s="84">
        <v>330197.5000000466</v>
      </c>
      <c r="Q13" s="85">
        <v>14666</v>
      </c>
    </row>
    <row r="14" spans="1:17" s="20" customFormat="1" ht="11.25">
      <c r="A14" s="19">
        <v>8</v>
      </c>
      <c r="B14" s="50" t="s">
        <v>32</v>
      </c>
      <c r="C14" s="51" t="s">
        <v>33</v>
      </c>
      <c r="D14" s="52">
        <v>44442</v>
      </c>
      <c r="E14" s="53" t="s">
        <v>11</v>
      </c>
      <c r="F14" s="54">
        <v>275</v>
      </c>
      <c r="G14" s="54">
        <v>117</v>
      </c>
      <c r="H14" s="55">
        <v>117</v>
      </c>
      <c r="I14" s="56">
        <v>7</v>
      </c>
      <c r="J14" s="82">
        <v>298273.99999957834</v>
      </c>
      <c r="K14" s="83">
        <v>13422</v>
      </c>
      <c r="L14" s="57">
        <f>K14/H14</f>
        <v>114.71794871794872</v>
      </c>
      <c r="M14" s="58">
        <f>J14/K14</f>
        <v>22.222768588852507</v>
      </c>
      <c r="N14" s="59">
        <v>16557</v>
      </c>
      <c r="O14" s="60">
        <f>IF(N14&lt;&gt;0,-(N14-K14)/N14,"")</f>
        <v>-0.18934589599565138</v>
      </c>
      <c r="P14" s="84">
        <v>4541220.999999578</v>
      </c>
      <c r="Q14" s="85">
        <v>205461</v>
      </c>
    </row>
    <row r="15" spans="1:17" s="20" customFormat="1" ht="11.25">
      <c r="A15" s="19">
        <v>9</v>
      </c>
      <c r="B15" s="50" t="s">
        <v>88</v>
      </c>
      <c r="C15" s="51" t="s">
        <v>89</v>
      </c>
      <c r="D15" s="52">
        <v>44484</v>
      </c>
      <c r="E15" s="53" t="s">
        <v>11</v>
      </c>
      <c r="F15" s="54">
        <v>100</v>
      </c>
      <c r="G15" s="54">
        <v>100</v>
      </c>
      <c r="H15" s="55">
        <v>100</v>
      </c>
      <c r="I15" s="56">
        <v>1</v>
      </c>
      <c r="J15" s="82">
        <v>261284.4999999241</v>
      </c>
      <c r="K15" s="83">
        <v>10328</v>
      </c>
      <c r="L15" s="57">
        <f>K15/H15</f>
        <v>103.28</v>
      </c>
      <c r="M15" s="58">
        <f>J15/K15</f>
        <v>25.29865414406701</v>
      </c>
      <c r="N15" s="59"/>
      <c r="O15" s="60"/>
      <c r="P15" s="84">
        <v>261284.4999999241</v>
      </c>
      <c r="Q15" s="85">
        <v>10328</v>
      </c>
    </row>
    <row r="16" spans="1:17" s="20" customFormat="1" ht="11.25">
      <c r="A16" s="19">
        <v>10</v>
      </c>
      <c r="B16" s="62" t="s">
        <v>53</v>
      </c>
      <c r="C16" s="63" t="s">
        <v>54</v>
      </c>
      <c r="D16" s="64">
        <v>44470</v>
      </c>
      <c r="E16" s="53" t="s">
        <v>17</v>
      </c>
      <c r="F16" s="65">
        <v>188</v>
      </c>
      <c r="G16" s="65">
        <v>98</v>
      </c>
      <c r="H16" s="55">
        <v>98</v>
      </c>
      <c r="I16" s="56">
        <v>3</v>
      </c>
      <c r="J16" s="66">
        <v>170230.5</v>
      </c>
      <c r="K16" s="67">
        <v>7968</v>
      </c>
      <c r="L16" s="57">
        <f>K16/H16</f>
        <v>81.3061224489796</v>
      </c>
      <c r="M16" s="58">
        <f>J16/K16</f>
        <v>21.36426957831325</v>
      </c>
      <c r="N16" s="59">
        <v>20253</v>
      </c>
      <c r="O16" s="60">
        <f>IF(N16&lt;&gt;0,-(N16-K16)/N16,"")</f>
        <v>-0.6065768034365279</v>
      </c>
      <c r="P16" s="68">
        <v>1144558.5</v>
      </c>
      <c r="Q16" s="69">
        <v>51920</v>
      </c>
    </row>
    <row r="17" spans="1:17" s="20" customFormat="1" ht="11.25">
      <c r="A17" s="19">
        <v>11</v>
      </c>
      <c r="B17" s="50" t="s">
        <v>90</v>
      </c>
      <c r="C17" s="51" t="s">
        <v>90</v>
      </c>
      <c r="D17" s="52">
        <v>44484</v>
      </c>
      <c r="E17" s="61" t="s">
        <v>18</v>
      </c>
      <c r="F17" s="54">
        <v>129</v>
      </c>
      <c r="G17" s="54">
        <v>129</v>
      </c>
      <c r="H17" s="55">
        <v>129</v>
      </c>
      <c r="I17" s="56">
        <v>1</v>
      </c>
      <c r="J17" s="82">
        <v>93050.49999990969</v>
      </c>
      <c r="K17" s="83">
        <v>4664</v>
      </c>
      <c r="L17" s="57">
        <f>K17/H17</f>
        <v>36.15503875968992</v>
      </c>
      <c r="M17" s="58">
        <f>J17/K17</f>
        <v>19.95079331044376</v>
      </c>
      <c r="N17" s="59"/>
      <c r="O17" s="60"/>
      <c r="P17" s="84">
        <v>93049.49999990969</v>
      </c>
      <c r="Q17" s="85">
        <v>4664</v>
      </c>
    </row>
    <row r="18" spans="1:17" s="20" customFormat="1" ht="11.25">
      <c r="A18" s="19">
        <v>12</v>
      </c>
      <c r="B18" s="50" t="s">
        <v>47</v>
      </c>
      <c r="C18" s="51" t="s">
        <v>64</v>
      </c>
      <c r="D18" s="52">
        <v>44463</v>
      </c>
      <c r="E18" s="53" t="s">
        <v>13</v>
      </c>
      <c r="F18" s="54">
        <v>161</v>
      </c>
      <c r="G18" s="54">
        <v>36</v>
      </c>
      <c r="H18" s="55">
        <v>36</v>
      </c>
      <c r="I18" s="56">
        <v>4</v>
      </c>
      <c r="J18" s="82">
        <v>64745.500000082924</v>
      </c>
      <c r="K18" s="83">
        <v>3024</v>
      </c>
      <c r="L18" s="57">
        <f>K18/H18</f>
        <v>84</v>
      </c>
      <c r="M18" s="58">
        <f>J18/K18</f>
        <v>21.410548941826363</v>
      </c>
      <c r="N18" s="59">
        <v>8567</v>
      </c>
      <c r="O18" s="60">
        <f>IF(N18&lt;&gt;0,-(N18-K18)/N18,"")</f>
        <v>-0.6470176257733162</v>
      </c>
      <c r="P18" s="86">
        <v>856449.0000000829</v>
      </c>
      <c r="Q18" s="87">
        <v>39120</v>
      </c>
    </row>
    <row r="19" spans="1:17" s="20" customFormat="1" ht="11.25">
      <c r="A19" s="19">
        <v>13</v>
      </c>
      <c r="B19" s="50" t="s">
        <v>31</v>
      </c>
      <c r="C19" s="51" t="s">
        <v>34</v>
      </c>
      <c r="D19" s="52">
        <v>44442</v>
      </c>
      <c r="E19" s="53" t="s">
        <v>11</v>
      </c>
      <c r="F19" s="54">
        <v>290</v>
      </c>
      <c r="G19" s="54">
        <v>33</v>
      </c>
      <c r="H19" s="55">
        <v>33</v>
      </c>
      <c r="I19" s="56">
        <v>7</v>
      </c>
      <c r="J19" s="82">
        <v>40663.50000001312</v>
      </c>
      <c r="K19" s="83">
        <v>1640</v>
      </c>
      <c r="L19" s="57">
        <f>K19/H19</f>
        <v>49.696969696969695</v>
      </c>
      <c r="M19" s="58">
        <f>J19/K19</f>
        <v>24.79481707317873</v>
      </c>
      <c r="N19" s="59">
        <v>9178</v>
      </c>
      <c r="O19" s="60">
        <f>IF(N19&lt;&gt;0,-(N19-K19)/N19,"")</f>
        <v>-0.8213118326432775</v>
      </c>
      <c r="P19" s="84">
        <v>6010579.500000013</v>
      </c>
      <c r="Q19" s="85">
        <v>238984</v>
      </c>
    </row>
    <row r="20" spans="1:17" s="20" customFormat="1" ht="11.25">
      <c r="A20" s="19">
        <v>14</v>
      </c>
      <c r="B20" s="50" t="s">
        <v>44</v>
      </c>
      <c r="C20" s="51" t="s">
        <v>45</v>
      </c>
      <c r="D20" s="52">
        <v>44456</v>
      </c>
      <c r="E20" s="53" t="s">
        <v>13</v>
      </c>
      <c r="F20" s="54">
        <v>78</v>
      </c>
      <c r="G20" s="54">
        <v>16</v>
      </c>
      <c r="H20" s="55">
        <v>16</v>
      </c>
      <c r="I20" s="56">
        <v>5</v>
      </c>
      <c r="J20" s="82">
        <v>46569.000000071646</v>
      </c>
      <c r="K20" s="83">
        <v>1631</v>
      </c>
      <c r="L20" s="57">
        <f>K20/H20</f>
        <v>101.9375</v>
      </c>
      <c r="M20" s="58">
        <f>J20/K20</f>
        <v>28.552421827143867</v>
      </c>
      <c r="N20" s="59">
        <v>2937</v>
      </c>
      <c r="O20" s="60">
        <f>IF(N20&lt;&gt;0,-(N20-K20)/N20,"")</f>
        <v>-0.4446714334354784</v>
      </c>
      <c r="P20" s="84">
        <v>687847.0000000716</v>
      </c>
      <c r="Q20" s="85">
        <v>26280</v>
      </c>
    </row>
    <row r="21" spans="1:17" s="20" customFormat="1" ht="11.25">
      <c r="A21" s="19">
        <v>15</v>
      </c>
      <c r="B21" s="50" t="s">
        <v>38</v>
      </c>
      <c r="C21" s="51" t="s">
        <v>38</v>
      </c>
      <c r="D21" s="52">
        <v>44449</v>
      </c>
      <c r="E21" s="53" t="s">
        <v>39</v>
      </c>
      <c r="F21" s="54">
        <v>40</v>
      </c>
      <c r="G21" s="54">
        <v>24</v>
      </c>
      <c r="H21" s="55">
        <v>24</v>
      </c>
      <c r="I21" s="56">
        <v>6</v>
      </c>
      <c r="J21" s="82">
        <v>19963.000000059812</v>
      </c>
      <c r="K21" s="83">
        <v>1628</v>
      </c>
      <c r="L21" s="57">
        <f>K21/H21</f>
        <v>67.83333333333333</v>
      </c>
      <c r="M21" s="58">
        <f>J21/K21</f>
        <v>12.262285012321751</v>
      </c>
      <c r="N21" s="59">
        <v>3505</v>
      </c>
      <c r="O21" s="60">
        <f>IF(N21&lt;&gt;0,-(N21-K21)/N21,"")</f>
        <v>-0.5355206847360913</v>
      </c>
      <c r="P21" s="84">
        <v>360009.50000005984</v>
      </c>
      <c r="Q21" s="85">
        <v>23721</v>
      </c>
    </row>
    <row r="22" spans="1:17" s="20" customFormat="1" ht="11.25">
      <c r="A22" s="19">
        <v>16</v>
      </c>
      <c r="B22" s="50" t="s">
        <v>65</v>
      </c>
      <c r="C22" s="51" t="s">
        <v>65</v>
      </c>
      <c r="D22" s="52">
        <v>44477</v>
      </c>
      <c r="E22" s="61" t="s">
        <v>18</v>
      </c>
      <c r="F22" s="54">
        <v>194</v>
      </c>
      <c r="G22" s="54">
        <v>63</v>
      </c>
      <c r="H22" s="55">
        <v>63</v>
      </c>
      <c r="I22" s="56">
        <v>2</v>
      </c>
      <c r="J22" s="82">
        <v>34755.50000046021</v>
      </c>
      <c r="K22" s="83">
        <v>1611</v>
      </c>
      <c r="L22" s="57">
        <f>K22/H22</f>
        <v>25.571428571428573</v>
      </c>
      <c r="M22" s="58">
        <f>J22/K22</f>
        <v>21.573867163538306</v>
      </c>
      <c r="N22" s="59">
        <v>8284</v>
      </c>
      <c r="O22" s="60">
        <f>IF(N22&lt;&gt;0,-(N22-K22)/N22,"")</f>
        <v>-0.8055287300820859</v>
      </c>
      <c r="P22" s="84">
        <v>214447.50000046022</v>
      </c>
      <c r="Q22" s="85">
        <v>9895</v>
      </c>
    </row>
    <row r="23" spans="1:17" s="20" customFormat="1" ht="11.25">
      <c r="A23" s="19">
        <v>17</v>
      </c>
      <c r="B23" s="50" t="s">
        <v>67</v>
      </c>
      <c r="C23" s="51" t="s">
        <v>68</v>
      </c>
      <c r="D23" s="52">
        <v>44477</v>
      </c>
      <c r="E23" s="53" t="s">
        <v>13</v>
      </c>
      <c r="F23" s="54">
        <v>56</v>
      </c>
      <c r="G23" s="54">
        <v>21</v>
      </c>
      <c r="H23" s="55">
        <v>21</v>
      </c>
      <c r="I23" s="56">
        <v>2</v>
      </c>
      <c r="J23" s="82">
        <v>43226.000000076325</v>
      </c>
      <c r="K23" s="83">
        <v>1608</v>
      </c>
      <c r="L23" s="57">
        <f>K23/H23</f>
        <v>76.57142857142857</v>
      </c>
      <c r="M23" s="58">
        <f>J23/K23</f>
        <v>26.881840796067365</v>
      </c>
      <c r="N23" s="59">
        <v>6413</v>
      </c>
      <c r="O23" s="60">
        <f>IF(N23&lt;&gt;0,-(N23-K23)/N23,"")</f>
        <v>-0.7492593170123187</v>
      </c>
      <c r="P23" s="86">
        <v>227251.5000000763</v>
      </c>
      <c r="Q23" s="87">
        <v>8246</v>
      </c>
    </row>
    <row r="24" spans="1:17" s="20" customFormat="1" ht="11.25">
      <c r="A24" s="19">
        <v>18</v>
      </c>
      <c r="B24" s="50" t="s">
        <v>78</v>
      </c>
      <c r="C24" s="51" t="s">
        <v>79</v>
      </c>
      <c r="D24" s="52">
        <v>44484</v>
      </c>
      <c r="E24" s="53" t="s">
        <v>14</v>
      </c>
      <c r="F24" s="54">
        <v>25</v>
      </c>
      <c r="G24" s="54">
        <v>25</v>
      </c>
      <c r="H24" s="55">
        <v>25</v>
      </c>
      <c r="I24" s="56">
        <v>1</v>
      </c>
      <c r="J24" s="82">
        <v>30092.000000233926</v>
      </c>
      <c r="K24" s="83">
        <v>1412</v>
      </c>
      <c r="L24" s="57">
        <f>K24/H24</f>
        <v>56.48</v>
      </c>
      <c r="M24" s="58">
        <f>J24/K24</f>
        <v>21.311614731043857</v>
      </c>
      <c r="N24" s="59">
        <v>63</v>
      </c>
      <c r="O24" s="60">
        <f>IF(N24&lt;&gt;0,-(N24-K24)/N24,"")</f>
        <v>21.41269841269841</v>
      </c>
      <c r="P24" s="84">
        <v>31688.500000233926</v>
      </c>
      <c r="Q24" s="85">
        <v>1475</v>
      </c>
    </row>
    <row r="25" spans="1:17" s="20" customFormat="1" ht="11.25">
      <c r="A25" s="19">
        <v>19</v>
      </c>
      <c r="B25" s="62" t="s">
        <v>42</v>
      </c>
      <c r="C25" s="63" t="s">
        <v>43</v>
      </c>
      <c r="D25" s="64">
        <v>44456</v>
      </c>
      <c r="E25" s="53" t="s">
        <v>17</v>
      </c>
      <c r="F25" s="65">
        <v>199</v>
      </c>
      <c r="G25" s="65">
        <v>19</v>
      </c>
      <c r="H25" s="55">
        <v>19</v>
      </c>
      <c r="I25" s="56">
        <v>5</v>
      </c>
      <c r="J25" s="66">
        <v>27872</v>
      </c>
      <c r="K25" s="67">
        <v>1240</v>
      </c>
      <c r="L25" s="57">
        <f>K25/H25</f>
        <v>65.26315789473684</v>
      </c>
      <c r="M25" s="58">
        <f>J25/K25</f>
        <v>22.47741935483871</v>
      </c>
      <c r="N25" s="59">
        <v>6155</v>
      </c>
      <c r="O25" s="60">
        <f>IF(N25&lt;&gt;0,-(N25-K25)/N25,"")</f>
        <v>-0.7985377741673436</v>
      </c>
      <c r="P25" s="68">
        <v>1485068</v>
      </c>
      <c r="Q25" s="69">
        <v>68816</v>
      </c>
    </row>
    <row r="26" spans="1:17" ht="11.25">
      <c r="A26" s="19">
        <v>20</v>
      </c>
      <c r="B26" s="50" t="s">
        <v>91</v>
      </c>
      <c r="C26" s="51" t="s">
        <v>91</v>
      </c>
      <c r="D26" s="52">
        <v>44484</v>
      </c>
      <c r="E26" s="53" t="s">
        <v>12</v>
      </c>
      <c r="F26" s="54">
        <v>74</v>
      </c>
      <c r="G26" s="54">
        <v>74</v>
      </c>
      <c r="H26" s="55">
        <v>74</v>
      </c>
      <c r="I26" s="56">
        <v>1</v>
      </c>
      <c r="J26" s="82">
        <v>18523.000000182354</v>
      </c>
      <c r="K26" s="83">
        <v>877</v>
      </c>
      <c r="L26" s="57">
        <f>K26/H26</f>
        <v>11.85135135135135</v>
      </c>
      <c r="M26" s="58">
        <f>J26/K26</f>
        <v>21.120866590857872</v>
      </c>
      <c r="N26" s="59"/>
      <c r="O26" s="60"/>
      <c r="P26" s="84">
        <v>18523.000000182354</v>
      </c>
      <c r="Q26" s="85">
        <v>877</v>
      </c>
    </row>
    <row r="27" spans="1:17" ht="11.25">
      <c r="A27" s="19">
        <v>21</v>
      </c>
      <c r="B27" s="50" t="s">
        <v>66</v>
      </c>
      <c r="C27" s="51" t="s">
        <v>66</v>
      </c>
      <c r="D27" s="52">
        <v>44477</v>
      </c>
      <c r="E27" s="53" t="s">
        <v>12</v>
      </c>
      <c r="F27" s="54">
        <v>103</v>
      </c>
      <c r="G27" s="54">
        <v>23</v>
      </c>
      <c r="H27" s="55">
        <v>23</v>
      </c>
      <c r="I27" s="56">
        <v>2</v>
      </c>
      <c r="J27" s="82">
        <v>16798.99999999856</v>
      </c>
      <c r="K27" s="83">
        <v>862</v>
      </c>
      <c r="L27" s="57">
        <f>K27/H27</f>
        <v>37.47826086956522</v>
      </c>
      <c r="M27" s="58">
        <f>J27/K27</f>
        <v>19.488399071924082</v>
      </c>
      <c r="N27" s="59">
        <v>6851</v>
      </c>
      <c r="O27" s="60">
        <f>IF(N27&lt;&gt;0,-(N27-K27)/N27,"")</f>
        <v>-0.8741789519778135</v>
      </c>
      <c r="P27" s="84">
        <v>159347.49999999854</v>
      </c>
      <c r="Q27" s="85">
        <v>7713</v>
      </c>
    </row>
    <row r="28" spans="1:17" ht="11.25">
      <c r="A28" s="19">
        <v>22</v>
      </c>
      <c r="B28" s="50" t="s">
        <v>55</v>
      </c>
      <c r="C28" s="51" t="s">
        <v>56</v>
      </c>
      <c r="D28" s="52">
        <v>44470</v>
      </c>
      <c r="E28" s="61" t="s">
        <v>18</v>
      </c>
      <c r="F28" s="54">
        <v>183</v>
      </c>
      <c r="G28" s="54">
        <v>21</v>
      </c>
      <c r="H28" s="55">
        <v>21</v>
      </c>
      <c r="I28" s="56">
        <v>3</v>
      </c>
      <c r="J28" s="82">
        <v>15465.999999904983</v>
      </c>
      <c r="K28" s="83">
        <v>742</v>
      </c>
      <c r="L28" s="57">
        <f>K28/H28</f>
        <v>35.333333333333336</v>
      </c>
      <c r="M28" s="58">
        <f>J28/K28</f>
        <v>20.843665768066014</v>
      </c>
      <c r="N28" s="59">
        <v>4292</v>
      </c>
      <c r="O28" s="60">
        <f>IF(N28&lt;&gt;0,-(N28-K28)/N28,"")</f>
        <v>-0.8271202236719478</v>
      </c>
      <c r="P28" s="84">
        <v>322493.999999905</v>
      </c>
      <c r="Q28" s="85">
        <v>14617</v>
      </c>
    </row>
    <row r="29" spans="1:17" ht="11.25">
      <c r="A29" s="19">
        <v>23</v>
      </c>
      <c r="B29" s="50" t="s">
        <v>69</v>
      </c>
      <c r="C29" s="51" t="s">
        <v>69</v>
      </c>
      <c r="D29" s="52">
        <v>44477</v>
      </c>
      <c r="E29" s="53" t="s">
        <v>12</v>
      </c>
      <c r="F29" s="54">
        <v>111</v>
      </c>
      <c r="G29" s="54">
        <v>19</v>
      </c>
      <c r="H29" s="55">
        <v>19</v>
      </c>
      <c r="I29" s="56">
        <v>2</v>
      </c>
      <c r="J29" s="82">
        <v>8535.999999977512</v>
      </c>
      <c r="K29" s="83">
        <v>499</v>
      </c>
      <c r="L29" s="57">
        <f>K29/H29</f>
        <v>26.263157894736842</v>
      </c>
      <c r="M29" s="58">
        <f>J29/K29</f>
        <v>17.10621242480463</v>
      </c>
      <c r="N29" s="59">
        <v>5942</v>
      </c>
      <c r="O29" s="60">
        <f>IF(N29&lt;&gt;0,-(N29-K29)/N29,"")</f>
        <v>-0.9160215415684955</v>
      </c>
      <c r="P29" s="84">
        <v>129964.99999997752</v>
      </c>
      <c r="Q29" s="85">
        <v>6441</v>
      </c>
    </row>
    <row r="30" spans="1:17" ht="11.25">
      <c r="A30" s="19">
        <v>24</v>
      </c>
      <c r="B30" s="50" t="s">
        <v>35</v>
      </c>
      <c r="C30" s="51" t="s">
        <v>36</v>
      </c>
      <c r="D30" s="52">
        <v>44449</v>
      </c>
      <c r="E30" s="53" t="s">
        <v>12</v>
      </c>
      <c r="F30" s="54">
        <v>215</v>
      </c>
      <c r="G30" s="54">
        <v>6</v>
      </c>
      <c r="H30" s="55">
        <v>6</v>
      </c>
      <c r="I30" s="56">
        <v>6</v>
      </c>
      <c r="J30" s="82">
        <v>9341.00000001181</v>
      </c>
      <c r="K30" s="83">
        <v>428</v>
      </c>
      <c r="L30" s="57">
        <f>K30/H30</f>
        <v>71.33333333333333</v>
      </c>
      <c r="M30" s="58">
        <f>J30/K30</f>
        <v>21.82476635516778</v>
      </c>
      <c r="N30" s="59">
        <v>1928</v>
      </c>
      <c r="O30" s="60">
        <f>IF(N30&lt;&gt;0,-(N30-K30)/N30,"")</f>
        <v>-0.7780082987551867</v>
      </c>
      <c r="P30" s="84">
        <v>750781.0000000118</v>
      </c>
      <c r="Q30" s="85">
        <v>37408</v>
      </c>
    </row>
    <row r="31" spans="1:17" ht="11.25">
      <c r="A31" s="19">
        <v>25</v>
      </c>
      <c r="B31" s="50" t="s">
        <v>72</v>
      </c>
      <c r="C31" s="51" t="s">
        <v>73</v>
      </c>
      <c r="D31" s="52">
        <v>44477</v>
      </c>
      <c r="E31" s="53" t="s">
        <v>14</v>
      </c>
      <c r="F31" s="54">
        <v>20</v>
      </c>
      <c r="G31" s="54">
        <v>9</v>
      </c>
      <c r="H31" s="55">
        <v>9</v>
      </c>
      <c r="I31" s="56">
        <v>2</v>
      </c>
      <c r="J31" s="82">
        <v>7444.000000059713</v>
      </c>
      <c r="K31" s="83">
        <v>324</v>
      </c>
      <c r="L31" s="57">
        <f>K31/H31</f>
        <v>36</v>
      </c>
      <c r="M31" s="58">
        <f>J31/K31</f>
        <v>22.975308642159607</v>
      </c>
      <c r="N31" s="59">
        <v>1057</v>
      </c>
      <c r="O31" s="60">
        <f>IF(N31&lt;&gt;0,-(N31-K31)/N31,"")</f>
        <v>-0.6934720908230843</v>
      </c>
      <c r="P31" s="84">
        <v>28141.500000059714</v>
      </c>
      <c r="Q31" s="85">
        <v>1381</v>
      </c>
    </row>
    <row r="32" spans="1:17" ht="11.25">
      <c r="A32" s="19">
        <v>26</v>
      </c>
      <c r="B32" s="50" t="s">
        <v>23</v>
      </c>
      <c r="C32" s="51" t="s">
        <v>24</v>
      </c>
      <c r="D32" s="52">
        <v>44428</v>
      </c>
      <c r="E32" s="61" t="s">
        <v>18</v>
      </c>
      <c r="F32" s="54">
        <v>41</v>
      </c>
      <c r="G32" s="54">
        <v>2</v>
      </c>
      <c r="H32" s="55">
        <v>2</v>
      </c>
      <c r="I32" s="56">
        <v>9</v>
      </c>
      <c r="J32" s="82">
        <v>3570.999999949863</v>
      </c>
      <c r="K32" s="83">
        <v>208</v>
      </c>
      <c r="L32" s="57">
        <f>K32/H32</f>
        <v>104</v>
      </c>
      <c r="M32" s="58">
        <f>J32/K32</f>
        <v>17.16826923052819</v>
      </c>
      <c r="N32" s="59">
        <v>372</v>
      </c>
      <c r="O32" s="60">
        <f>IF(N32&lt;&gt;0,-(N32-K32)/N32,"")</f>
        <v>-0.44086021505376344</v>
      </c>
      <c r="P32" s="84">
        <v>261073.99999994985</v>
      </c>
      <c r="Q32" s="85">
        <v>12334</v>
      </c>
    </row>
    <row r="33" spans="1:17" ht="11.25">
      <c r="A33" s="19">
        <v>27</v>
      </c>
      <c r="B33" s="50" t="s">
        <v>92</v>
      </c>
      <c r="C33" s="51" t="s">
        <v>93</v>
      </c>
      <c r="D33" s="52">
        <v>43819</v>
      </c>
      <c r="E33" s="53" t="s">
        <v>13</v>
      </c>
      <c r="F33" s="54">
        <v>145</v>
      </c>
      <c r="G33" s="54">
        <v>1</v>
      </c>
      <c r="H33" s="55">
        <v>1</v>
      </c>
      <c r="I33" s="56">
        <v>19</v>
      </c>
      <c r="J33" s="82">
        <v>3236.9999999172423</v>
      </c>
      <c r="K33" s="83">
        <v>192</v>
      </c>
      <c r="L33" s="57">
        <f>K33/H33</f>
        <v>192</v>
      </c>
      <c r="M33" s="58">
        <f>J33/K33</f>
        <v>16.85937499956897</v>
      </c>
      <c r="N33" s="59">
        <v>156</v>
      </c>
      <c r="O33" s="60">
        <f>IF(N33&lt;&gt;0,-(N33-K33)/N33,"")</f>
        <v>0.23076923076923078</v>
      </c>
      <c r="P33" s="86">
        <v>523938.999999905</v>
      </c>
      <c r="Q33" s="87">
        <v>33429</v>
      </c>
    </row>
    <row r="34" spans="1:17" ht="11.25">
      <c r="A34" s="19">
        <v>28</v>
      </c>
      <c r="B34" s="62" t="s">
        <v>94</v>
      </c>
      <c r="C34" s="63" t="s">
        <v>95</v>
      </c>
      <c r="D34" s="64">
        <v>43728</v>
      </c>
      <c r="E34" s="53" t="s">
        <v>15</v>
      </c>
      <c r="F34" s="65">
        <v>206</v>
      </c>
      <c r="G34" s="65">
        <v>1</v>
      </c>
      <c r="H34" s="55">
        <v>1</v>
      </c>
      <c r="I34" s="56">
        <v>20</v>
      </c>
      <c r="J34" s="82">
        <v>1919.9999999898573</v>
      </c>
      <c r="K34" s="83">
        <v>192</v>
      </c>
      <c r="L34" s="57">
        <f>K34/H34</f>
        <v>192</v>
      </c>
      <c r="M34" s="58">
        <f>J34/K34</f>
        <v>9.999999999947173</v>
      </c>
      <c r="N34" s="59">
        <v>400</v>
      </c>
      <c r="O34" s="60">
        <f>IF(N34&lt;&gt;0,-(N34-K34)/N34,"")</f>
        <v>-0.52</v>
      </c>
      <c r="P34" s="88">
        <v>451693.9999999899</v>
      </c>
      <c r="Q34" s="89">
        <v>30359</v>
      </c>
    </row>
    <row r="35" spans="1:17" ht="11.25">
      <c r="A35" s="19">
        <v>29</v>
      </c>
      <c r="B35" s="62" t="s">
        <v>96</v>
      </c>
      <c r="C35" s="63" t="s">
        <v>97</v>
      </c>
      <c r="D35" s="64">
        <v>43259</v>
      </c>
      <c r="E35" s="53" t="s">
        <v>15</v>
      </c>
      <c r="F35" s="65">
        <v>209</v>
      </c>
      <c r="G35" s="65">
        <v>1</v>
      </c>
      <c r="H35" s="55">
        <v>1</v>
      </c>
      <c r="I35" s="56">
        <v>13</v>
      </c>
      <c r="J35" s="82">
        <v>1919.9999999898573</v>
      </c>
      <c r="K35" s="83">
        <v>192</v>
      </c>
      <c r="L35" s="57">
        <f>K35/H35</f>
        <v>192</v>
      </c>
      <c r="M35" s="58">
        <f>J35/K35</f>
        <v>9.999999999947173</v>
      </c>
      <c r="N35" s="59">
        <v>300</v>
      </c>
      <c r="O35" s="60">
        <f>IF(N35&lt;&gt;0,-(N35-K35)/N35,"")</f>
        <v>-0.36</v>
      </c>
      <c r="P35" s="88">
        <v>204075.95999990805</v>
      </c>
      <c r="Q35" s="89">
        <v>17731</v>
      </c>
    </row>
    <row r="36" spans="1:17" ht="11.25">
      <c r="A36" s="19">
        <v>30</v>
      </c>
      <c r="B36" s="50" t="s">
        <v>98</v>
      </c>
      <c r="C36" s="51" t="s">
        <v>98</v>
      </c>
      <c r="D36" s="52">
        <v>43889</v>
      </c>
      <c r="E36" s="61" t="s">
        <v>99</v>
      </c>
      <c r="F36" s="54">
        <v>310</v>
      </c>
      <c r="G36" s="54">
        <v>1</v>
      </c>
      <c r="H36" s="55">
        <v>1</v>
      </c>
      <c r="I36" s="56">
        <v>12</v>
      </c>
      <c r="J36" s="84">
        <v>1359.999999965997</v>
      </c>
      <c r="K36" s="85">
        <v>170</v>
      </c>
      <c r="L36" s="57">
        <f>K36/H36</f>
        <v>170</v>
      </c>
      <c r="M36" s="58">
        <f>J36/K36</f>
        <v>7.999999999799982</v>
      </c>
      <c r="N36" s="59">
        <v>6</v>
      </c>
      <c r="O36" s="60">
        <f>IF(N36&lt;&gt;0,-(N36-K36)/N36,"")</f>
        <v>27.333333333333332</v>
      </c>
      <c r="P36" s="70">
        <v>3755255.999999934</v>
      </c>
      <c r="Q36" s="71">
        <v>229196</v>
      </c>
    </row>
    <row r="37" spans="1:17" ht="11.25">
      <c r="A37" s="19">
        <v>31</v>
      </c>
      <c r="B37" s="50" t="s">
        <v>48</v>
      </c>
      <c r="C37" s="51" t="s">
        <v>48</v>
      </c>
      <c r="D37" s="52">
        <v>44463</v>
      </c>
      <c r="E37" s="53" t="s">
        <v>14</v>
      </c>
      <c r="F37" s="54">
        <v>30</v>
      </c>
      <c r="G37" s="54">
        <v>1</v>
      </c>
      <c r="H37" s="55">
        <v>1</v>
      </c>
      <c r="I37" s="56">
        <v>4</v>
      </c>
      <c r="J37" s="82">
        <v>3831.9999999425936</v>
      </c>
      <c r="K37" s="83">
        <v>155</v>
      </c>
      <c r="L37" s="57">
        <f>K37/H37</f>
        <v>155</v>
      </c>
      <c r="M37" s="58">
        <f>J37/K37</f>
        <v>24.722580644790927</v>
      </c>
      <c r="N37" s="59">
        <v>33</v>
      </c>
      <c r="O37" s="60">
        <f>IF(N37&lt;&gt;0,-(N37-K37)/N37,"")</f>
        <v>3.696969696969697</v>
      </c>
      <c r="P37" s="84">
        <v>42540.999999848966</v>
      </c>
      <c r="Q37" s="85">
        <v>2053</v>
      </c>
    </row>
    <row r="38" spans="1:17" ht="11.25">
      <c r="A38" s="19">
        <v>32</v>
      </c>
      <c r="B38" s="50" t="s">
        <v>82</v>
      </c>
      <c r="C38" s="51" t="s">
        <v>83</v>
      </c>
      <c r="D38" s="52">
        <v>43861</v>
      </c>
      <c r="E38" s="53" t="s">
        <v>13</v>
      </c>
      <c r="F38" s="54">
        <v>132</v>
      </c>
      <c r="G38" s="54">
        <v>1</v>
      </c>
      <c r="H38" s="55">
        <v>1</v>
      </c>
      <c r="I38" s="56">
        <v>15</v>
      </c>
      <c r="J38" s="82">
        <v>3205.000000044608</v>
      </c>
      <c r="K38" s="83">
        <v>150</v>
      </c>
      <c r="L38" s="57">
        <f>K38/H38</f>
        <v>150</v>
      </c>
      <c r="M38" s="58">
        <f>J38/K38</f>
        <v>21.366666666964054</v>
      </c>
      <c r="N38" s="59">
        <v>34</v>
      </c>
      <c r="O38" s="60">
        <f>IF(N38&lt;&gt;0,-(N38-K38)/N38,"")</f>
        <v>3.411764705882353</v>
      </c>
      <c r="P38" s="86">
        <v>348130.3999999553</v>
      </c>
      <c r="Q38" s="87">
        <v>21135</v>
      </c>
    </row>
    <row r="39" spans="1:17" ht="11.25">
      <c r="A39" s="19">
        <v>33</v>
      </c>
      <c r="B39" s="62" t="s">
        <v>57</v>
      </c>
      <c r="C39" s="63" t="s">
        <v>57</v>
      </c>
      <c r="D39" s="64">
        <v>44470</v>
      </c>
      <c r="E39" s="53" t="s">
        <v>15</v>
      </c>
      <c r="F39" s="65">
        <v>139</v>
      </c>
      <c r="G39" s="65">
        <v>7</v>
      </c>
      <c r="H39" s="55">
        <v>7</v>
      </c>
      <c r="I39" s="56">
        <v>3</v>
      </c>
      <c r="J39" s="82">
        <v>1939.0000000090567</v>
      </c>
      <c r="K39" s="83">
        <v>146</v>
      </c>
      <c r="L39" s="57">
        <f>K39/H39</f>
        <v>20.857142857142858</v>
      </c>
      <c r="M39" s="58">
        <f>J39/K39</f>
        <v>13.280821917870252</v>
      </c>
      <c r="N39" s="59">
        <v>1515</v>
      </c>
      <c r="O39" s="60">
        <f>IF(N39&lt;&gt;0,-(N39-K39)/N39,"")</f>
        <v>-0.9036303630363036</v>
      </c>
      <c r="P39" s="88">
        <v>166444.999999985</v>
      </c>
      <c r="Q39" s="89">
        <v>8564</v>
      </c>
    </row>
    <row r="40" spans="1:17" ht="11.25">
      <c r="A40" s="19">
        <v>34</v>
      </c>
      <c r="B40" s="50" t="s">
        <v>37</v>
      </c>
      <c r="C40" s="51" t="s">
        <v>37</v>
      </c>
      <c r="D40" s="52">
        <v>44449</v>
      </c>
      <c r="E40" s="53" t="s">
        <v>13</v>
      </c>
      <c r="F40" s="54">
        <v>198</v>
      </c>
      <c r="G40" s="54">
        <v>4</v>
      </c>
      <c r="H40" s="55">
        <v>4</v>
      </c>
      <c r="I40" s="56">
        <v>6</v>
      </c>
      <c r="J40" s="82">
        <v>2812.999999972736</v>
      </c>
      <c r="K40" s="83">
        <v>127</v>
      </c>
      <c r="L40" s="57">
        <f>K40/H40</f>
        <v>31.75</v>
      </c>
      <c r="M40" s="58">
        <f>J40/K40</f>
        <v>22.14960629899792</v>
      </c>
      <c r="N40" s="59">
        <v>218</v>
      </c>
      <c r="O40" s="60">
        <f>IF(N40&lt;&gt;0,-(N40-K40)/N40,"")</f>
        <v>-0.41743119266055045</v>
      </c>
      <c r="P40" s="86">
        <v>591808.4999999728</v>
      </c>
      <c r="Q40" s="87">
        <v>26328</v>
      </c>
    </row>
    <row r="41" spans="1:17" ht="11.25">
      <c r="A41" s="19">
        <v>35</v>
      </c>
      <c r="B41" s="50" t="s">
        <v>76</v>
      </c>
      <c r="C41" s="51" t="s">
        <v>76</v>
      </c>
      <c r="D41" s="52">
        <v>44477</v>
      </c>
      <c r="E41" s="53" t="s">
        <v>77</v>
      </c>
      <c r="F41" s="54">
        <v>22</v>
      </c>
      <c r="G41" s="54">
        <v>5</v>
      </c>
      <c r="H41" s="55">
        <v>5</v>
      </c>
      <c r="I41" s="56">
        <v>2</v>
      </c>
      <c r="J41" s="66">
        <v>2472</v>
      </c>
      <c r="K41" s="67">
        <v>115</v>
      </c>
      <c r="L41" s="57">
        <f>K41/H41</f>
        <v>23</v>
      </c>
      <c r="M41" s="58">
        <f>J41/K41</f>
        <v>21.495652173913044</v>
      </c>
      <c r="N41" s="59">
        <v>390</v>
      </c>
      <c r="O41" s="60">
        <f>IF(N41&lt;&gt;0,-(N41-K41)/N41,"")</f>
        <v>-0.7051282051282052</v>
      </c>
      <c r="P41" s="70">
        <v>10298.5</v>
      </c>
      <c r="Q41" s="71">
        <v>505</v>
      </c>
    </row>
    <row r="42" spans="1:17" ht="11.25">
      <c r="A42" s="19">
        <v>36</v>
      </c>
      <c r="B42" s="62" t="s">
        <v>70</v>
      </c>
      <c r="C42" s="63" t="s">
        <v>71</v>
      </c>
      <c r="D42" s="64">
        <v>44477</v>
      </c>
      <c r="E42" s="53" t="s">
        <v>15</v>
      </c>
      <c r="F42" s="65">
        <v>60</v>
      </c>
      <c r="G42" s="65">
        <v>7</v>
      </c>
      <c r="H42" s="55">
        <v>7</v>
      </c>
      <c r="I42" s="56">
        <v>2</v>
      </c>
      <c r="J42" s="82">
        <v>1187.0000000137954</v>
      </c>
      <c r="K42" s="83">
        <v>58</v>
      </c>
      <c r="L42" s="57">
        <f>K42/H42</f>
        <v>8.285714285714286</v>
      </c>
      <c r="M42" s="58">
        <f>J42/K42</f>
        <v>20.465517241617164</v>
      </c>
      <c r="N42" s="59">
        <v>1874</v>
      </c>
      <c r="O42" s="60">
        <f>IF(N42&lt;&gt;0,-(N42-K42)/N42,"")</f>
        <v>-0.9690501600853789</v>
      </c>
      <c r="P42" s="88">
        <v>41137.50000007379</v>
      </c>
      <c r="Q42" s="89">
        <v>1932</v>
      </c>
    </row>
    <row r="43" spans="1:17" ht="11.25">
      <c r="A43" s="19">
        <v>37</v>
      </c>
      <c r="B43" s="50" t="s">
        <v>100</v>
      </c>
      <c r="C43" s="51" t="s">
        <v>100</v>
      </c>
      <c r="D43" s="52">
        <v>44449</v>
      </c>
      <c r="E43" s="53" t="s">
        <v>12</v>
      </c>
      <c r="F43" s="54">
        <v>127</v>
      </c>
      <c r="G43" s="54">
        <v>1</v>
      </c>
      <c r="H43" s="55">
        <v>1</v>
      </c>
      <c r="I43" s="56">
        <v>5</v>
      </c>
      <c r="J43" s="82">
        <v>540.0000000230082</v>
      </c>
      <c r="K43" s="83">
        <v>45</v>
      </c>
      <c r="L43" s="57">
        <f>K43/H43</f>
        <v>45</v>
      </c>
      <c r="M43" s="58">
        <f>J43/K43</f>
        <v>12.000000000511292</v>
      </c>
      <c r="N43" s="59">
        <v>38</v>
      </c>
      <c r="O43" s="60">
        <f>IF(N43&lt;&gt;0,-(N43-K43)/N43,"")</f>
        <v>0.18421052631578946</v>
      </c>
      <c r="P43" s="84">
        <v>54405.000000066786</v>
      </c>
      <c r="Q43" s="85">
        <v>2820</v>
      </c>
    </row>
    <row r="44" spans="1:17" ht="11.25">
      <c r="A44" s="19">
        <v>38</v>
      </c>
      <c r="B44" s="50" t="s">
        <v>21</v>
      </c>
      <c r="C44" s="51" t="s">
        <v>22</v>
      </c>
      <c r="D44" s="52">
        <v>44428</v>
      </c>
      <c r="E44" s="53" t="s">
        <v>11</v>
      </c>
      <c r="F44" s="54">
        <v>167</v>
      </c>
      <c r="G44" s="54">
        <v>2</v>
      </c>
      <c r="H44" s="55">
        <v>2</v>
      </c>
      <c r="I44" s="56">
        <v>9</v>
      </c>
      <c r="J44" s="82">
        <v>851.0000000178693</v>
      </c>
      <c r="K44" s="83">
        <v>41</v>
      </c>
      <c r="L44" s="57">
        <f>K44/H44</f>
        <v>20.5</v>
      </c>
      <c r="M44" s="58">
        <f>J44/K44</f>
        <v>20.756097561411448</v>
      </c>
      <c r="N44" s="59">
        <v>77</v>
      </c>
      <c r="O44" s="60">
        <f>IF(N44&lt;&gt;0,-(N44-K44)/N44,"")</f>
        <v>-0.4675324675324675</v>
      </c>
      <c r="P44" s="84">
        <v>1809266.000000018</v>
      </c>
      <c r="Q44" s="85">
        <v>79976</v>
      </c>
    </row>
    <row r="45" spans="1:17" ht="11.25">
      <c r="A45" s="19">
        <v>39</v>
      </c>
      <c r="B45" s="50" t="s">
        <v>80</v>
      </c>
      <c r="C45" s="51" t="s">
        <v>81</v>
      </c>
      <c r="D45" s="52">
        <v>44421</v>
      </c>
      <c r="E45" s="53" t="s">
        <v>14</v>
      </c>
      <c r="F45" s="54">
        <v>18</v>
      </c>
      <c r="G45" s="54">
        <v>3</v>
      </c>
      <c r="H45" s="55">
        <v>3</v>
      </c>
      <c r="I45" s="56">
        <v>8</v>
      </c>
      <c r="J45" s="82">
        <v>700.0000000298253</v>
      </c>
      <c r="K45" s="83">
        <v>35</v>
      </c>
      <c r="L45" s="57">
        <f>K45/H45</f>
        <v>11.666666666666666</v>
      </c>
      <c r="M45" s="58">
        <f>J45/K45</f>
        <v>20.00000000085215</v>
      </c>
      <c r="N45" s="59">
        <v>63</v>
      </c>
      <c r="O45" s="60">
        <f>IF(N45&lt;&gt;0,-(N45-K45)/N45,"")</f>
        <v>-0.4444444444444444</v>
      </c>
      <c r="P45" s="84">
        <v>74699.5100001911</v>
      </c>
      <c r="Q45" s="85">
        <v>3415</v>
      </c>
    </row>
    <row r="46" spans="1:17" ht="11.25">
      <c r="A46" s="19">
        <v>40</v>
      </c>
      <c r="B46" s="50" t="s">
        <v>74</v>
      </c>
      <c r="C46" s="51" t="s">
        <v>74</v>
      </c>
      <c r="D46" s="52">
        <v>44477</v>
      </c>
      <c r="E46" s="53" t="s">
        <v>75</v>
      </c>
      <c r="F46" s="54">
        <v>18</v>
      </c>
      <c r="G46" s="54">
        <v>4</v>
      </c>
      <c r="H46" s="55">
        <v>4</v>
      </c>
      <c r="I46" s="56">
        <v>2</v>
      </c>
      <c r="J46" s="82">
        <v>386.99999997970934</v>
      </c>
      <c r="K46" s="83">
        <v>32</v>
      </c>
      <c r="L46" s="57">
        <f>K46/H46</f>
        <v>8</v>
      </c>
      <c r="M46" s="58">
        <f>J46/K46</f>
        <v>12.093749999365917</v>
      </c>
      <c r="N46" s="59">
        <v>470</v>
      </c>
      <c r="O46" s="60">
        <f>IF(N46&lt;&gt;0,-(N46-K46)/N46,"")</f>
        <v>-0.9319148936170213</v>
      </c>
      <c r="P46" s="84">
        <v>7053.999999928102</v>
      </c>
      <c r="Q46" s="85">
        <v>502</v>
      </c>
    </row>
    <row r="47" spans="1:17" ht="11.25">
      <c r="A47" s="19">
        <v>41</v>
      </c>
      <c r="B47" s="50" t="s">
        <v>59</v>
      </c>
      <c r="C47" s="51" t="s">
        <v>59</v>
      </c>
      <c r="D47" s="52">
        <v>44470</v>
      </c>
      <c r="E47" s="53" t="s">
        <v>12</v>
      </c>
      <c r="F47" s="54">
        <v>40</v>
      </c>
      <c r="G47" s="54">
        <v>2</v>
      </c>
      <c r="H47" s="55">
        <v>2</v>
      </c>
      <c r="I47" s="56">
        <v>3</v>
      </c>
      <c r="J47" s="82">
        <v>255.00000001086497</v>
      </c>
      <c r="K47" s="83">
        <v>30</v>
      </c>
      <c r="L47" s="57">
        <f>K47/H47</f>
        <v>15</v>
      </c>
      <c r="M47" s="58">
        <f>J47/K47</f>
        <v>8.500000000362165</v>
      </c>
      <c r="N47" s="59">
        <v>72</v>
      </c>
      <c r="O47" s="60">
        <f>IF(N47&lt;&gt;0,-(N47-K47)/N47,"")</f>
        <v>-0.5833333333333334</v>
      </c>
      <c r="P47" s="84">
        <v>14043.000000010865</v>
      </c>
      <c r="Q47" s="85">
        <v>723</v>
      </c>
    </row>
    <row r="48" spans="1:17" ht="11.25">
      <c r="A48" s="19">
        <v>42</v>
      </c>
      <c r="B48" s="50" t="s">
        <v>49</v>
      </c>
      <c r="C48" s="51" t="s">
        <v>49</v>
      </c>
      <c r="D48" s="52">
        <v>44463</v>
      </c>
      <c r="E48" s="53" t="s">
        <v>50</v>
      </c>
      <c r="F48" s="54">
        <v>61</v>
      </c>
      <c r="G48" s="54">
        <v>4</v>
      </c>
      <c r="H48" s="55">
        <v>4</v>
      </c>
      <c r="I48" s="56">
        <v>4</v>
      </c>
      <c r="J48" s="82">
        <v>109.00000002303415</v>
      </c>
      <c r="K48" s="83">
        <v>7</v>
      </c>
      <c r="L48" s="57">
        <f>K48/H48</f>
        <v>1.75</v>
      </c>
      <c r="M48" s="58">
        <f>J48/K48</f>
        <v>15.571428574719164</v>
      </c>
      <c r="N48" s="59">
        <v>561</v>
      </c>
      <c r="O48" s="60">
        <f>IF(N48&lt;&gt;0,-(N48-K48)/N48,"")</f>
        <v>-0.9875222816399287</v>
      </c>
      <c r="P48" s="90">
        <v>19352.00000002112</v>
      </c>
      <c r="Q48" s="91">
        <v>1023</v>
      </c>
    </row>
    <row r="49" spans="1:17" ht="11.25">
      <c r="A49" s="19">
        <v>43</v>
      </c>
      <c r="B49" s="50" t="s">
        <v>101</v>
      </c>
      <c r="C49" s="51" t="s">
        <v>101</v>
      </c>
      <c r="D49" s="52">
        <v>44022</v>
      </c>
      <c r="E49" s="53" t="s">
        <v>13</v>
      </c>
      <c r="F49" s="54">
        <v>13</v>
      </c>
      <c r="G49" s="54">
        <v>1</v>
      </c>
      <c r="H49" s="55">
        <v>1</v>
      </c>
      <c r="I49" s="56">
        <v>17</v>
      </c>
      <c r="J49" s="82">
        <v>88.00000004052929</v>
      </c>
      <c r="K49" s="83">
        <v>5</v>
      </c>
      <c r="L49" s="57">
        <f>K49/H49</f>
        <v>5</v>
      </c>
      <c r="M49" s="58">
        <f>J49/K49</f>
        <v>17.60000000810586</v>
      </c>
      <c r="N49" s="59">
        <v>356</v>
      </c>
      <c r="O49" s="60">
        <f>IF(N49&lt;&gt;0,-(N49-K49)/N49,"")</f>
        <v>-0.9859550561797753</v>
      </c>
      <c r="P49" s="86">
        <v>16965.000000038825</v>
      </c>
      <c r="Q49" s="87">
        <v>999</v>
      </c>
    </row>
    <row r="50" spans="1:17" ht="11.25">
      <c r="A50" s="19">
        <v>44</v>
      </c>
      <c r="B50" s="62" t="s">
        <v>60</v>
      </c>
      <c r="C50" s="63" t="s">
        <v>60</v>
      </c>
      <c r="D50" s="64">
        <v>44379</v>
      </c>
      <c r="E50" s="53" t="s">
        <v>61</v>
      </c>
      <c r="F50" s="65">
        <v>17</v>
      </c>
      <c r="G50" s="65">
        <v>3</v>
      </c>
      <c r="H50" s="55">
        <v>3</v>
      </c>
      <c r="I50" s="56">
        <v>5</v>
      </c>
      <c r="J50" s="66">
        <v>94.00000002239503</v>
      </c>
      <c r="K50" s="76">
        <v>4</v>
      </c>
      <c r="L50" s="57">
        <f>K50/H50</f>
        <v>1.3333333333333333</v>
      </c>
      <c r="M50" s="58">
        <f>J50/K50</f>
        <v>23.500000005598757</v>
      </c>
      <c r="N50" s="77">
        <v>4</v>
      </c>
      <c r="O50" s="60">
        <f>IF(N50&lt;&gt;0,-(N50-K50)/N50,"")</f>
        <v>0</v>
      </c>
      <c r="P50" s="74">
        <v>15899.000000020866</v>
      </c>
      <c r="Q50" s="75">
        <v>851</v>
      </c>
    </row>
    <row r="51" spans="1:17" ht="11.25">
      <c r="A51" s="19">
        <v>45</v>
      </c>
      <c r="B51" s="50" t="s">
        <v>58</v>
      </c>
      <c r="C51" s="51" t="s">
        <v>58</v>
      </c>
      <c r="D51" s="52">
        <v>44470</v>
      </c>
      <c r="E51" s="53" t="s">
        <v>12</v>
      </c>
      <c r="F51" s="54">
        <v>151</v>
      </c>
      <c r="G51" s="54">
        <v>3</v>
      </c>
      <c r="H51" s="55">
        <v>3</v>
      </c>
      <c r="I51" s="56">
        <v>3</v>
      </c>
      <c r="J51" s="82">
        <v>35.99999998314397</v>
      </c>
      <c r="K51" s="83">
        <v>2</v>
      </c>
      <c r="L51" s="57">
        <f>K51/H51</f>
        <v>0.6666666666666666</v>
      </c>
      <c r="M51" s="58">
        <f>J51/K51</f>
        <v>17.999999991571986</v>
      </c>
      <c r="N51" s="59">
        <v>110</v>
      </c>
      <c r="O51" s="60">
        <f>IF(N51&lt;&gt;0,-(N51-K51)/N51,"")</f>
        <v>-0.9818181818181818</v>
      </c>
      <c r="P51" s="84">
        <v>64620.99999998314</v>
      </c>
      <c r="Q51" s="85">
        <v>3058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2021-10-22T04:49:25Z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