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95" yWindow="195" windowWidth="15315" windowHeight="11745" tabRatio="854" activeTab="0"/>
  </bookViews>
  <sheets>
    <sheet name="8-14.10.2021 (hafta)" sheetId="1" r:id="rId1"/>
  </sheets>
  <definedNames>
    <definedName name="Excel_BuiltIn__FilterDatabase" localSheetId="0">'8-14.10.2021 (hafta)'!$A$1:$Q$25</definedName>
    <definedName name="_xlnm.Print_Area" localSheetId="0">'8-14.10.2021 (hafta)'!#REF!</definedName>
  </definedNames>
  <calcPr fullCalcOnLoad="1"/>
</workbook>
</file>

<file path=xl/sharedStrings.xml><?xml version="1.0" encoding="utf-8"?>
<sst xmlns="http://schemas.openxmlformats.org/spreadsheetml/2006/main" count="190" uniqueCount="123">
  <si>
    <t>HAFTALIK</t>
  </si>
  <si>
    <t>KÜMÜLATİF</t>
  </si>
  <si>
    <t>FİLMİN ORİJİNAL ADI</t>
  </si>
  <si>
    <t>FİLMİN TÜRKÇE ADI</t>
  </si>
  <si>
    <t>DAĞITIM</t>
  </si>
  <si>
    <t>PERDE</t>
  </si>
  <si>
    <t>HAFTA</t>
  </si>
  <si>
    <t>HASILAT</t>
  </si>
  <si>
    <t>BİLET SATIŞ</t>
  </si>
  <si>
    <t>BİLET</t>
  </si>
  <si>
    <t>BİLET       %</t>
  </si>
  <si>
    <t>UIP TURKEY</t>
  </si>
  <si>
    <t>CGVMARS DAĞITIM</t>
  </si>
  <si>
    <t>BİR FİLM</t>
  </si>
  <si>
    <t>BS DAĞITIM</t>
  </si>
  <si>
    <t>TME FILMS</t>
  </si>
  <si>
    <t>HIZLI VE ÖFKELİ 9</t>
  </si>
  <si>
    <t>F9</t>
  </si>
  <si>
    <r>
      <t xml:space="preserve">BİLET </t>
    </r>
    <r>
      <rPr>
        <b/>
        <sz val="7"/>
        <color indexed="10"/>
        <rFont val="Webdings"/>
        <family val="1"/>
      </rPr>
      <t>6</t>
    </r>
  </si>
  <si>
    <t>WARNER BROS. TURKEY</t>
  </si>
  <si>
    <t>CJ ENM</t>
  </si>
  <si>
    <t>Türkiye Haftalık Bilet Satışı ve Hasılat Raporu</t>
  </si>
  <si>
    <t>http://www.antraktsinema.com</t>
  </si>
  <si>
    <t>FREE GUY</t>
  </si>
  <si>
    <t>GERÇEK KAHRAMAN</t>
  </si>
  <si>
    <t>PAW PATROL: THE MOVIE</t>
  </si>
  <si>
    <t>PAW PATROL FİLMİ</t>
  </si>
  <si>
    <t>ANOTHER ROUND</t>
  </si>
  <si>
    <t>KÖRKÜTÜK</t>
  </si>
  <si>
    <t>ÖNCEKİ</t>
  </si>
  <si>
    <t>VİZYON TARİHİ</t>
  </si>
  <si>
    <t>ÇIKIŞ KOPYA SAYISI</t>
  </si>
  <si>
    <t>LOKASYON</t>
  </si>
  <si>
    <t>ORTALAMA
BİLET ADEDİ</t>
  </si>
  <si>
    <t>ORTALAMA
BİLET FİYATI</t>
  </si>
  <si>
    <t>FIXIES VS. CRABOTS</t>
  </si>
  <si>
    <t>TAMİRCİKLER ROBOTLARA KARŞI</t>
  </si>
  <si>
    <t>SHANG-CHI AND THE LEGEND OF THE TEN RINGS</t>
  </si>
  <si>
    <t>LUCA</t>
  </si>
  <si>
    <t>LUKA</t>
  </si>
  <si>
    <t>TOMIRIS</t>
  </si>
  <si>
    <t>TOMRİS</t>
  </si>
  <si>
    <t>SHANG-CHI VE ON HALKA EFSANESİ</t>
  </si>
  <si>
    <t>SİR-AYET 3: ÖLÜ DOĞAN</t>
  </si>
  <si>
    <t>SİR AYET 3: ÖLÜ DOĞAN</t>
  </si>
  <si>
    <t>İNSANLAR İKİYE AYRILIR</t>
  </si>
  <si>
    <t>SUVEYDA</t>
  </si>
  <si>
    <t>SONSUZ KARE</t>
  </si>
  <si>
    <t>THE BOSS BABY 2</t>
  </si>
  <si>
    <t>PATRON BEBEK 2: AİLE ŞİRKETİ</t>
  </si>
  <si>
    <t>ESCAPE ROOM: TOURNAMENT OF CHAMPIONS</t>
  </si>
  <si>
    <t>ÖLÜMCÜL LABİRENT: ŞAMPİYONLAR TURNUVASI</t>
  </si>
  <si>
    <t>THE FATHER</t>
  </si>
  <si>
    <t>BABA</t>
  </si>
  <si>
    <t>AKİF</t>
  </si>
  <si>
    <t>WRONG TURN</t>
  </si>
  <si>
    <t>KOLEJ RÜYASI: LİSE GÜNLÜKLERİ</t>
  </si>
  <si>
    <t>THE WAR WITH GRANDPA</t>
  </si>
  <si>
    <t>İYİ OLAN KAZANSIN</t>
  </si>
  <si>
    <t>DARLIN'</t>
  </si>
  <si>
    <t>BİR NEFES DAHA</t>
  </si>
  <si>
    <t>A NIGHT AT THE LOUVRE: LEONARDO DA VINCI</t>
  </si>
  <si>
    <t>LOUVRE MÜZESİNDE BİR GECE: LEONARDO DA VINCI</t>
  </si>
  <si>
    <t>GÖLGELER İÇİNDE</t>
  </si>
  <si>
    <t>CONTACT</t>
  </si>
  <si>
    <t>UZUN ZAMAN ÖNCE</t>
  </si>
  <si>
    <t>ÖLÜ EKMEĞİ</t>
  </si>
  <si>
    <t>KAZ FİLM</t>
  </si>
  <si>
    <t>NO TIME TO DIE - BOND 007 #25</t>
  </si>
  <si>
    <t>ÖLMEK İÇİN ZAMAN YOK</t>
  </si>
  <si>
    <t>DON'T BREATHE 2</t>
  </si>
  <si>
    <t>NEFESİNİ TUT 2</t>
  </si>
  <si>
    <t>STARDOG AND TURBOCAT</t>
  </si>
  <si>
    <t>SÜPER KÖPEK TURBO KEDİ</t>
  </si>
  <si>
    <t>KİTAB-I CİN</t>
  </si>
  <si>
    <t>AVCI: İLK KEHANET</t>
  </si>
  <si>
    <t>AV</t>
  </si>
  <si>
    <t>MÜFREZE</t>
  </si>
  <si>
    <t>DOROGIE TOVARISHCHI</t>
  </si>
  <si>
    <t>SEVGİLİ YOLDAŞLAR</t>
  </si>
  <si>
    <t>KARINCA</t>
  </si>
  <si>
    <t>HALK</t>
  </si>
  <si>
    <t>PETER RABBIT 2: THE RUNAWAY</t>
  </si>
  <si>
    <t>PETER RABBIT: KAÇAK TAVŞAN</t>
  </si>
  <si>
    <t>KORKU KAPANI: BAŞLANGIÇ</t>
  </si>
  <si>
    <t>HAKİKAT: BİR ŞEYH BEDRETTİN FİLMİ</t>
  </si>
  <si>
    <t>DEFİN-ECİN ZULMAN</t>
  </si>
  <si>
    <t>THE COURIER</t>
  </si>
  <si>
    <t>KURYE</t>
  </si>
  <si>
    <t>MİLYONDA BİR</t>
  </si>
  <si>
    <t>ASYLUM</t>
  </si>
  <si>
    <t>PARANORMAL HİKAYELER</t>
  </si>
  <si>
    <t>CENSOR</t>
  </si>
  <si>
    <t>SANSÜR</t>
  </si>
  <si>
    <t>SİNSİ</t>
  </si>
  <si>
    <t>MC FİLM</t>
  </si>
  <si>
    <t>FULYA</t>
  </si>
  <si>
    <t>CİNNİ KABUS</t>
  </si>
  <si>
    <t>SKYPICS FILM</t>
  </si>
  <si>
    <t>MISSING LINK</t>
  </si>
  <si>
    <t>BAY LİNK: KAYIP EFSANE</t>
  </si>
  <si>
    <t>SPYCIES</t>
  </si>
  <si>
    <t>SÜPER AJANLAR</t>
  </si>
  <si>
    <t>LES FANTASMES</t>
  </si>
  <si>
    <t>FANTEZİLER</t>
  </si>
  <si>
    <t>THE MAN WHO SOLD HIS SKIN</t>
  </si>
  <si>
    <t>DERİSİNİ SATAN ADAM</t>
  </si>
  <si>
    <t>SKIES OF LEBANON</t>
  </si>
  <si>
    <t>LÜBNAN SEMALARI</t>
  </si>
  <si>
    <t>COLLECTIV</t>
  </si>
  <si>
    <t>COLLECTIVE</t>
  </si>
  <si>
    <t>UNDINE</t>
  </si>
  <si>
    <t>LATTE AND THE MAGIC WATERSTONE</t>
  </si>
  <si>
    <t>KİRPİ LATTE VE BÜYÜLÜ TAŞ</t>
  </si>
  <si>
    <t>XIONG CHU MO: YUAN SHI SHI DAI</t>
  </si>
  <si>
    <t>AYI KARDEŞLER: ZAMANDA YOLCULUK</t>
  </si>
  <si>
    <t>SHAUN THE SHEEP MOVIE: FARMAGEDDON</t>
  </si>
  <si>
    <t>KUZULAR FİRARDA: UZAY PARKI</t>
  </si>
  <si>
    <t>LA LA LAND: CANTANDO ESTACOES</t>
  </si>
  <si>
    <t>AŞIKLAR ŞEHRİ</t>
  </si>
  <si>
    <t>NASİPSE ADAYIZ</t>
  </si>
  <si>
    <t>BATURALP</t>
  </si>
  <si>
    <t>8 - 14 EKİM 2021 / 41. VİZYON HAFTASI</t>
  </si>
</sst>
</file>

<file path=xl/styles.xml><?xml version="1.0" encoding="utf-8"?>
<styleSheet xmlns="http://schemas.openxmlformats.org/spreadsheetml/2006/main">
  <numFmts count="6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_-;\-* #,##0_-;_-* &quot;-&quot;_-;_-@_-"/>
    <numFmt numFmtId="173" formatCode="_-* #,##0.00_-;\-* #,##0.00_-;_-* &quot;-&quot;??_-;_-@_-"/>
    <numFmt numFmtId="174" formatCode="&quot;₺&quot;#,##0;\-&quot;₺&quot;#,##0"/>
    <numFmt numFmtId="175" formatCode="&quot;₺&quot;#,##0;[Red]\-&quot;₺&quot;#,##0"/>
    <numFmt numFmtId="176" formatCode="&quot;₺&quot;#,##0.00;\-&quot;₺&quot;#,##0.00"/>
    <numFmt numFmtId="177" formatCode="&quot;₺&quot;#,##0.00;[Red]\-&quot;₺&quot;#,##0.00"/>
    <numFmt numFmtId="178" formatCode="_-&quot;₺&quot;* #,##0_-;\-&quot;₺&quot;* #,##0_-;_-&quot;₺&quot;* &quot;-&quot;_-;_-@_-"/>
    <numFmt numFmtId="179" formatCode="_-&quot;₺&quot;* #,##0.00_-;\-&quot;₺&quot;* #,##0.00_-;_-&quot;₺&quot;* &quot;-&quot;??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  <numFmt numFmtId="209" formatCode="[$-41F]d\ mmmm\ yyyy;@"/>
    <numFmt numFmtId="210" formatCode="[$-41F]d\ mmmm\ yy;@"/>
    <numFmt numFmtId="211" formatCode="#,##0.00\ "/>
    <numFmt numFmtId="212" formatCode="#,##0;[Red]#,##0"/>
    <numFmt numFmtId="213" formatCode="0.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70">
    <font>
      <sz val="10"/>
      <name val="Arial"/>
      <family val="0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10"/>
      <color indexed="9"/>
      <name val="Calibri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sz val="5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b/>
      <sz val="7"/>
      <color indexed="10"/>
      <name val="Webdings"/>
      <family val="1"/>
    </font>
    <font>
      <sz val="10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Calibri"/>
      <family val="2"/>
    </font>
    <font>
      <sz val="10"/>
      <color indexed="30"/>
      <name val="Arial"/>
      <family val="2"/>
    </font>
    <font>
      <b/>
      <sz val="8"/>
      <color indexed="30"/>
      <name val="Corbel"/>
      <family val="2"/>
    </font>
    <font>
      <b/>
      <sz val="7"/>
      <color indexed="30"/>
      <name val="Calibri"/>
      <family val="2"/>
    </font>
    <font>
      <sz val="7"/>
      <color indexed="30"/>
      <name val="Arial"/>
      <family val="2"/>
    </font>
    <font>
      <b/>
      <sz val="7"/>
      <color indexed="30"/>
      <name val="Arial"/>
      <family val="2"/>
    </font>
    <font>
      <sz val="7"/>
      <color indexed="30"/>
      <name val="Calibri"/>
      <family val="2"/>
    </font>
    <font>
      <b/>
      <sz val="7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Calibri"/>
      <family val="2"/>
    </font>
    <font>
      <sz val="10"/>
      <color rgb="FF0070C0"/>
      <name val="Arial"/>
      <family val="2"/>
    </font>
    <font>
      <b/>
      <sz val="8"/>
      <color rgb="FF0070C0"/>
      <name val="Corbel"/>
      <family val="2"/>
    </font>
    <font>
      <b/>
      <sz val="7"/>
      <color rgb="FF0070C0"/>
      <name val="Calibri"/>
      <family val="2"/>
    </font>
    <font>
      <sz val="7"/>
      <color rgb="FF0070C0"/>
      <name val="Arial"/>
      <family val="2"/>
    </font>
    <font>
      <b/>
      <sz val="7"/>
      <color rgb="FF0070C0"/>
      <name val="Arial"/>
      <family val="2"/>
    </font>
    <font>
      <b/>
      <sz val="7"/>
      <color theme="0"/>
      <name val="Calibri"/>
      <family val="2"/>
    </font>
    <font>
      <sz val="7"/>
      <color rgb="FF0070C0"/>
      <name val="Calibri"/>
      <family val="2"/>
    </font>
    <font>
      <b/>
      <sz val="7"/>
      <color rgb="FFFF0000"/>
      <name val="Verdana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0" borderId="0" applyNumberFormat="0" applyBorder="0" applyAlignment="0" applyProtection="0"/>
    <xf numFmtId="0" fontId="47" fillId="3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51" fillId="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14" borderId="0" applyNumberFormat="0" applyBorder="0" applyAlignment="0" applyProtection="0"/>
    <xf numFmtId="0" fontId="52" fillId="15" borderId="6" applyNumberFormat="0" applyAlignment="0" applyProtection="0"/>
    <xf numFmtId="0" fontId="53" fillId="2" borderId="6" applyNumberFormat="0" applyAlignment="0" applyProtection="0"/>
    <xf numFmtId="0" fontId="54" fillId="16" borderId="7" applyNumberFormat="0" applyAlignment="0" applyProtection="0"/>
    <xf numFmtId="0" fontId="55" fillId="17" borderId="0" applyNumberFormat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18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19" borderId="8" applyNumberFormat="0" applyFont="0" applyAlignment="0" applyProtection="0"/>
    <xf numFmtId="0" fontId="58" fillId="20" borderId="0" applyNumberFormat="0" applyBorder="0" applyAlignment="0" applyProtection="0"/>
    <xf numFmtId="0" fontId="4" fillId="21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1" fontId="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43" fontId="0" fillId="0" borderId="0" applyFont="0" applyFill="0" applyBorder="0" applyAlignment="0" applyProtection="0"/>
    <xf numFmtId="0" fontId="48" fillId="1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27" borderId="0" xfId="0" applyFont="1" applyFill="1" applyBorder="1" applyAlignment="1" applyProtection="1">
      <alignment horizontal="right" vertical="center"/>
      <protection/>
    </xf>
    <xf numFmtId="0" fontId="7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horizontal="left" vertical="center"/>
      <protection/>
    </xf>
    <xf numFmtId="3" fontId="8" fillId="27" borderId="0" xfId="0" applyNumberFormat="1" applyFont="1" applyFill="1" applyBorder="1" applyAlignment="1" applyProtection="1">
      <alignment horizontal="center" vertical="center"/>
      <protection/>
    </xf>
    <xf numFmtId="4" fontId="9" fillId="27" borderId="0" xfId="0" applyNumberFormat="1" applyFont="1" applyFill="1" applyBorder="1" applyAlignment="1" applyProtection="1">
      <alignment horizontal="right" vertical="center"/>
      <protection/>
    </xf>
    <xf numFmtId="3" fontId="9" fillId="27" borderId="0" xfId="0" applyNumberFormat="1" applyFont="1" applyFill="1" applyBorder="1" applyAlignment="1" applyProtection="1">
      <alignment horizontal="right" vertical="center"/>
      <protection/>
    </xf>
    <xf numFmtId="3" fontId="10" fillId="27" borderId="0" xfId="0" applyNumberFormat="1" applyFont="1" applyFill="1" applyBorder="1" applyAlignment="1" applyProtection="1">
      <alignment horizontal="right" vertical="center"/>
      <protection/>
    </xf>
    <xf numFmtId="0" fontId="5" fillId="27" borderId="0" xfId="0" applyFont="1" applyFill="1" applyBorder="1" applyAlignment="1" applyProtection="1">
      <alignment horizontal="right" vertical="center" wrapText="1"/>
      <protection locked="0"/>
    </xf>
    <xf numFmtId="0" fontId="11" fillId="27" borderId="0" xfId="0" applyFont="1" applyFill="1" applyAlignment="1">
      <alignment vertical="center"/>
    </xf>
    <xf numFmtId="0" fontId="12" fillId="27" borderId="0" xfId="0" applyFont="1" applyFill="1" applyBorder="1" applyAlignment="1" applyProtection="1">
      <alignment horizontal="center" vertical="center" wrapText="1"/>
      <protection locked="0"/>
    </xf>
    <xf numFmtId="0" fontId="0" fillId="27" borderId="0" xfId="0" applyNumberFormat="1" applyFont="1" applyFill="1" applyAlignment="1">
      <alignment vertical="center"/>
    </xf>
    <xf numFmtId="0" fontId="12" fillId="27" borderId="0" xfId="0" applyFont="1" applyFill="1" applyBorder="1" applyAlignment="1" applyProtection="1">
      <alignment horizontal="left" vertical="center"/>
      <protection locked="0"/>
    </xf>
    <xf numFmtId="0" fontId="12" fillId="27" borderId="0" xfId="0" applyFont="1" applyFill="1" applyBorder="1" applyAlignment="1" applyProtection="1">
      <alignment horizontal="center" vertical="center"/>
      <protection locked="0"/>
    </xf>
    <xf numFmtId="0" fontId="5" fillId="27" borderId="0" xfId="0" applyFont="1" applyFill="1" applyBorder="1" applyAlignment="1" applyProtection="1">
      <alignment horizontal="center"/>
      <protection locked="0"/>
    </xf>
    <xf numFmtId="0" fontId="15" fillId="27" borderId="0" xfId="0" applyFont="1" applyFill="1" applyBorder="1" applyAlignment="1" applyProtection="1">
      <alignment horizontal="center"/>
      <protection locked="0"/>
    </xf>
    <xf numFmtId="0" fontId="5" fillId="27" borderId="0" xfId="0" applyFont="1" applyFill="1" applyBorder="1" applyAlignment="1" applyProtection="1">
      <alignment horizontal="center"/>
      <protection/>
    </xf>
    <xf numFmtId="0" fontId="15" fillId="27" borderId="0" xfId="0" applyFont="1" applyFill="1" applyBorder="1" applyAlignment="1" applyProtection="1">
      <alignment horizontal="center"/>
      <protection/>
    </xf>
    <xf numFmtId="1" fontId="5" fillId="27" borderId="0" xfId="0" applyNumberFormat="1" applyFont="1" applyFill="1" applyBorder="1" applyAlignment="1" applyProtection="1">
      <alignment horizontal="right" vertical="center"/>
      <protection/>
    </xf>
    <xf numFmtId="0" fontId="19" fillId="27" borderId="0" xfId="0" applyFont="1" applyFill="1" applyBorder="1" applyAlignment="1" applyProtection="1">
      <alignment horizontal="left" vertical="center"/>
      <protection/>
    </xf>
    <xf numFmtId="180" fontId="16" fillId="28" borderId="11" xfId="44" applyFont="1" applyFill="1" applyBorder="1" applyAlignment="1" applyProtection="1">
      <alignment horizontal="center" vertical="center"/>
      <protection/>
    </xf>
    <xf numFmtId="0" fontId="16" fillId="28" borderId="11" xfId="0" applyFont="1" applyFill="1" applyBorder="1" applyAlignment="1" applyProtection="1">
      <alignment horizontal="center" vertical="center"/>
      <protection/>
    </xf>
    <xf numFmtId="0" fontId="15" fillId="29" borderId="12" xfId="0" applyNumberFormat="1" applyFont="1" applyFill="1" applyBorder="1" applyAlignment="1" applyProtection="1">
      <alignment horizontal="center" wrapText="1"/>
      <protection locked="0"/>
    </xf>
    <xf numFmtId="180" fontId="16" fillId="29" borderId="12" xfId="44" applyFont="1" applyFill="1" applyBorder="1" applyAlignment="1" applyProtection="1">
      <alignment horizontal="center"/>
      <protection locked="0"/>
    </xf>
    <xf numFmtId="0" fontId="16" fillId="29" borderId="12" xfId="0" applyFont="1" applyFill="1" applyBorder="1" applyAlignment="1" applyProtection="1">
      <alignment horizontal="center"/>
      <protection locked="0"/>
    </xf>
    <xf numFmtId="0" fontId="61" fillId="27" borderId="0" xfId="0" applyFont="1" applyFill="1" applyAlignment="1">
      <alignment horizontal="center" vertical="center"/>
    </xf>
    <xf numFmtId="0" fontId="62" fillId="27" borderId="0" xfId="0" applyNumberFormat="1" applyFont="1" applyFill="1" applyAlignment="1">
      <alignment horizontal="center" vertical="center"/>
    </xf>
    <xf numFmtId="0" fontId="63" fillId="27" borderId="0" xfId="0" applyFont="1" applyFill="1" applyBorder="1" applyAlignment="1" applyProtection="1">
      <alignment horizontal="center" vertical="center"/>
      <protection locked="0"/>
    </xf>
    <xf numFmtId="0" fontId="64" fillId="29" borderId="12" xfId="0" applyFont="1" applyFill="1" applyBorder="1" applyAlignment="1" applyProtection="1">
      <alignment horizontal="center"/>
      <protection locked="0"/>
    </xf>
    <xf numFmtId="4" fontId="65" fillId="27" borderId="0" xfId="0" applyNumberFormat="1" applyFont="1" applyFill="1" applyBorder="1" applyAlignment="1" applyProtection="1">
      <alignment horizontal="center" vertical="center"/>
      <protection/>
    </xf>
    <xf numFmtId="4" fontId="66" fillId="27" borderId="0" xfId="0" applyNumberFormat="1" applyFont="1" applyFill="1" applyBorder="1" applyAlignment="1" applyProtection="1">
      <alignment horizontal="right" vertical="center"/>
      <protection/>
    </xf>
    <xf numFmtId="3" fontId="66" fillId="27" borderId="0" xfId="0" applyNumberFormat="1" applyFont="1" applyFill="1" applyBorder="1" applyAlignment="1" applyProtection="1">
      <alignment horizontal="right" vertical="center"/>
      <protection/>
    </xf>
    <xf numFmtId="0" fontId="67" fillId="28" borderId="11" xfId="0" applyNumberFormat="1" applyFont="1" applyFill="1" applyBorder="1" applyAlignment="1" applyProtection="1">
      <alignment horizontal="center" vertical="center" textRotation="90"/>
      <protection locked="0"/>
    </xf>
    <xf numFmtId="4" fontId="67" fillId="28" borderId="11" xfId="0" applyNumberFormat="1" applyFont="1" applyFill="1" applyBorder="1" applyAlignment="1" applyProtection="1">
      <alignment horizontal="center" vertical="center" wrapText="1"/>
      <protection/>
    </xf>
    <xf numFmtId="3" fontId="67" fillId="28" borderId="11" xfId="0" applyNumberFormat="1" applyFont="1" applyFill="1" applyBorder="1" applyAlignment="1" applyProtection="1">
      <alignment horizontal="center" vertical="center" wrapText="1"/>
      <protection/>
    </xf>
    <xf numFmtId="3" fontId="67" fillId="28" borderId="11" xfId="0" applyNumberFormat="1" applyFont="1" applyFill="1" applyBorder="1" applyAlignment="1" applyProtection="1">
      <alignment horizontal="center" vertical="center" textRotation="90" wrapText="1"/>
      <protection/>
    </xf>
    <xf numFmtId="187" fontId="11" fillId="27" borderId="0" xfId="0" applyNumberFormat="1" applyFont="1" applyFill="1" applyAlignment="1">
      <alignment horizontal="center" vertical="center"/>
    </xf>
    <xf numFmtId="0" fontId="22" fillId="27" borderId="0" xfId="0" applyFont="1" applyFill="1" applyAlignment="1">
      <alignment horizontal="center" vertical="center"/>
    </xf>
    <xf numFmtId="187" fontId="0" fillId="27" borderId="0" xfId="0" applyNumberFormat="1" applyFont="1" applyFill="1" applyAlignment="1">
      <alignment horizontal="center" vertical="center"/>
    </xf>
    <xf numFmtId="0" fontId="0" fillId="27" borderId="0" xfId="0" applyNumberFormat="1" applyFont="1" applyFill="1" applyAlignment="1">
      <alignment horizontal="center" vertical="center"/>
    </xf>
    <xf numFmtId="187" fontId="12" fillId="27" borderId="0" xfId="0" applyNumberFormat="1" applyFont="1" applyFill="1" applyBorder="1" applyAlignment="1" applyProtection="1">
      <alignment horizontal="center" vertical="center"/>
      <protection locked="0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2" fontId="13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14" fillId="27" borderId="0" xfId="0" applyNumberFormat="1" applyFont="1" applyFill="1" applyBorder="1" applyAlignment="1" applyProtection="1">
      <alignment horizontal="center" vertical="center" wrapText="1"/>
      <protection locked="0"/>
    </xf>
    <xf numFmtId="187" fontId="16" fillId="28" borderId="11" xfId="0" applyNumberFormat="1" applyFont="1" applyFill="1" applyBorder="1" applyAlignment="1" applyProtection="1">
      <alignment horizontal="center" vertical="center" textRotation="90"/>
      <protection/>
    </xf>
    <xf numFmtId="3" fontId="10" fillId="27" borderId="0" xfId="0" applyNumberFormat="1" applyFont="1" applyFill="1" applyBorder="1" applyAlignment="1" applyProtection="1">
      <alignment horizontal="center" vertical="center"/>
      <protection/>
    </xf>
    <xf numFmtId="4" fontId="10" fillId="27" borderId="0" xfId="0" applyNumberFormat="1" applyFont="1" applyFill="1" applyBorder="1" applyAlignment="1" applyProtection="1">
      <alignment horizontal="center" vertical="center"/>
      <protection/>
    </xf>
    <xf numFmtId="0" fontId="16" fillId="29" borderId="12" xfId="0" applyFont="1" applyFill="1" applyBorder="1" applyAlignment="1">
      <alignment horizontal="center" vertical="center" wrapText="1"/>
    </xf>
    <xf numFmtId="0" fontId="16" fillId="28" borderId="11" xfId="0" applyNumberFormat="1" applyFont="1" applyFill="1" applyBorder="1" applyAlignment="1" applyProtection="1">
      <alignment horizontal="center" vertical="center" textRotation="90"/>
      <protection locked="0"/>
    </xf>
    <xf numFmtId="189" fontId="64" fillId="0" borderId="13" xfId="0" applyNumberFormat="1" applyFont="1" applyFill="1" applyBorder="1" applyAlignment="1">
      <alignment vertical="center"/>
    </xf>
    <xf numFmtId="189" fontId="17" fillId="0" borderId="13" xfId="0" applyNumberFormat="1" applyFont="1" applyFill="1" applyBorder="1" applyAlignment="1">
      <alignment vertical="center"/>
    </xf>
    <xf numFmtId="187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  <protection/>
    </xf>
    <xf numFmtId="3" fontId="6" fillId="0" borderId="13" xfId="187" applyNumberFormat="1" applyFont="1" applyFill="1" applyBorder="1" applyAlignment="1" applyProtection="1">
      <alignment horizontal="right" vertical="center"/>
      <protection/>
    </xf>
    <xf numFmtId="2" fontId="6" fillId="0" borderId="13" xfId="187" applyNumberFormat="1" applyFont="1" applyFill="1" applyBorder="1" applyAlignment="1" applyProtection="1">
      <alignment horizontal="right" vertical="center"/>
      <protection/>
    </xf>
    <xf numFmtId="3" fontId="18" fillId="0" borderId="13" xfId="44" applyNumberFormat="1" applyFont="1" applyFill="1" applyBorder="1" applyAlignment="1" applyProtection="1">
      <alignment horizontal="right" vertical="center"/>
      <protection locked="0"/>
    </xf>
    <xf numFmtId="185" fontId="6" fillId="0" borderId="13" xfId="189" applyNumberFormat="1" applyFont="1" applyFill="1" applyBorder="1" applyAlignment="1" applyProtection="1">
      <alignment vertical="center"/>
      <protection/>
    </xf>
    <xf numFmtId="0" fontId="23" fillId="0" borderId="13" xfId="0" applyFont="1" applyBorder="1" applyAlignment="1">
      <alignment vertical="center"/>
    </xf>
    <xf numFmtId="0" fontId="64" fillId="0" borderId="13" xfId="0" applyFont="1" applyFill="1" applyBorder="1" applyAlignment="1">
      <alignment vertical="center"/>
    </xf>
    <xf numFmtId="0" fontId="17" fillId="0" borderId="13" xfId="0" applyNumberFormat="1" applyFont="1" applyFill="1" applyBorder="1" applyAlignment="1" applyProtection="1">
      <alignment vertical="center"/>
      <protection locked="0"/>
    </xf>
    <xf numFmtId="187" fontId="6" fillId="0" borderId="13" xfId="0" applyNumberFormat="1" applyFont="1" applyFill="1" applyBorder="1" applyAlignment="1" applyProtection="1">
      <alignment horizontal="center" vertical="center"/>
      <protection locked="0"/>
    </xf>
    <xf numFmtId="1" fontId="6" fillId="0" borderId="13" xfId="0" applyNumberFormat="1" applyFont="1" applyFill="1" applyBorder="1" applyAlignment="1">
      <alignment horizontal="center" vertical="center"/>
    </xf>
    <xf numFmtId="4" fontId="64" fillId="0" borderId="13" xfId="44" applyNumberFormat="1" applyFont="1" applyFill="1" applyBorder="1" applyAlignment="1" applyProtection="1">
      <alignment horizontal="right" vertical="center"/>
      <protection locked="0"/>
    </xf>
    <xf numFmtId="3" fontId="64" fillId="0" borderId="13" xfId="44" applyNumberFormat="1" applyFont="1" applyFill="1" applyBorder="1" applyAlignment="1" applyProtection="1">
      <alignment horizontal="right" vertical="center"/>
      <protection locked="0"/>
    </xf>
    <xf numFmtId="4" fontId="64" fillId="0" borderId="13" xfId="46" applyNumberFormat="1" applyFont="1" applyFill="1" applyBorder="1" applyAlignment="1" applyProtection="1">
      <alignment horizontal="right" vertical="center"/>
      <protection locked="0"/>
    </xf>
    <xf numFmtId="3" fontId="64" fillId="0" borderId="13" xfId="46" applyNumberFormat="1" applyFont="1" applyFill="1" applyBorder="1" applyAlignment="1" applyProtection="1">
      <alignment horizontal="right" vertical="center"/>
      <protection locked="0"/>
    </xf>
    <xf numFmtId="4" fontId="64" fillId="0" borderId="13" xfId="44" applyNumberFormat="1" applyFont="1" applyFill="1" applyBorder="1" applyAlignment="1" applyProtection="1">
      <alignment horizontal="right" vertical="center"/>
      <protection locked="0"/>
    </xf>
    <xf numFmtId="3" fontId="64" fillId="0" borderId="13" xfId="44" applyNumberFormat="1" applyFont="1" applyFill="1" applyBorder="1" applyAlignment="1" applyProtection="1">
      <alignment horizontal="right" vertical="center"/>
      <protection locked="0"/>
    </xf>
    <xf numFmtId="4" fontId="69" fillId="27" borderId="0" xfId="0" applyNumberFormat="1" applyFont="1" applyFill="1" applyBorder="1" applyAlignment="1" applyProtection="1">
      <alignment horizontal="right" vertical="center"/>
      <protection/>
    </xf>
    <xf numFmtId="3" fontId="69" fillId="27" borderId="0" xfId="0" applyNumberFormat="1" applyFont="1" applyFill="1" applyBorder="1" applyAlignment="1" applyProtection="1">
      <alignment horizontal="right" vertical="center"/>
      <protection/>
    </xf>
    <xf numFmtId="4" fontId="64" fillId="0" borderId="13" xfId="0" applyNumberFormat="1" applyFont="1" applyFill="1" applyBorder="1" applyAlignment="1">
      <alignment vertical="center"/>
    </xf>
    <xf numFmtId="3" fontId="64" fillId="0" borderId="13" xfId="0" applyNumberFormat="1" applyFont="1" applyFill="1" applyBorder="1" applyAlignment="1">
      <alignment vertical="center"/>
    </xf>
    <xf numFmtId="4" fontId="64" fillId="0" borderId="13" xfId="112" applyNumberFormat="1" applyFont="1" applyFill="1" applyBorder="1" applyAlignment="1" applyProtection="1">
      <alignment horizontal="right" vertical="center"/>
      <protection/>
    </xf>
    <xf numFmtId="3" fontId="64" fillId="0" borderId="13" xfId="112" applyNumberFormat="1" applyFont="1" applyFill="1" applyBorder="1" applyAlignment="1" applyProtection="1">
      <alignment horizontal="right" vertical="center"/>
      <protection/>
    </xf>
    <xf numFmtId="3" fontId="64" fillId="0" borderId="13" xfId="46" applyNumberFormat="1" applyFont="1" applyFill="1" applyBorder="1" applyAlignment="1" applyProtection="1">
      <alignment horizontal="right" vertical="center"/>
      <protection locked="0"/>
    </xf>
    <xf numFmtId="3" fontId="18" fillId="0" borderId="13" xfId="46" applyNumberFormat="1" applyFont="1" applyFill="1" applyBorder="1" applyAlignment="1" applyProtection="1">
      <alignment horizontal="right" vertical="center"/>
      <protection locked="0"/>
    </xf>
    <xf numFmtId="0" fontId="16" fillId="29" borderId="12" xfId="0" applyFont="1" applyFill="1" applyBorder="1" applyAlignment="1">
      <alignment horizontal="center" vertical="center" wrapText="1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2" fontId="13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14" fillId="27" borderId="14" xfId="0" applyNumberFormat="1" applyFont="1" applyFill="1" applyBorder="1" applyAlignment="1" applyProtection="1">
      <alignment horizontal="center" vertical="center" wrapText="1"/>
      <protection locked="0"/>
    </xf>
    <xf numFmtId="4" fontId="64" fillId="0" borderId="13" xfId="46" applyNumberFormat="1" applyFont="1" applyFill="1" applyBorder="1" applyAlignment="1" applyProtection="1">
      <alignment horizontal="right" vertical="center" shrinkToFit="1"/>
      <protection locked="0"/>
    </xf>
    <xf numFmtId="3" fontId="64" fillId="0" borderId="13" xfId="46" applyNumberFormat="1" applyFont="1" applyFill="1" applyBorder="1" applyAlignment="1" applyProtection="1">
      <alignment horizontal="right" vertical="center" shrinkToFit="1"/>
      <protection locked="0"/>
    </xf>
    <xf numFmtId="4" fontId="64" fillId="0" borderId="13" xfId="46" applyNumberFormat="1" applyFont="1" applyFill="1" applyBorder="1" applyAlignment="1" applyProtection="1">
      <alignment horizontal="right" vertical="center" shrinkToFit="1"/>
      <protection locked="0"/>
    </xf>
    <xf numFmtId="3" fontId="64" fillId="0" borderId="13" xfId="46" applyNumberFormat="1" applyFont="1" applyFill="1" applyBorder="1" applyAlignment="1" applyProtection="1">
      <alignment horizontal="right" vertical="center" shrinkToFit="1"/>
      <protection locked="0"/>
    </xf>
  </cellXfs>
  <cellStyles count="187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2 7" xfId="54"/>
    <cellStyle name="Binlik Ayracı 3" xfId="55"/>
    <cellStyle name="Binlik Ayracı 4" xfId="56"/>
    <cellStyle name="Binlik Ayracı 4 2" xfId="57"/>
    <cellStyle name="Binlik Ayracı 5" xfId="58"/>
    <cellStyle name="Binlik Ayracı 6" xfId="59"/>
    <cellStyle name="Binlik Ayracı 6 2" xfId="60"/>
    <cellStyle name="Binlik Ayracı 7" xfId="61"/>
    <cellStyle name="Binlik Ayracı 7 2" xfId="62"/>
    <cellStyle name="Comma 2" xfId="63"/>
    <cellStyle name="Comma 2 2" xfId="64"/>
    <cellStyle name="Comma 2 3" xfId="65"/>
    <cellStyle name="Comma 2 3 2" xfId="66"/>
    <cellStyle name="Comma 4" xfId="67"/>
    <cellStyle name="Çıkış" xfId="68"/>
    <cellStyle name="Excel Built-in Normal" xfId="69"/>
    <cellStyle name="Excel Built-in Normal 10" xfId="70"/>
    <cellStyle name="Excel Built-in Normal 11" xfId="71"/>
    <cellStyle name="Excel Built-in Normal 12" xfId="72"/>
    <cellStyle name="Excel Built-in Normal 13" xfId="73"/>
    <cellStyle name="Excel Built-in Normal 14" xfId="74"/>
    <cellStyle name="Excel Built-in Normal 15" xfId="75"/>
    <cellStyle name="Excel Built-in Normal 16" xfId="76"/>
    <cellStyle name="Excel Built-in Normal 17" xfId="77"/>
    <cellStyle name="Excel Built-in Normal 18" xfId="78"/>
    <cellStyle name="Excel Built-in Normal 19" xfId="79"/>
    <cellStyle name="Excel Built-in Normal 2" xfId="80"/>
    <cellStyle name="Excel Built-in Normal 20" xfId="81"/>
    <cellStyle name="Excel Built-in Normal 21" xfId="82"/>
    <cellStyle name="Excel Built-in Normal 22" xfId="83"/>
    <cellStyle name="Excel Built-in Normal 23" xfId="84"/>
    <cellStyle name="Excel Built-in Normal 24" xfId="85"/>
    <cellStyle name="Excel Built-in Normal 25" xfId="86"/>
    <cellStyle name="Excel Built-in Normal 26" xfId="87"/>
    <cellStyle name="Excel Built-in Normal 27" xfId="88"/>
    <cellStyle name="Excel Built-in Normal 28" xfId="89"/>
    <cellStyle name="Excel Built-in Normal 29" xfId="90"/>
    <cellStyle name="Excel Built-in Normal 3" xfId="91"/>
    <cellStyle name="Excel Built-in Normal 30" xfId="92"/>
    <cellStyle name="Excel Built-in Normal 31" xfId="93"/>
    <cellStyle name="Excel Built-in Normal 32" xfId="94"/>
    <cellStyle name="Excel Built-in Normal 33" xfId="95"/>
    <cellStyle name="Excel Built-in Normal 34" xfId="96"/>
    <cellStyle name="Excel Built-in Normal 35" xfId="97"/>
    <cellStyle name="Excel Built-in Normal 36" xfId="98"/>
    <cellStyle name="Excel Built-in Normal 37" xfId="99"/>
    <cellStyle name="Excel Built-in Normal 38" xfId="100"/>
    <cellStyle name="Excel Built-in Normal 39" xfId="101"/>
    <cellStyle name="Excel Built-in Normal 4" xfId="102"/>
    <cellStyle name="Excel Built-in Normal 40" xfId="103"/>
    <cellStyle name="Excel Built-in Normal 41" xfId="104"/>
    <cellStyle name="Excel Built-in Normal 42" xfId="105"/>
    <cellStyle name="Excel Built-in Normal 43" xfId="106"/>
    <cellStyle name="Excel Built-in Normal 5" xfId="107"/>
    <cellStyle name="Excel Built-in Normal 6" xfId="108"/>
    <cellStyle name="Excel Built-in Normal 7" xfId="109"/>
    <cellStyle name="Excel Built-in Normal 8" xfId="110"/>
    <cellStyle name="Excel Built-in Normal 9" xfId="111"/>
    <cellStyle name="Excel_BuiltIn_İyi 1" xfId="112"/>
    <cellStyle name="Giriş" xfId="113"/>
    <cellStyle name="Hesaplama" xfId="114"/>
    <cellStyle name="İşaretli Hücre" xfId="115"/>
    <cellStyle name="İyi" xfId="116"/>
    <cellStyle name="Followed Hyperlink" xfId="117"/>
    <cellStyle name="Hyperlink" xfId="118"/>
    <cellStyle name="Köprü 2" xfId="119"/>
    <cellStyle name="Kötü" xfId="120"/>
    <cellStyle name="Normal 10" xfId="121"/>
    <cellStyle name="Normal 11" xfId="122"/>
    <cellStyle name="Normal 11 2" xfId="123"/>
    <cellStyle name="Normal 12" xfId="124"/>
    <cellStyle name="Normal 12 2" xfId="125"/>
    <cellStyle name="Normal 13" xfId="126"/>
    <cellStyle name="Normal 14" xfId="127"/>
    <cellStyle name="Normal 15" xfId="128"/>
    <cellStyle name="Normal 2" xfId="129"/>
    <cellStyle name="Normal 2 10 10" xfId="130"/>
    <cellStyle name="Normal 2 10 10 2" xfId="131"/>
    <cellStyle name="Normal 2 2" xfId="132"/>
    <cellStyle name="Normal 2 2 2" xfId="133"/>
    <cellStyle name="Normal 2 2 2 2" xfId="134"/>
    <cellStyle name="Normal 2 2 3" xfId="135"/>
    <cellStyle name="Normal 2 2 4" xfId="136"/>
    <cellStyle name="Normal 2 2 5" xfId="137"/>
    <cellStyle name="Normal 2 2 5 2" xfId="138"/>
    <cellStyle name="Normal 2 3" xfId="139"/>
    <cellStyle name="Normal 2 4" xfId="140"/>
    <cellStyle name="Normal 2 5" xfId="141"/>
    <cellStyle name="Normal 2 5 2" xfId="142"/>
    <cellStyle name="Normal 2 6" xfId="143"/>
    <cellStyle name="Normal 2 7" xfId="144"/>
    <cellStyle name="Normal 2 8" xfId="145"/>
    <cellStyle name="Normal 3" xfId="146"/>
    <cellStyle name="Normal 3 2" xfId="147"/>
    <cellStyle name="Normal 4" xfId="148"/>
    <cellStyle name="Normal 4 2" xfId="149"/>
    <cellStyle name="Normal 5" xfId="150"/>
    <cellStyle name="Normal 5 2" xfId="151"/>
    <cellStyle name="Normal 5 2 2" xfId="152"/>
    <cellStyle name="Normal 5 3" xfId="153"/>
    <cellStyle name="Normal 5 4" xfId="154"/>
    <cellStyle name="Normal 5 5" xfId="155"/>
    <cellStyle name="Normal 6" xfId="156"/>
    <cellStyle name="Normal 6 2" xfId="157"/>
    <cellStyle name="Normal 6 3" xfId="158"/>
    <cellStyle name="Normal 6 4" xfId="159"/>
    <cellStyle name="Normal 7" xfId="160"/>
    <cellStyle name="Normal 7 2" xfId="161"/>
    <cellStyle name="Normal 8" xfId="162"/>
    <cellStyle name="Normal 9" xfId="163"/>
    <cellStyle name="Not" xfId="164"/>
    <cellStyle name="Nötr" xfId="165"/>
    <cellStyle name="Onaylı" xfId="166"/>
    <cellStyle name="Currency" xfId="167"/>
    <cellStyle name="Currency [0]" xfId="168"/>
    <cellStyle name="ParaBirimi 2" xfId="169"/>
    <cellStyle name="ParaBirimi 3" xfId="170"/>
    <cellStyle name="Toplam" xfId="171"/>
    <cellStyle name="Uyarı Metni" xfId="172"/>
    <cellStyle name="Virgül 10" xfId="173"/>
    <cellStyle name="Virgül 2" xfId="174"/>
    <cellStyle name="Virgül 2 2" xfId="175"/>
    <cellStyle name="Virgül 2 2 4" xfId="176"/>
    <cellStyle name="Virgül 3" xfId="177"/>
    <cellStyle name="Virgül 3 2" xfId="178"/>
    <cellStyle name="Virgül 4" xfId="179"/>
    <cellStyle name="Virgül 5" xfId="180"/>
    <cellStyle name="Vurgu1" xfId="181"/>
    <cellStyle name="Vurgu2" xfId="182"/>
    <cellStyle name="Vurgu3" xfId="183"/>
    <cellStyle name="Vurgu4" xfId="184"/>
    <cellStyle name="Vurgu5" xfId="185"/>
    <cellStyle name="Vurgu6" xfId="186"/>
    <cellStyle name="Percent" xfId="187"/>
    <cellStyle name="Yüzde 2" xfId="188"/>
    <cellStyle name="Yüzde 2 2" xfId="189"/>
    <cellStyle name="Yüzde 2 3" xfId="190"/>
    <cellStyle name="Yüzde 2 4" xfId="191"/>
    <cellStyle name="Yüzde 2 4 2" xfId="192"/>
    <cellStyle name="Yüzde 3" xfId="193"/>
    <cellStyle name="Yüzde 4" xfId="194"/>
    <cellStyle name="Yüzde 5" xfId="195"/>
    <cellStyle name="Yüzde 6" xfId="196"/>
    <cellStyle name="Yüzde 6 2" xfId="197"/>
    <cellStyle name="Yüzde 7" xfId="198"/>
    <cellStyle name="Yüzde 7 2" xfId="199"/>
    <cellStyle name="Yüzde 8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114300</xdr:colOff>
      <xdr:row>3</xdr:row>
      <xdr:rowOff>76200</xdr:rowOff>
    </xdr:from>
    <xdr:to>
      <xdr:col>20</xdr:col>
      <xdr:colOff>85725</xdr:colOff>
      <xdr:row>4</xdr:row>
      <xdr:rowOff>571500</xdr:rowOff>
    </xdr:to>
    <xdr:pic>
      <xdr:nvPicPr>
        <xdr:cNvPr id="1" name="1 Resim" descr="Logo dik mi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542925"/>
          <a:ext cx="600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3.140625" defaultRowHeight="12.75"/>
  <cols>
    <col min="1" max="1" width="3.00390625" style="1" bestFit="1" customWidth="1"/>
    <col min="2" max="2" width="27.28125" style="2" bestFit="1" customWidth="1"/>
    <col min="3" max="3" width="23.00390625" style="3" bestFit="1" customWidth="1"/>
    <col min="4" max="4" width="5.8515625" style="3" bestFit="1" customWidth="1"/>
    <col min="5" max="5" width="13.57421875" style="4" bestFit="1" customWidth="1"/>
    <col min="6" max="7" width="3.140625" style="4" customWidth="1"/>
    <col min="8" max="8" width="3.140625" style="30" customWidth="1"/>
    <col min="9" max="9" width="2.8515625" style="5" bestFit="1" customWidth="1"/>
    <col min="10" max="10" width="10.8515625" style="6" bestFit="1" customWidth="1"/>
    <col min="11" max="11" width="7.140625" style="7" bestFit="1" customWidth="1"/>
    <col min="12" max="13" width="4.28125" style="7" bestFit="1" customWidth="1"/>
    <col min="14" max="14" width="5.57421875" style="5" bestFit="1" customWidth="1"/>
    <col min="15" max="15" width="5.00390625" style="5" bestFit="1" customWidth="1"/>
    <col min="16" max="16" width="9.140625" style="31" bestFit="1" customWidth="1"/>
    <col min="17" max="17" width="6.57421875" style="32" bestFit="1" customWidth="1"/>
    <col min="18" max="16384" width="3.140625" style="2" customWidth="1"/>
  </cols>
  <sheetData>
    <row r="1" spans="1:13" s="11" customFormat="1" ht="12.75">
      <c r="A1" s="9"/>
      <c r="B1" s="81" t="s">
        <v>21</v>
      </c>
      <c r="C1" s="81"/>
      <c r="D1" s="42"/>
      <c r="E1" s="10"/>
      <c r="F1" s="10"/>
      <c r="G1" s="10"/>
      <c r="H1" s="37"/>
      <c r="I1" s="10"/>
      <c r="J1" s="38"/>
      <c r="K1" s="26"/>
      <c r="L1" s="26"/>
      <c r="M1" s="26"/>
    </row>
    <row r="2" spans="1:13" s="11" customFormat="1" ht="12.75">
      <c r="A2" s="9"/>
      <c r="B2" s="82" t="s">
        <v>22</v>
      </c>
      <c r="C2" s="82"/>
      <c r="D2" s="43"/>
      <c r="E2" s="12"/>
      <c r="F2" s="12"/>
      <c r="G2" s="12"/>
      <c r="H2" s="39"/>
      <c r="I2" s="12"/>
      <c r="J2" s="40"/>
      <c r="K2" s="27"/>
      <c r="L2" s="27"/>
      <c r="M2" s="27"/>
    </row>
    <row r="3" spans="1:13" s="11" customFormat="1" ht="11.25">
      <c r="A3" s="9"/>
      <c r="B3" s="83" t="s">
        <v>122</v>
      </c>
      <c r="C3" s="83"/>
      <c r="D3" s="44"/>
      <c r="E3" s="13"/>
      <c r="F3" s="13"/>
      <c r="G3" s="13"/>
      <c r="H3" s="41"/>
      <c r="I3" s="13"/>
      <c r="J3" s="14"/>
      <c r="K3" s="28"/>
      <c r="L3" s="28"/>
      <c r="M3" s="28"/>
    </row>
    <row r="4" spans="1:17" s="16" customFormat="1" ht="12.75" customHeight="1">
      <c r="A4" s="15"/>
      <c r="B4" s="23"/>
      <c r="C4" s="24"/>
      <c r="D4" s="24"/>
      <c r="E4" s="25"/>
      <c r="F4" s="25"/>
      <c r="G4" s="25"/>
      <c r="H4" s="29"/>
      <c r="I4" s="25"/>
      <c r="J4" s="80" t="s">
        <v>0</v>
      </c>
      <c r="K4" s="80"/>
      <c r="L4" s="48"/>
      <c r="M4" s="48"/>
      <c r="N4" s="80" t="s">
        <v>29</v>
      </c>
      <c r="O4" s="80"/>
      <c r="P4" s="80" t="s">
        <v>1</v>
      </c>
      <c r="Q4" s="80"/>
    </row>
    <row r="5" spans="1:17" s="18" customFormat="1" ht="54" customHeight="1">
      <c r="A5" s="17"/>
      <c r="B5" s="21" t="s">
        <v>2</v>
      </c>
      <c r="C5" s="21" t="s">
        <v>3</v>
      </c>
      <c r="D5" s="45" t="s">
        <v>30</v>
      </c>
      <c r="E5" s="22" t="s">
        <v>4</v>
      </c>
      <c r="F5" s="49" t="s">
        <v>31</v>
      </c>
      <c r="G5" s="33" t="s">
        <v>32</v>
      </c>
      <c r="H5" s="33" t="s">
        <v>5</v>
      </c>
      <c r="I5" s="33" t="s">
        <v>6</v>
      </c>
      <c r="J5" s="34" t="s">
        <v>7</v>
      </c>
      <c r="K5" s="35" t="s">
        <v>18</v>
      </c>
      <c r="L5" s="36" t="s">
        <v>33</v>
      </c>
      <c r="M5" s="36" t="s">
        <v>34</v>
      </c>
      <c r="N5" s="35" t="s">
        <v>9</v>
      </c>
      <c r="O5" s="36" t="s">
        <v>10</v>
      </c>
      <c r="P5" s="34" t="s">
        <v>7</v>
      </c>
      <c r="Q5" s="35" t="s">
        <v>8</v>
      </c>
    </row>
    <row r="6" spans="10:15" ht="11.25">
      <c r="J6" s="72">
        <v>6316428.499999965</v>
      </c>
      <c r="K6" s="73">
        <v>306709</v>
      </c>
      <c r="L6" s="8"/>
      <c r="M6" s="8"/>
      <c r="N6" s="46"/>
      <c r="O6" s="47"/>
    </row>
    <row r="7" spans="1:17" s="20" customFormat="1" ht="11.25">
      <c r="A7" s="19">
        <v>1</v>
      </c>
      <c r="B7" s="50" t="s">
        <v>68</v>
      </c>
      <c r="C7" s="51" t="s">
        <v>69</v>
      </c>
      <c r="D7" s="52">
        <v>44470</v>
      </c>
      <c r="E7" s="53" t="s">
        <v>11</v>
      </c>
      <c r="F7" s="54">
        <v>303</v>
      </c>
      <c r="G7" s="54">
        <v>309</v>
      </c>
      <c r="H7" s="55">
        <v>598</v>
      </c>
      <c r="I7" s="56">
        <v>2</v>
      </c>
      <c r="J7" s="66">
        <v>1959995</v>
      </c>
      <c r="K7" s="67">
        <v>69727</v>
      </c>
      <c r="L7" s="57">
        <f>K7/H7</f>
        <v>116.60033444816054</v>
      </c>
      <c r="M7" s="58">
        <f>J7/K7</f>
        <v>28.10955583920146</v>
      </c>
      <c r="N7" s="59">
        <v>94842</v>
      </c>
      <c r="O7" s="60">
        <f>IF(N7&lt;&gt;0,-(N7-K7)/N7,"")</f>
        <v>-0.26480883996541615</v>
      </c>
      <c r="P7" s="70">
        <v>4623328</v>
      </c>
      <c r="Q7" s="71">
        <v>164569</v>
      </c>
    </row>
    <row r="8" spans="1:17" s="20" customFormat="1" ht="11.25">
      <c r="A8" s="19">
        <v>2</v>
      </c>
      <c r="B8" s="50" t="s">
        <v>54</v>
      </c>
      <c r="C8" s="51" t="s">
        <v>54</v>
      </c>
      <c r="D8" s="52">
        <v>44463</v>
      </c>
      <c r="E8" s="53" t="s">
        <v>12</v>
      </c>
      <c r="F8" s="54">
        <v>309</v>
      </c>
      <c r="G8" s="54">
        <v>192</v>
      </c>
      <c r="H8" s="55">
        <v>192</v>
      </c>
      <c r="I8" s="56">
        <v>3</v>
      </c>
      <c r="J8" s="66">
        <v>674521.5</v>
      </c>
      <c r="K8" s="67">
        <v>67326</v>
      </c>
      <c r="L8" s="57">
        <f>K8/H8</f>
        <v>350.65625</v>
      </c>
      <c r="M8" s="58">
        <f>J8/K8</f>
        <v>10.018737189198824</v>
      </c>
      <c r="N8" s="59">
        <v>147182</v>
      </c>
      <c r="O8" s="60">
        <f>IF(N8&lt;&gt;0,-(N8-K8)/N8,"")</f>
        <v>-0.5425663464282318</v>
      </c>
      <c r="P8" s="70">
        <v>3936392.5</v>
      </c>
      <c r="Q8" s="71">
        <v>392906</v>
      </c>
    </row>
    <row r="9" spans="1:17" s="20" customFormat="1" ht="11.25">
      <c r="A9" s="19">
        <v>3</v>
      </c>
      <c r="B9" s="50" t="s">
        <v>48</v>
      </c>
      <c r="C9" s="51" t="s">
        <v>49</v>
      </c>
      <c r="D9" s="52">
        <v>44456</v>
      </c>
      <c r="E9" s="53" t="s">
        <v>11</v>
      </c>
      <c r="F9" s="54">
        <v>294</v>
      </c>
      <c r="G9" s="54">
        <v>308</v>
      </c>
      <c r="H9" s="55">
        <v>308</v>
      </c>
      <c r="I9" s="56">
        <v>4</v>
      </c>
      <c r="J9" s="66">
        <v>825203</v>
      </c>
      <c r="K9" s="67">
        <v>38998</v>
      </c>
      <c r="L9" s="57">
        <f>K9/H9</f>
        <v>126.61688311688312</v>
      </c>
      <c r="M9" s="58">
        <f>J9/K9</f>
        <v>21.16013641725217</v>
      </c>
      <c r="N9" s="59">
        <v>43855</v>
      </c>
      <c r="O9" s="60">
        <f>IF(N9&lt;&gt;0,-(N9-K9)/N9,"")</f>
        <v>-0.11075133964200205</v>
      </c>
      <c r="P9" s="70">
        <v>4215884</v>
      </c>
      <c r="Q9" s="71">
        <v>195725</v>
      </c>
    </row>
    <row r="10" spans="1:17" s="20" customFormat="1" ht="11.25">
      <c r="A10" s="19">
        <v>4</v>
      </c>
      <c r="B10" s="62" t="s">
        <v>82</v>
      </c>
      <c r="C10" s="63" t="s">
        <v>83</v>
      </c>
      <c r="D10" s="64">
        <v>44477</v>
      </c>
      <c r="E10" s="53" t="s">
        <v>19</v>
      </c>
      <c r="F10" s="65">
        <v>239</v>
      </c>
      <c r="G10" s="65">
        <v>245</v>
      </c>
      <c r="H10" s="55">
        <v>245</v>
      </c>
      <c r="I10" s="56">
        <v>1</v>
      </c>
      <c r="J10" s="66">
        <v>465669</v>
      </c>
      <c r="K10" s="67">
        <v>20974</v>
      </c>
      <c r="L10" s="57">
        <f>K10/H10</f>
        <v>85.60816326530612</v>
      </c>
      <c r="M10" s="58">
        <f>J10/K10</f>
        <v>22.20220272718604</v>
      </c>
      <c r="N10" s="59"/>
      <c r="O10" s="60"/>
      <c r="P10" s="68">
        <v>465669</v>
      </c>
      <c r="Q10" s="69">
        <v>20974</v>
      </c>
    </row>
    <row r="11" spans="1:17" s="20" customFormat="1" ht="11.25">
      <c r="A11" s="19">
        <v>5</v>
      </c>
      <c r="B11" s="62" t="s">
        <v>70</v>
      </c>
      <c r="C11" s="63" t="s">
        <v>71</v>
      </c>
      <c r="D11" s="64">
        <v>44470</v>
      </c>
      <c r="E11" s="53" t="s">
        <v>19</v>
      </c>
      <c r="F11" s="65">
        <v>188</v>
      </c>
      <c r="G11" s="65">
        <v>189</v>
      </c>
      <c r="H11" s="55">
        <v>189</v>
      </c>
      <c r="I11" s="56">
        <v>2</v>
      </c>
      <c r="J11" s="66">
        <v>449479</v>
      </c>
      <c r="K11" s="67">
        <v>20253</v>
      </c>
      <c r="L11" s="57">
        <f>K11/H11</f>
        <v>107.15873015873017</v>
      </c>
      <c r="M11" s="58">
        <f>J11/K11</f>
        <v>22.1932059447983</v>
      </c>
      <c r="N11" s="59">
        <v>23699</v>
      </c>
      <c r="O11" s="60">
        <f>IF(N11&lt;&gt;0,-(N11-K11)/N11,"")</f>
        <v>-0.14540697919743448</v>
      </c>
      <c r="P11" s="68">
        <v>974328</v>
      </c>
      <c r="Q11" s="69">
        <v>43952</v>
      </c>
    </row>
    <row r="12" spans="1:17" s="20" customFormat="1" ht="11.25">
      <c r="A12" s="19">
        <v>6</v>
      </c>
      <c r="B12" s="50" t="s">
        <v>38</v>
      </c>
      <c r="C12" s="51" t="s">
        <v>39</v>
      </c>
      <c r="D12" s="52">
        <v>44442</v>
      </c>
      <c r="E12" s="53" t="s">
        <v>11</v>
      </c>
      <c r="F12" s="54">
        <v>275</v>
      </c>
      <c r="G12" s="54">
        <v>152</v>
      </c>
      <c r="H12" s="55">
        <v>152</v>
      </c>
      <c r="I12" s="56">
        <v>6</v>
      </c>
      <c r="J12" s="66">
        <v>360125</v>
      </c>
      <c r="K12" s="67">
        <v>16557</v>
      </c>
      <c r="L12" s="57">
        <f>K12/H12</f>
        <v>108.92763157894737</v>
      </c>
      <c r="M12" s="58">
        <f>J12/K12</f>
        <v>21.750619073503653</v>
      </c>
      <c r="N12" s="59">
        <v>18100</v>
      </c>
      <c r="O12" s="60">
        <f>IF(N12&lt;&gt;0,-(N12-K12)/N12,"")</f>
        <v>-0.08524861878453038</v>
      </c>
      <c r="P12" s="70">
        <v>4242947</v>
      </c>
      <c r="Q12" s="71">
        <v>192039</v>
      </c>
    </row>
    <row r="13" spans="1:17" s="20" customFormat="1" ht="11.25">
      <c r="A13" s="19">
        <v>7</v>
      </c>
      <c r="B13" s="50" t="s">
        <v>37</v>
      </c>
      <c r="C13" s="51" t="s">
        <v>42</v>
      </c>
      <c r="D13" s="52">
        <v>44442</v>
      </c>
      <c r="E13" s="53" t="s">
        <v>11</v>
      </c>
      <c r="F13" s="54">
        <v>290</v>
      </c>
      <c r="G13" s="54">
        <v>120</v>
      </c>
      <c r="H13" s="55">
        <v>120</v>
      </c>
      <c r="I13" s="56">
        <v>6</v>
      </c>
      <c r="J13" s="66">
        <v>210508</v>
      </c>
      <c r="K13" s="67">
        <v>9178</v>
      </c>
      <c r="L13" s="57">
        <f>K13/H13</f>
        <v>76.48333333333333</v>
      </c>
      <c r="M13" s="58">
        <f>J13/K13</f>
        <v>22.936151667029854</v>
      </c>
      <c r="N13" s="59">
        <v>13881</v>
      </c>
      <c r="O13" s="60">
        <f>IF(N13&lt;&gt;0,-(N13-K13)/N13,"")</f>
        <v>-0.33880844319573516</v>
      </c>
      <c r="P13" s="70">
        <v>5969916</v>
      </c>
      <c r="Q13" s="71">
        <v>237344</v>
      </c>
    </row>
    <row r="14" spans="1:17" s="20" customFormat="1" ht="11.25">
      <c r="A14" s="19">
        <v>8</v>
      </c>
      <c r="B14" s="50" t="s">
        <v>55</v>
      </c>
      <c r="C14" s="51" t="s">
        <v>84</v>
      </c>
      <c r="D14" s="52">
        <v>44463</v>
      </c>
      <c r="E14" s="53" t="s">
        <v>13</v>
      </c>
      <c r="F14" s="54">
        <v>161</v>
      </c>
      <c r="G14" s="54">
        <v>77</v>
      </c>
      <c r="H14" s="55">
        <v>77</v>
      </c>
      <c r="I14" s="56">
        <v>3</v>
      </c>
      <c r="J14" s="66">
        <v>188875.5</v>
      </c>
      <c r="K14" s="67">
        <v>8567</v>
      </c>
      <c r="L14" s="57">
        <f>K14/H14</f>
        <v>111.25974025974025</v>
      </c>
      <c r="M14" s="58">
        <f>J14/K14</f>
        <v>22.04686588070503</v>
      </c>
      <c r="N14" s="59">
        <v>9660</v>
      </c>
      <c r="O14" s="60">
        <f>IF(N14&lt;&gt;0,-(N14-K14)/N14,"")</f>
        <v>-0.11314699792960663</v>
      </c>
      <c r="P14" s="76">
        <v>791703.5</v>
      </c>
      <c r="Q14" s="77">
        <v>36096</v>
      </c>
    </row>
    <row r="15" spans="1:17" s="20" customFormat="1" ht="11.25">
      <c r="A15" s="19">
        <v>9</v>
      </c>
      <c r="B15" s="50" t="s">
        <v>85</v>
      </c>
      <c r="C15" s="51" t="s">
        <v>85</v>
      </c>
      <c r="D15" s="52">
        <v>44477</v>
      </c>
      <c r="E15" s="61" t="s">
        <v>20</v>
      </c>
      <c r="F15" s="54">
        <v>194</v>
      </c>
      <c r="G15" s="54">
        <v>194</v>
      </c>
      <c r="H15" s="55">
        <v>194</v>
      </c>
      <c r="I15" s="56">
        <v>1</v>
      </c>
      <c r="J15" s="66">
        <v>179693</v>
      </c>
      <c r="K15" s="67">
        <v>8284</v>
      </c>
      <c r="L15" s="57">
        <f>K15/H15</f>
        <v>42.70103092783505</v>
      </c>
      <c r="M15" s="58">
        <f>J15/K15</f>
        <v>21.691574118783198</v>
      </c>
      <c r="N15" s="59"/>
      <c r="O15" s="60"/>
      <c r="P15" s="70">
        <v>179693</v>
      </c>
      <c r="Q15" s="71">
        <v>8284</v>
      </c>
    </row>
    <row r="16" spans="1:17" s="20" customFormat="1" ht="11.25">
      <c r="A16" s="19">
        <v>10</v>
      </c>
      <c r="B16" s="50" t="s">
        <v>86</v>
      </c>
      <c r="C16" s="51" t="s">
        <v>86</v>
      </c>
      <c r="D16" s="52">
        <v>44477</v>
      </c>
      <c r="E16" s="53" t="s">
        <v>12</v>
      </c>
      <c r="F16" s="54">
        <v>103</v>
      </c>
      <c r="G16" s="54">
        <v>103</v>
      </c>
      <c r="H16" s="55">
        <v>103</v>
      </c>
      <c r="I16" s="56">
        <v>1</v>
      </c>
      <c r="J16" s="66">
        <v>142548.5</v>
      </c>
      <c r="K16" s="67">
        <v>6851</v>
      </c>
      <c r="L16" s="57">
        <f>K16/H16</f>
        <v>66.51456310679612</v>
      </c>
      <c r="M16" s="58">
        <f>J16/K16</f>
        <v>20.80696248722814</v>
      </c>
      <c r="N16" s="59"/>
      <c r="O16" s="60"/>
      <c r="P16" s="70">
        <v>142548.5</v>
      </c>
      <c r="Q16" s="71">
        <v>6851</v>
      </c>
    </row>
    <row r="17" spans="1:17" s="20" customFormat="1" ht="11.25">
      <c r="A17" s="19">
        <v>11</v>
      </c>
      <c r="B17" s="50" t="s">
        <v>87</v>
      </c>
      <c r="C17" s="51" t="s">
        <v>88</v>
      </c>
      <c r="D17" s="52">
        <v>44477</v>
      </c>
      <c r="E17" s="53" t="s">
        <v>13</v>
      </c>
      <c r="F17" s="54">
        <v>56</v>
      </c>
      <c r="G17" s="54">
        <v>57</v>
      </c>
      <c r="H17" s="55">
        <v>57</v>
      </c>
      <c r="I17" s="56">
        <v>1</v>
      </c>
      <c r="J17" s="66">
        <v>171450.5</v>
      </c>
      <c r="K17" s="67">
        <v>6413</v>
      </c>
      <c r="L17" s="57">
        <f>K17/H17</f>
        <v>112.50877192982456</v>
      </c>
      <c r="M17" s="58">
        <f>J17/K17</f>
        <v>26.734835490410106</v>
      </c>
      <c r="N17" s="59"/>
      <c r="O17" s="60"/>
      <c r="P17" s="76">
        <v>184025.5</v>
      </c>
      <c r="Q17" s="77">
        <v>6638</v>
      </c>
    </row>
    <row r="18" spans="1:17" s="20" customFormat="1" ht="11.25">
      <c r="A18" s="19">
        <v>12</v>
      </c>
      <c r="B18" s="62" t="s">
        <v>50</v>
      </c>
      <c r="C18" s="63" t="s">
        <v>51</v>
      </c>
      <c r="D18" s="64">
        <v>44456</v>
      </c>
      <c r="E18" s="53" t="s">
        <v>19</v>
      </c>
      <c r="F18" s="65">
        <v>199</v>
      </c>
      <c r="G18" s="65">
        <v>54</v>
      </c>
      <c r="H18" s="55">
        <v>54</v>
      </c>
      <c r="I18" s="56">
        <v>4</v>
      </c>
      <c r="J18" s="66">
        <v>137191</v>
      </c>
      <c r="K18" s="67">
        <v>6155</v>
      </c>
      <c r="L18" s="57">
        <f>K18/H18</f>
        <v>113.98148148148148</v>
      </c>
      <c r="M18" s="58">
        <f>J18/K18</f>
        <v>22.289358245329</v>
      </c>
      <c r="N18" s="59">
        <v>9849</v>
      </c>
      <c r="O18" s="60">
        <f>IF(N18&lt;&gt;0,-(N18-K18)/N18,"")</f>
        <v>-0.3750634582191085</v>
      </c>
      <c r="P18" s="68">
        <v>1457196</v>
      </c>
      <c r="Q18" s="69">
        <v>67576</v>
      </c>
    </row>
    <row r="19" spans="1:17" s="20" customFormat="1" ht="11.25">
      <c r="A19" s="19">
        <v>13</v>
      </c>
      <c r="B19" s="50" t="s">
        <v>89</v>
      </c>
      <c r="C19" s="51" t="s">
        <v>89</v>
      </c>
      <c r="D19" s="52">
        <v>44477</v>
      </c>
      <c r="E19" s="53" t="s">
        <v>12</v>
      </c>
      <c r="F19" s="54">
        <v>111</v>
      </c>
      <c r="G19" s="54">
        <v>111</v>
      </c>
      <c r="H19" s="55">
        <v>111</v>
      </c>
      <c r="I19" s="56">
        <v>1</v>
      </c>
      <c r="J19" s="66">
        <v>121429</v>
      </c>
      <c r="K19" s="67">
        <v>5942</v>
      </c>
      <c r="L19" s="57">
        <f>K19/H19</f>
        <v>53.531531531531535</v>
      </c>
      <c r="M19" s="58">
        <f>J19/K19</f>
        <v>20.435711881521375</v>
      </c>
      <c r="N19" s="59"/>
      <c r="O19" s="60"/>
      <c r="P19" s="70">
        <v>121429</v>
      </c>
      <c r="Q19" s="71">
        <v>5942</v>
      </c>
    </row>
    <row r="20" spans="1:17" s="20" customFormat="1" ht="11.25">
      <c r="A20" s="19">
        <v>14</v>
      </c>
      <c r="B20" s="50" t="s">
        <v>72</v>
      </c>
      <c r="C20" s="51" t="s">
        <v>73</v>
      </c>
      <c r="D20" s="52">
        <v>44470</v>
      </c>
      <c r="E20" s="61" t="s">
        <v>20</v>
      </c>
      <c r="F20" s="54">
        <v>183</v>
      </c>
      <c r="G20" s="54">
        <v>126</v>
      </c>
      <c r="H20" s="55">
        <v>126</v>
      </c>
      <c r="I20" s="56">
        <v>2</v>
      </c>
      <c r="J20" s="66">
        <v>92294</v>
      </c>
      <c r="K20" s="67">
        <v>4292</v>
      </c>
      <c r="L20" s="57">
        <f>K20/H20</f>
        <v>34.06349206349206</v>
      </c>
      <c r="M20" s="58">
        <f>J20/K20</f>
        <v>21.503727865796833</v>
      </c>
      <c r="N20" s="59">
        <v>9583</v>
      </c>
      <c r="O20" s="60">
        <f>IF(N20&lt;&gt;0,-(N20-K20)/N20,"")</f>
        <v>-0.5521235521235521</v>
      </c>
      <c r="P20" s="70">
        <v>307029</v>
      </c>
      <c r="Q20" s="71">
        <v>13875</v>
      </c>
    </row>
    <row r="21" spans="1:17" s="20" customFormat="1" ht="11.25">
      <c r="A21" s="19">
        <v>15</v>
      </c>
      <c r="B21" s="50" t="s">
        <v>46</v>
      </c>
      <c r="C21" s="51" t="s">
        <v>46</v>
      </c>
      <c r="D21" s="52">
        <v>44449</v>
      </c>
      <c r="E21" s="53" t="s">
        <v>47</v>
      </c>
      <c r="F21" s="54">
        <v>40</v>
      </c>
      <c r="G21" s="54">
        <v>47</v>
      </c>
      <c r="H21" s="55">
        <v>47</v>
      </c>
      <c r="I21" s="56">
        <v>5</v>
      </c>
      <c r="J21" s="66">
        <v>46362</v>
      </c>
      <c r="K21" s="67">
        <v>3505</v>
      </c>
      <c r="L21" s="57">
        <f>K21/H21</f>
        <v>74.57446808510639</v>
      </c>
      <c r="M21" s="58">
        <f>J21/K21</f>
        <v>13.227389443651926</v>
      </c>
      <c r="N21" s="59">
        <v>6117</v>
      </c>
      <c r="O21" s="60">
        <f>IF(N21&lt;&gt;0,-(N21-K21)/N21,"")</f>
        <v>-0.4270067026320091</v>
      </c>
      <c r="P21" s="70">
        <v>326942.5</v>
      </c>
      <c r="Q21" s="71">
        <v>21553</v>
      </c>
    </row>
    <row r="22" spans="1:17" s="20" customFormat="1" ht="11.25">
      <c r="A22" s="19">
        <v>16</v>
      </c>
      <c r="B22" s="50" t="s">
        <v>52</v>
      </c>
      <c r="C22" s="51" t="s">
        <v>53</v>
      </c>
      <c r="D22" s="52">
        <v>44456</v>
      </c>
      <c r="E22" s="53" t="s">
        <v>13</v>
      </c>
      <c r="F22" s="54">
        <v>78</v>
      </c>
      <c r="G22" s="54">
        <v>23</v>
      </c>
      <c r="H22" s="55">
        <v>23</v>
      </c>
      <c r="I22" s="56">
        <v>4</v>
      </c>
      <c r="J22" s="66">
        <v>80423</v>
      </c>
      <c r="K22" s="67">
        <v>2937</v>
      </c>
      <c r="L22" s="57">
        <f>K22/H22</f>
        <v>127.69565217391305</v>
      </c>
      <c r="M22" s="58">
        <f>J22/K22</f>
        <v>27.382703438883215</v>
      </c>
      <c r="N22" s="59">
        <v>4291</v>
      </c>
      <c r="O22" s="60">
        <f>IF(N22&lt;&gt;0,-(N22-K22)/N22,"")</f>
        <v>-0.3155441621999534</v>
      </c>
      <c r="P22" s="70">
        <v>641278</v>
      </c>
      <c r="Q22" s="71">
        <v>24649</v>
      </c>
    </row>
    <row r="23" spans="1:17" s="20" customFormat="1" ht="11.25">
      <c r="A23" s="19">
        <v>17</v>
      </c>
      <c r="B23" s="50" t="s">
        <v>43</v>
      </c>
      <c r="C23" s="51" t="s">
        <v>44</v>
      </c>
      <c r="D23" s="52">
        <v>44449</v>
      </c>
      <c r="E23" s="53" t="s">
        <v>12</v>
      </c>
      <c r="F23" s="54">
        <v>215</v>
      </c>
      <c r="G23" s="54">
        <v>23</v>
      </c>
      <c r="H23" s="55">
        <v>23</v>
      </c>
      <c r="I23" s="56">
        <v>5</v>
      </c>
      <c r="J23" s="66">
        <v>39661</v>
      </c>
      <c r="K23" s="67">
        <v>1928</v>
      </c>
      <c r="L23" s="57">
        <f>K23/H23</f>
        <v>83.82608695652173</v>
      </c>
      <c r="M23" s="58">
        <f>J23/K23</f>
        <v>20.571058091286307</v>
      </c>
      <c r="N23" s="59">
        <v>1866</v>
      </c>
      <c r="O23" s="60">
        <f>IF(N23&lt;&gt;0,-(N23-K23)/N23,"")</f>
        <v>0.03322615219721329</v>
      </c>
      <c r="P23" s="70">
        <v>741440</v>
      </c>
      <c r="Q23" s="71">
        <v>36980</v>
      </c>
    </row>
    <row r="24" spans="1:17" s="20" customFormat="1" ht="11.25">
      <c r="A24" s="19">
        <v>18</v>
      </c>
      <c r="B24" s="62" t="s">
        <v>90</v>
      </c>
      <c r="C24" s="63" t="s">
        <v>91</v>
      </c>
      <c r="D24" s="64">
        <v>44477</v>
      </c>
      <c r="E24" s="53" t="s">
        <v>15</v>
      </c>
      <c r="F24" s="65">
        <v>60</v>
      </c>
      <c r="G24" s="65">
        <v>60</v>
      </c>
      <c r="H24" s="55">
        <v>60</v>
      </c>
      <c r="I24" s="56">
        <v>1</v>
      </c>
      <c r="J24" s="66">
        <v>40700.5</v>
      </c>
      <c r="K24" s="67">
        <v>1874</v>
      </c>
      <c r="L24" s="57">
        <f>K24/H24</f>
        <v>31.233333333333334</v>
      </c>
      <c r="M24" s="58">
        <f>J24/K24</f>
        <v>21.718516542155818</v>
      </c>
      <c r="N24" s="59"/>
      <c r="O24" s="60"/>
      <c r="P24" s="68">
        <v>40700.5</v>
      </c>
      <c r="Q24" s="69">
        <v>1874</v>
      </c>
    </row>
    <row r="25" spans="1:17" s="20" customFormat="1" ht="11.25">
      <c r="A25" s="19">
        <v>19</v>
      </c>
      <c r="B25" s="62" t="s">
        <v>74</v>
      </c>
      <c r="C25" s="63" t="s">
        <v>74</v>
      </c>
      <c r="D25" s="64">
        <v>44470</v>
      </c>
      <c r="E25" s="53" t="s">
        <v>15</v>
      </c>
      <c r="F25" s="65">
        <v>139</v>
      </c>
      <c r="G25" s="65">
        <v>35</v>
      </c>
      <c r="H25" s="55">
        <v>35</v>
      </c>
      <c r="I25" s="56">
        <v>2</v>
      </c>
      <c r="J25" s="66">
        <v>27214.5</v>
      </c>
      <c r="K25" s="67">
        <v>1515</v>
      </c>
      <c r="L25" s="57">
        <f>K25/H25</f>
        <v>43.285714285714285</v>
      </c>
      <c r="M25" s="58">
        <f>J25/K25</f>
        <v>17.963366336633662</v>
      </c>
      <c r="N25" s="59">
        <v>6903</v>
      </c>
      <c r="O25" s="60">
        <f>IF(N25&lt;&gt;0,-(N25-K25)/N25,"")</f>
        <v>-0.7805302042590179</v>
      </c>
      <c r="P25" s="68">
        <v>165502</v>
      </c>
      <c r="Q25" s="69">
        <v>8418</v>
      </c>
    </row>
    <row r="26" spans="1:17" ht="11.25">
      <c r="A26" s="19">
        <v>20</v>
      </c>
      <c r="B26" s="50" t="s">
        <v>92</v>
      </c>
      <c r="C26" s="51" t="s">
        <v>93</v>
      </c>
      <c r="D26" s="52">
        <v>44477</v>
      </c>
      <c r="E26" s="53" t="s">
        <v>14</v>
      </c>
      <c r="F26" s="54">
        <v>20</v>
      </c>
      <c r="G26" s="54">
        <v>20</v>
      </c>
      <c r="H26" s="55">
        <v>20</v>
      </c>
      <c r="I26" s="56">
        <v>1</v>
      </c>
      <c r="J26" s="66">
        <v>20697.5</v>
      </c>
      <c r="K26" s="67">
        <v>1057</v>
      </c>
      <c r="L26" s="57">
        <f>K26/H26</f>
        <v>52.85</v>
      </c>
      <c r="M26" s="58">
        <f>J26/K26</f>
        <v>19.58136234626301</v>
      </c>
      <c r="N26" s="59"/>
      <c r="O26" s="60"/>
      <c r="P26" s="70">
        <v>20697.5</v>
      </c>
      <c r="Q26" s="71">
        <v>1057</v>
      </c>
    </row>
    <row r="27" spans="1:17" ht="11.25">
      <c r="A27" s="19">
        <v>21</v>
      </c>
      <c r="B27" s="50" t="s">
        <v>63</v>
      </c>
      <c r="C27" s="51" t="s">
        <v>63</v>
      </c>
      <c r="D27" s="52">
        <v>44463</v>
      </c>
      <c r="E27" s="53" t="s">
        <v>64</v>
      </c>
      <c r="F27" s="54">
        <v>61</v>
      </c>
      <c r="G27" s="54">
        <v>21</v>
      </c>
      <c r="H27" s="55">
        <v>21</v>
      </c>
      <c r="I27" s="56">
        <v>3</v>
      </c>
      <c r="J27" s="66">
        <v>10985</v>
      </c>
      <c r="K27" s="67">
        <v>561</v>
      </c>
      <c r="L27" s="57">
        <f>K27/H27</f>
        <v>26.714285714285715</v>
      </c>
      <c r="M27" s="58">
        <f>J27/K27</f>
        <v>19.581105169340464</v>
      </c>
      <c r="N27" s="59">
        <v>90</v>
      </c>
      <c r="O27" s="60">
        <f>IF(N27&lt;&gt;0,-(N27-K27)/N27,"")</f>
        <v>5.233333333333333</v>
      </c>
      <c r="P27" s="74">
        <v>19288</v>
      </c>
      <c r="Q27" s="75">
        <v>1016</v>
      </c>
    </row>
    <row r="28" spans="1:17" ht="11.25">
      <c r="A28" s="19">
        <v>22</v>
      </c>
      <c r="B28" s="50" t="s">
        <v>94</v>
      </c>
      <c r="C28" s="51" t="s">
        <v>94</v>
      </c>
      <c r="D28" s="52">
        <v>44477</v>
      </c>
      <c r="E28" s="53" t="s">
        <v>95</v>
      </c>
      <c r="F28" s="54">
        <v>18</v>
      </c>
      <c r="G28" s="54">
        <v>18</v>
      </c>
      <c r="H28" s="55">
        <v>18</v>
      </c>
      <c r="I28" s="56">
        <v>1</v>
      </c>
      <c r="J28" s="66">
        <v>7014.999999977684</v>
      </c>
      <c r="K28" s="67">
        <v>470</v>
      </c>
      <c r="L28" s="57">
        <f>K28/H28</f>
        <v>26.11111111111111</v>
      </c>
      <c r="M28" s="58">
        <f>J28/K28</f>
        <v>14.925531914846136</v>
      </c>
      <c r="N28" s="59"/>
      <c r="O28" s="60"/>
      <c r="P28" s="70">
        <v>7015</v>
      </c>
      <c r="Q28" s="71">
        <v>470</v>
      </c>
    </row>
    <row r="29" spans="1:17" ht="11.25">
      <c r="A29" s="19">
        <v>23</v>
      </c>
      <c r="B29" s="50" t="s">
        <v>96</v>
      </c>
      <c r="C29" s="51" t="s">
        <v>96</v>
      </c>
      <c r="D29" s="52">
        <v>44477</v>
      </c>
      <c r="E29" s="61" t="s">
        <v>20</v>
      </c>
      <c r="F29" s="54">
        <v>78</v>
      </c>
      <c r="G29" s="54">
        <v>78</v>
      </c>
      <c r="H29" s="55">
        <v>78</v>
      </c>
      <c r="I29" s="56">
        <v>1</v>
      </c>
      <c r="J29" s="66">
        <v>8677</v>
      </c>
      <c r="K29" s="67">
        <v>398</v>
      </c>
      <c r="L29" s="57">
        <f>K29/H29</f>
        <v>5.102564102564102</v>
      </c>
      <c r="M29" s="58">
        <f>J29/K29</f>
        <v>21.801507537688444</v>
      </c>
      <c r="N29" s="59"/>
      <c r="O29" s="60"/>
      <c r="P29" s="70">
        <v>8677</v>
      </c>
      <c r="Q29" s="71">
        <v>398</v>
      </c>
    </row>
    <row r="30" spans="1:17" ht="11.25">
      <c r="A30" s="19">
        <v>24</v>
      </c>
      <c r="B30" s="50" t="s">
        <v>97</v>
      </c>
      <c r="C30" s="51" t="s">
        <v>97</v>
      </c>
      <c r="D30" s="52">
        <v>44477</v>
      </c>
      <c r="E30" s="53" t="s">
        <v>98</v>
      </c>
      <c r="F30" s="54">
        <v>22</v>
      </c>
      <c r="G30" s="54">
        <v>22</v>
      </c>
      <c r="H30" s="55">
        <v>22</v>
      </c>
      <c r="I30" s="56">
        <v>1</v>
      </c>
      <c r="J30" s="66">
        <v>7826.5</v>
      </c>
      <c r="K30" s="67">
        <v>390</v>
      </c>
      <c r="L30" s="57">
        <f>K30/H30</f>
        <v>17.727272727272727</v>
      </c>
      <c r="M30" s="58">
        <f>J30/K30</f>
        <v>20.067948717948717</v>
      </c>
      <c r="N30" s="59"/>
      <c r="O30" s="60"/>
      <c r="P30" s="70">
        <v>7826.5</v>
      </c>
      <c r="Q30" s="71">
        <v>390</v>
      </c>
    </row>
    <row r="31" spans="1:17" ht="11.25">
      <c r="A31" s="19">
        <v>25</v>
      </c>
      <c r="B31" s="50" t="s">
        <v>27</v>
      </c>
      <c r="C31" s="51" t="s">
        <v>28</v>
      </c>
      <c r="D31" s="52">
        <v>44428</v>
      </c>
      <c r="E31" s="61" t="s">
        <v>20</v>
      </c>
      <c r="F31" s="54">
        <v>41</v>
      </c>
      <c r="G31" s="54">
        <v>3</v>
      </c>
      <c r="H31" s="55">
        <v>3</v>
      </c>
      <c r="I31" s="56">
        <v>8</v>
      </c>
      <c r="J31" s="66">
        <v>6213</v>
      </c>
      <c r="K31" s="67">
        <v>372</v>
      </c>
      <c r="L31" s="57">
        <f>K31/H31</f>
        <v>124</v>
      </c>
      <c r="M31" s="58">
        <f>J31/K31</f>
        <v>16.701612903225808</v>
      </c>
      <c r="N31" s="59">
        <v>306</v>
      </c>
      <c r="O31" s="60">
        <f>IF(N31&lt;&gt;0,-(N31-K31)/N31,"")</f>
        <v>0.21568627450980393</v>
      </c>
      <c r="P31" s="70">
        <v>257503</v>
      </c>
      <c r="Q31" s="71">
        <v>12126</v>
      </c>
    </row>
    <row r="32" spans="1:17" ht="11.25">
      <c r="A32" s="19">
        <v>26</v>
      </c>
      <c r="B32" s="50" t="s">
        <v>78</v>
      </c>
      <c r="C32" s="51" t="s">
        <v>79</v>
      </c>
      <c r="D32" s="52">
        <v>44470</v>
      </c>
      <c r="E32" s="53" t="s">
        <v>14</v>
      </c>
      <c r="F32" s="54">
        <v>13</v>
      </c>
      <c r="G32" s="54">
        <v>11</v>
      </c>
      <c r="H32" s="55">
        <v>11</v>
      </c>
      <c r="I32" s="56">
        <v>2</v>
      </c>
      <c r="J32" s="66">
        <v>6468</v>
      </c>
      <c r="K32" s="67">
        <v>295</v>
      </c>
      <c r="L32" s="57">
        <f>K32/H32</f>
        <v>26.818181818181817</v>
      </c>
      <c r="M32" s="58">
        <f>J32/K32</f>
        <v>21.92542372881356</v>
      </c>
      <c r="N32" s="59">
        <v>551</v>
      </c>
      <c r="O32" s="60">
        <f>IF(N32&lt;&gt;0,-(N32-K32)/N32,"")</f>
        <v>-0.4646098003629764</v>
      </c>
      <c r="P32" s="70">
        <v>19254.5</v>
      </c>
      <c r="Q32" s="71">
        <v>846</v>
      </c>
    </row>
    <row r="33" spans="1:17" ht="11.25">
      <c r="A33" s="19">
        <v>27</v>
      </c>
      <c r="B33" s="50" t="s">
        <v>76</v>
      </c>
      <c r="C33" s="51" t="s">
        <v>76</v>
      </c>
      <c r="D33" s="52">
        <v>44470</v>
      </c>
      <c r="E33" s="53" t="s">
        <v>13</v>
      </c>
      <c r="F33" s="54">
        <v>51</v>
      </c>
      <c r="G33" s="54">
        <v>10</v>
      </c>
      <c r="H33" s="55">
        <v>10</v>
      </c>
      <c r="I33" s="56">
        <v>2</v>
      </c>
      <c r="J33" s="66">
        <v>4568</v>
      </c>
      <c r="K33" s="67">
        <v>232</v>
      </c>
      <c r="L33" s="57">
        <f>K33/H33</f>
        <v>23.2</v>
      </c>
      <c r="M33" s="58">
        <f>J33/K33</f>
        <v>19.689655172413794</v>
      </c>
      <c r="N33" s="59">
        <v>1899</v>
      </c>
      <c r="O33" s="60">
        <f>IF(N33&lt;&gt;0,-(N33-K33)/N33,"")</f>
        <v>-0.8778304370721433</v>
      </c>
      <c r="P33" s="70">
        <v>46236.5</v>
      </c>
      <c r="Q33" s="71">
        <v>2177</v>
      </c>
    </row>
    <row r="34" spans="1:17" ht="11.25">
      <c r="A34" s="19">
        <v>28</v>
      </c>
      <c r="B34" s="50" t="s">
        <v>45</v>
      </c>
      <c r="C34" s="51" t="s">
        <v>45</v>
      </c>
      <c r="D34" s="52">
        <v>44449</v>
      </c>
      <c r="E34" s="53" t="s">
        <v>13</v>
      </c>
      <c r="F34" s="54">
        <v>198</v>
      </c>
      <c r="G34" s="54">
        <v>6</v>
      </c>
      <c r="H34" s="55">
        <v>6</v>
      </c>
      <c r="I34" s="56">
        <v>5</v>
      </c>
      <c r="J34" s="66">
        <v>4239</v>
      </c>
      <c r="K34" s="67">
        <v>218</v>
      </c>
      <c r="L34" s="57">
        <f>K34/H34</f>
        <v>36.333333333333336</v>
      </c>
      <c r="M34" s="58">
        <f>J34/K34</f>
        <v>19.44495412844037</v>
      </c>
      <c r="N34" s="59">
        <v>416</v>
      </c>
      <c r="O34" s="60">
        <f>IF(N34&lt;&gt;0,-(N34-K34)/N34,"")</f>
        <v>-0.47596153846153844</v>
      </c>
      <c r="P34" s="76">
        <v>588995.5</v>
      </c>
      <c r="Q34" s="77">
        <v>26201</v>
      </c>
    </row>
    <row r="35" spans="1:17" ht="11.25">
      <c r="A35" s="19">
        <v>29</v>
      </c>
      <c r="B35" s="50" t="s">
        <v>23</v>
      </c>
      <c r="C35" s="51" t="s">
        <v>24</v>
      </c>
      <c r="D35" s="52">
        <v>44421</v>
      </c>
      <c r="E35" s="53" t="s">
        <v>11</v>
      </c>
      <c r="F35" s="54">
        <v>203</v>
      </c>
      <c r="G35" s="54">
        <v>1</v>
      </c>
      <c r="H35" s="55">
        <v>1</v>
      </c>
      <c r="I35" s="56">
        <v>9</v>
      </c>
      <c r="J35" s="66">
        <v>6242</v>
      </c>
      <c r="K35" s="67">
        <v>171</v>
      </c>
      <c r="L35" s="57">
        <f>K35/H35</f>
        <v>171</v>
      </c>
      <c r="M35" s="58">
        <f>J35/K35</f>
        <v>36.50292397660819</v>
      </c>
      <c r="N35" s="59">
        <v>316</v>
      </c>
      <c r="O35" s="60">
        <f>IF(N35&lt;&gt;0,-(N35-K35)/N35,"")</f>
        <v>-0.4588607594936709</v>
      </c>
      <c r="P35" s="70">
        <v>3769057</v>
      </c>
      <c r="Q35" s="71">
        <v>147824</v>
      </c>
    </row>
    <row r="36" spans="1:17" ht="11.25">
      <c r="A36" s="19">
        <v>30</v>
      </c>
      <c r="B36" s="50" t="s">
        <v>75</v>
      </c>
      <c r="C36" s="51" t="s">
        <v>75</v>
      </c>
      <c r="D36" s="52">
        <v>44470</v>
      </c>
      <c r="E36" s="53" t="s">
        <v>12</v>
      </c>
      <c r="F36" s="54">
        <v>151</v>
      </c>
      <c r="G36" s="54">
        <v>9</v>
      </c>
      <c r="H36" s="55">
        <v>9</v>
      </c>
      <c r="I36" s="56">
        <v>2</v>
      </c>
      <c r="J36" s="66">
        <v>2327</v>
      </c>
      <c r="K36" s="67">
        <v>110</v>
      </c>
      <c r="L36" s="57">
        <f>K36/H36</f>
        <v>12.222222222222221</v>
      </c>
      <c r="M36" s="58">
        <f>J36/K36</f>
        <v>21.154545454545456</v>
      </c>
      <c r="N36" s="59">
        <v>2946</v>
      </c>
      <c r="O36" s="60">
        <f>IF(N36&lt;&gt;0,-(N36-K36)/N36,"")</f>
        <v>-0.9626612355736592</v>
      </c>
      <c r="P36" s="70">
        <v>64585</v>
      </c>
      <c r="Q36" s="71">
        <v>3056</v>
      </c>
    </row>
    <row r="37" spans="1:17" ht="11.25">
      <c r="A37" s="19">
        <v>31</v>
      </c>
      <c r="B37" s="50" t="s">
        <v>99</v>
      </c>
      <c r="C37" s="51" t="s">
        <v>100</v>
      </c>
      <c r="D37" s="52">
        <v>44127</v>
      </c>
      <c r="E37" s="53" t="s">
        <v>12</v>
      </c>
      <c r="F37" s="54">
        <v>178</v>
      </c>
      <c r="G37" s="54">
        <v>1</v>
      </c>
      <c r="H37" s="55">
        <v>1</v>
      </c>
      <c r="I37" s="56">
        <v>16</v>
      </c>
      <c r="J37" s="66">
        <v>784</v>
      </c>
      <c r="K37" s="67">
        <v>110</v>
      </c>
      <c r="L37" s="57">
        <f>K37/H37</f>
        <v>110</v>
      </c>
      <c r="M37" s="58">
        <f>J37/K37</f>
        <v>7.127272727272727</v>
      </c>
      <c r="N37" s="59">
        <v>16</v>
      </c>
      <c r="O37" s="60">
        <f>IF(N37&lt;&gt;0,-(N37-K37)/N37,"")</f>
        <v>5.875</v>
      </c>
      <c r="P37" s="70">
        <v>147520</v>
      </c>
      <c r="Q37" s="71">
        <v>7853</v>
      </c>
    </row>
    <row r="38" spans="1:17" ht="11.25">
      <c r="A38" s="19">
        <v>32</v>
      </c>
      <c r="B38" s="50" t="s">
        <v>17</v>
      </c>
      <c r="C38" s="51" t="s">
        <v>16</v>
      </c>
      <c r="D38" s="52">
        <v>44379</v>
      </c>
      <c r="E38" s="53" t="s">
        <v>11</v>
      </c>
      <c r="F38" s="54">
        <v>302</v>
      </c>
      <c r="G38" s="54">
        <v>4</v>
      </c>
      <c r="H38" s="55">
        <v>4</v>
      </c>
      <c r="I38" s="56">
        <v>15</v>
      </c>
      <c r="J38" s="66">
        <v>2376</v>
      </c>
      <c r="K38" s="67">
        <v>100</v>
      </c>
      <c r="L38" s="57">
        <f>K38/H38</f>
        <v>25</v>
      </c>
      <c r="M38" s="58">
        <f>J38/K38</f>
        <v>23.76</v>
      </c>
      <c r="N38" s="59">
        <v>534</v>
      </c>
      <c r="O38" s="60">
        <f>IF(N38&lt;&gt;0,-(N38-K38)/N38,"")</f>
        <v>-0.8127340823970037</v>
      </c>
      <c r="P38" s="70">
        <v>22181714</v>
      </c>
      <c r="Q38" s="71">
        <v>959765</v>
      </c>
    </row>
    <row r="39" spans="1:17" ht="11.25">
      <c r="A39" s="19">
        <v>33</v>
      </c>
      <c r="B39" s="62" t="s">
        <v>59</v>
      </c>
      <c r="C39" s="63" t="s">
        <v>59</v>
      </c>
      <c r="D39" s="64">
        <v>44463</v>
      </c>
      <c r="E39" s="53" t="s">
        <v>15</v>
      </c>
      <c r="F39" s="65">
        <v>78</v>
      </c>
      <c r="G39" s="65">
        <v>1</v>
      </c>
      <c r="H39" s="55">
        <v>1</v>
      </c>
      <c r="I39" s="56">
        <v>3</v>
      </c>
      <c r="J39" s="66">
        <v>1304</v>
      </c>
      <c r="K39" s="67">
        <v>78</v>
      </c>
      <c r="L39" s="57">
        <f>K39/H39</f>
        <v>78</v>
      </c>
      <c r="M39" s="58">
        <f>J39/K39</f>
        <v>16.71794871794872</v>
      </c>
      <c r="N39" s="59">
        <v>100</v>
      </c>
      <c r="O39" s="60">
        <f>IF(N39&lt;&gt;0,-(N39-K39)/N39,"")</f>
        <v>-0.22</v>
      </c>
      <c r="P39" s="68">
        <v>55842.5</v>
      </c>
      <c r="Q39" s="69">
        <v>2894</v>
      </c>
    </row>
    <row r="40" spans="1:17" ht="11.25">
      <c r="A40" s="19">
        <v>34</v>
      </c>
      <c r="B40" s="50" t="s">
        <v>25</v>
      </c>
      <c r="C40" s="51" t="s">
        <v>26</v>
      </c>
      <c r="D40" s="52">
        <v>44428</v>
      </c>
      <c r="E40" s="53" t="s">
        <v>11</v>
      </c>
      <c r="F40" s="54">
        <v>167</v>
      </c>
      <c r="G40" s="54">
        <v>2</v>
      </c>
      <c r="H40" s="55">
        <v>2</v>
      </c>
      <c r="I40" s="56">
        <v>8</v>
      </c>
      <c r="J40" s="66">
        <v>1554</v>
      </c>
      <c r="K40" s="67">
        <v>77</v>
      </c>
      <c r="L40" s="57">
        <f>K40/H40</f>
        <v>38.5</v>
      </c>
      <c r="M40" s="58">
        <f>J40/K40</f>
        <v>20.181818181818183</v>
      </c>
      <c r="N40" s="59">
        <v>400</v>
      </c>
      <c r="O40" s="60">
        <f>IF(N40&lt;&gt;0,-(N40-K40)/N40,"")</f>
        <v>-0.8075</v>
      </c>
      <c r="P40" s="70">
        <v>1808415</v>
      </c>
      <c r="Q40" s="71">
        <v>79935</v>
      </c>
    </row>
    <row r="41" spans="1:17" ht="11.25">
      <c r="A41" s="19">
        <v>35</v>
      </c>
      <c r="B41" s="50" t="s">
        <v>77</v>
      </c>
      <c r="C41" s="51" t="s">
        <v>77</v>
      </c>
      <c r="D41" s="52">
        <v>44470</v>
      </c>
      <c r="E41" s="53" t="s">
        <v>12</v>
      </c>
      <c r="F41" s="54">
        <v>40</v>
      </c>
      <c r="G41" s="54">
        <v>7</v>
      </c>
      <c r="H41" s="55">
        <v>7</v>
      </c>
      <c r="I41" s="56">
        <v>2</v>
      </c>
      <c r="J41" s="66">
        <v>1406</v>
      </c>
      <c r="K41" s="67">
        <v>72</v>
      </c>
      <c r="L41" s="57">
        <f>K41/H41</f>
        <v>10.285714285714286</v>
      </c>
      <c r="M41" s="58">
        <f>J41/K41</f>
        <v>19.52777777777778</v>
      </c>
      <c r="N41" s="59">
        <v>621</v>
      </c>
      <c r="O41" s="60">
        <f>IF(N41&lt;&gt;0,-(N41-K41)/N41,"")</f>
        <v>-0.8840579710144928</v>
      </c>
      <c r="P41" s="70">
        <v>13788</v>
      </c>
      <c r="Q41" s="71">
        <v>693</v>
      </c>
    </row>
    <row r="42" spans="1:17" ht="11.25">
      <c r="A42" s="19">
        <v>36</v>
      </c>
      <c r="B42" s="50" t="s">
        <v>101</v>
      </c>
      <c r="C42" s="51" t="s">
        <v>102</v>
      </c>
      <c r="D42" s="52">
        <v>43868</v>
      </c>
      <c r="E42" s="53" t="s">
        <v>12</v>
      </c>
      <c r="F42" s="54">
        <v>192</v>
      </c>
      <c r="G42" s="54">
        <v>1</v>
      </c>
      <c r="H42" s="55">
        <v>1</v>
      </c>
      <c r="I42" s="56">
        <v>8</v>
      </c>
      <c r="J42" s="66">
        <v>700</v>
      </c>
      <c r="K42" s="67">
        <v>70</v>
      </c>
      <c r="L42" s="57">
        <f>K42/H42</f>
        <v>70</v>
      </c>
      <c r="M42" s="58">
        <f>J42/K42</f>
        <v>10</v>
      </c>
      <c r="N42" s="59">
        <v>27</v>
      </c>
      <c r="O42" s="60">
        <f>IF(N42&lt;&gt;0,-(N42-K42)/N42,"")</f>
        <v>1.5925925925925926</v>
      </c>
      <c r="P42" s="70">
        <v>486745</v>
      </c>
      <c r="Q42" s="71">
        <v>26711</v>
      </c>
    </row>
    <row r="43" spans="1:17" ht="11.25">
      <c r="A43" s="19">
        <v>37</v>
      </c>
      <c r="B43" s="50" t="s">
        <v>103</v>
      </c>
      <c r="C43" s="51" t="s">
        <v>104</v>
      </c>
      <c r="D43" s="52">
        <v>44484</v>
      </c>
      <c r="E43" s="53" t="s">
        <v>14</v>
      </c>
      <c r="F43" s="54">
        <v>6</v>
      </c>
      <c r="G43" s="54">
        <v>6</v>
      </c>
      <c r="H43" s="55">
        <v>6</v>
      </c>
      <c r="I43" s="56">
        <v>0</v>
      </c>
      <c r="J43" s="66">
        <v>1596.5</v>
      </c>
      <c r="K43" s="67">
        <v>63</v>
      </c>
      <c r="L43" s="57">
        <f>K43/H43</f>
        <v>10.5</v>
      </c>
      <c r="M43" s="58">
        <f>J43/K43</f>
        <v>25.341269841269842</v>
      </c>
      <c r="N43" s="59"/>
      <c r="O43" s="60"/>
      <c r="P43" s="70">
        <v>1596.5</v>
      </c>
      <c r="Q43" s="71">
        <v>63</v>
      </c>
    </row>
    <row r="44" spans="1:17" ht="11.25">
      <c r="A44" s="19">
        <v>38</v>
      </c>
      <c r="B44" s="50" t="s">
        <v>105</v>
      </c>
      <c r="C44" s="51" t="s">
        <v>106</v>
      </c>
      <c r="D44" s="52">
        <v>44421</v>
      </c>
      <c r="E44" s="53" t="s">
        <v>14</v>
      </c>
      <c r="F44" s="54">
        <v>18</v>
      </c>
      <c r="G44" s="54">
        <v>1</v>
      </c>
      <c r="H44" s="55">
        <v>1</v>
      </c>
      <c r="I44" s="56">
        <v>7</v>
      </c>
      <c r="J44" s="70">
        <v>359</v>
      </c>
      <c r="K44" s="71">
        <v>63</v>
      </c>
      <c r="L44" s="57">
        <f>K44/H44</f>
        <v>63</v>
      </c>
      <c r="M44" s="58">
        <f>J44/K44</f>
        <v>5.698412698412699</v>
      </c>
      <c r="N44" s="59">
        <v>28</v>
      </c>
      <c r="O44" s="60">
        <f>IF(N44&lt;&gt;0,-(N44-K44)/N44,"")</f>
        <v>1.25</v>
      </c>
      <c r="P44" s="70">
        <v>87910.51</v>
      </c>
      <c r="Q44" s="71">
        <v>4013</v>
      </c>
    </row>
    <row r="45" spans="1:17" ht="11.25">
      <c r="A45" s="19">
        <v>39</v>
      </c>
      <c r="B45" s="50" t="s">
        <v>107</v>
      </c>
      <c r="C45" s="51" t="s">
        <v>108</v>
      </c>
      <c r="D45" s="52">
        <v>44407</v>
      </c>
      <c r="E45" s="53" t="s">
        <v>14</v>
      </c>
      <c r="F45" s="54">
        <v>18</v>
      </c>
      <c r="G45" s="54">
        <v>1</v>
      </c>
      <c r="H45" s="55">
        <v>1</v>
      </c>
      <c r="I45" s="56">
        <v>5</v>
      </c>
      <c r="J45" s="66">
        <v>321</v>
      </c>
      <c r="K45" s="67">
        <v>59</v>
      </c>
      <c r="L45" s="57">
        <f>K45/H45</f>
        <v>59</v>
      </c>
      <c r="M45" s="58">
        <f>J45/K45</f>
        <v>5.440677966101695</v>
      </c>
      <c r="N45" s="59">
        <v>297</v>
      </c>
      <c r="O45" s="60">
        <f>IF(N45&lt;&gt;0,-(N45-K45)/N45,"")</f>
        <v>-0.8013468013468014</v>
      </c>
      <c r="P45" s="70">
        <v>38987</v>
      </c>
      <c r="Q45" s="71">
        <v>1931</v>
      </c>
    </row>
    <row r="46" spans="1:17" ht="11.25">
      <c r="A46" s="19">
        <v>40</v>
      </c>
      <c r="B46" s="50" t="s">
        <v>40</v>
      </c>
      <c r="C46" s="51" t="s">
        <v>41</v>
      </c>
      <c r="D46" s="52">
        <v>44442</v>
      </c>
      <c r="E46" s="53" t="s">
        <v>12</v>
      </c>
      <c r="F46" s="54">
        <v>227</v>
      </c>
      <c r="G46" s="54">
        <v>2</v>
      </c>
      <c r="H46" s="55">
        <v>2</v>
      </c>
      <c r="I46" s="56">
        <v>6</v>
      </c>
      <c r="J46" s="66">
        <v>550</v>
      </c>
      <c r="K46" s="67">
        <v>55</v>
      </c>
      <c r="L46" s="57">
        <f>K46/H46</f>
        <v>27.5</v>
      </c>
      <c r="M46" s="58">
        <f>J46/K46</f>
        <v>10</v>
      </c>
      <c r="N46" s="59">
        <v>4</v>
      </c>
      <c r="O46" s="60">
        <f>IF(N46&lt;&gt;0,-(N46-K46)/N46,"")</f>
        <v>12.75</v>
      </c>
      <c r="P46" s="70">
        <v>426851</v>
      </c>
      <c r="Q46" s="71">
        <v>19867</v>
      </c>
    </row>
    <row r="47" spans="1:17" ht="11.25">
      <c r="A47" s="19">
        <v>41</v>
      </c>
      <c r="B47" s="50" t="s">
        <v>109</v>
      </c>
      <c r="C47" s="51" t="s">
        <v>110</v>
      </c>
      <c r="D47" s="52">
        <v>44428</v>
      </c>
      <c r="E47" s="53" t="s">
        <v>14</v>
      </c>
      <c r="F47" s="54">
        <v>13</v>
      </c>
      <c r="G47" s="54">
        <v>1</v>
      </c>
      <c r="H47" s="55">
        <v>1</v>
      </c>
      <c r="I47" s="56">
        <v>4</v>
      </c>
      <c r="J47" s="70">
        <v>336</v>
      </c>
      <c r="K47" s="71">
        <v>54</v>
      </c>
      <c r="L47" s="57">
        <f>K47/H47</f>
        <v>54</v>
      </c>
      <c r="M47" s="58">
        <f>J47/K47</f>
        <v>6.222222222222222</v>
      </c>
      <c r="N47" s="59">
        <v>43</v>
      </c>
      <c r="O47" s="60">
        <f>IF(N47&lt;&gt;0,-(N47-K47)/N47,"")</f>
        <v>0.2558139534883721</v>
      </c>
      <c r="P47" s="70">
        <v>12727</v>
      </c>
      <c r="Q47" s="71">
        <v>615</v>
      </c>
    </row>
    <row r="48" spans="1:17" ht="11.25">
      <c r="A48" s="19">
        <v>42</v>
      </c>
      <c r="B48" s="50" t="s">
        <v>61</v>
      </c>
      <c r="C48" s="51" t="s">
        <v>62</v>
      </c>
      <c r="D48" s="52">
        <v>44463</v>
      </c>
      <c r="E48" s="53" t="s">
        <v>12</v>
      </c>
      <c r="F48" s="54">
        <v>36</v>
      </c>
      <c r="G48" s="54">
        <v>3</v>
      </c>
      <c r="H48" s="55">
        <v>3</v>
      </c>
      <c r="I48" s="56">
        <v>3</v>
      </c>
      <c r="J48" s="66">
        <v>840</v>
      </c>
      <c r="K48" s="67">
        <v>46</v>
      </c>
      <c r="L48" s="57">
        <f>K48/H48</f>
        <v>15.333333333333334</v>
      </c>
      <c r="M48" s="58">
        <f>J48/K48</f>
        <v>18.26086956521739</v>
      </c>
      <c r="N48" s="59">
        <v>166</v>
      </c>
      <c r="O48" s="60">
        <f>IF(N48&lt;&gt;0,-(N48-K48)/N48,"")</f>
        <v>-0.7228915662650602</v>
      </c>
      <c r="P48" s="70">
        <v>26120.5</v>
      </c>
      <c r="Q48" s="71">
        <v>1213</v>
      </c>
    </row>
    <row r="49" spans="1:17" ht="11.25">
      <c r="A49" s="19">
        <v>43</v>
      </c>
      <c r="B49" s="50" t="s">
        <v>111</v>
      </c>
      <c r="C49" s="51" t="s">
        <v>111</v>
      </c>
      <c r="D49" s="52">
        <v>44379</v>
      </c>
      <c r="E49" s="53" t="s">
        <v>14</v>
      </c>
      <c r="F49" s="54">
        <v>25</v>
      </c>
      <c r="G49" s="54">
        <v>1</v>
      </c>
      <c r="H49" s="55">
        <v>1</v>
      </c>
      <c r="I49" s="56">
        <v>7</v>
      </c>
      <c r="J49" s="66">
        <v>267</v>
      </c>
      <c r="K49" s="67">
        <v>45</v>
      </c>
      <c r="L49" s="57">
        <f>K49/H49</f>
        <v>45</v>
      </c>
      <c r="M49" s="58">
        <f>J49/K49</f>
        <v>5.933333333333334</v>
      </c>
      <c r="N49" s="59">
        <v>6</v>
      </c>
      <c r="O49" s="60">
        <f>IF(N49&lt;&gt;0,-(N49-K49)/N49,"")</f>
        <v>6.5</v>
      </c>
      <c r="P49" s="70">
        <v>69759</v>
      </c>
      <c r="Q49" s="71">
        <v>3596</v>
      </c>
    </row>
    <row r="50" spans="1:17" ht="11.25">
      <c r="A50" s="19">
        <v>44</v>
      </c>
      <c r="B50" s="50" t="s">
        <v>57</v>
      </c>
      <c r="C50" s="51" t="s">
        <v>58</v>
      </c>
      <c r="D50" s="52">
        <v>44463</v>
      </c>
      <c r="E50" s="61" t="s">
        <v>20</v>
      </c>
      <c r="F50" s="54">
        <v>132</v>
      </c>
      <c r="G50" s="54">
        <v>1</v>
      </c>
      <c r="H50" s="55">
        <v>1</v>
      </c>
      <c r="I50" s="56">
        <v>3</v>
      </c>
      <c r="J50" s="66">
        <v>1246</v>
      </c>
      <c r="K50" s="67">
        <v>38</v>
      </c>
      <c r="L50" s="57">
        <f>K50/H50</f>
        <v>38</v>
      </c>
      <c r="M50" s="58">
        <f>J50/K50</f>
        <v>32.78947368421053</v>
      </c>
      <c r="N50" s="59">
        <v>662</v>
      </c>
      <c r="O50" s="60">
        <f>IF(N50&lt;&gt;0,-(N50-K50)/N50,"")</f>
        <v>-0.9425981873111783</v>
      </c>
      <c r="P50" s="70">
        <v>159730</v>
      </c>
      <c r="Q50" s="71">
        <v>6458</v>
      </c>
    </row>
    <row r="51" spans="1:17" ht="11.25">
      <c r="A51" s="19">
        <v>45</v>
      </c>
      <c r="B51" s="50" t="s">
        <v>112</v>
      </c>
      <c r="C51" s="51" t="s">
        <v>113</v>
      </c>
      <c r="D51" s="52">
        <v>43861</v>
      </c>
      <c r="E51" s="53" t="s">
        <v>13</v>
      </c>
      <c r="F51" s="54">
        <v>132</v>
      </c>
      <c r="G51" s="54">
        <v>1</v>
      </c>
      <c r="H51" s="55">
        <v>1</v>
      </c>
      <c r="I51" s="56">
        <v>14</v>
      </c>
      <c r="J51" s="66">
        <v>306</v>
      </c>
      <c r="K51" s="67">
        <v>34</v>
      </c>
      <c r="L51" s="57">
        <f>K51/H51</f>
        <v>34</v>
      </c>
      <c r="M51" s="58">
        <f>J51/K51</f>
        <v>9</v>
      </c>
      <c r="N51" s="59">
        <v>4</v>
      </c>
      <c r="O51" s="60">
        <f>IF(N51&lt;&gt;0,-(N51-K51)/N51,"")</f>
        <v>7.5</v>
      </c>
      <c r="P51" s="76">
        <v>347020.39999999997</v>
      </c>
      <c r="Q51" s="77">
        <v>21064</v>
      </c>
    </row>
    <row r="52" spans="1:17" ht="11.25">
      <c r="A52" s="19">
        <v>46</v>
      </c>
      <c r="B52" s="50" t="s">
        <v>60</v>
      </c>
      <c r="C52" s="51" t="s">
        <v>60</v>
      </c>
      <c r="D52" s="52">
        <v>44463</v>
      </c>
      <c r="E52" s="53" t="s">
        <v>14</v>
      </c>
      <c r="F52" s="54">
        <v>30</v>
      </c>
      <c r="G52" s="54">
        <v>1</v>
      </c>
      <c r="H52" s="55">
        <v>1</v>
      </c>
      <c r="I52" s="56">
        <v>3</v>
      </c>
      <c r="J52" s="66">
        <v>883</v>
      </c>
      <c r="K52" s="67">
        <v>33</v>
      </c>
      <c r="L52" s="57">
        <f>K52/H52</f>
        <v>33</v>
      </c>
      <c r="M52" s="58">
        <f>J52/K52</f>
        <v>26.757575757575758</v>
      </c>
      <c r="N52" s="59">
        <v>183</v>
      </c>
      <c r="O52" s="60">
        <f>IF(N52&lt;&gt;0,-(N52-K52)/N52,"")</f>
        <v>-0.819672131147541</v>
      </c>
      <c r="P52" s="70">
        <v>39180</v>
      </c>
      <c r="Q52" s="71">
        <v>1898</v>
      </c>
    </row>
    <row r="53" spans="1:17" ht="11.25">
      <c r="A53" s="19">
        <v>47</v>
      </c>
      <c r="B53" s="50" t="s">
        <v>114</v>
      </c>
      <c r="C53" s="51" t="s">
        <v>115</v>
      </c>
      <c r="D53" s="52">
        <v>43784</v>
      </c>
      <c r="E53" s="53" t="s">
        <v>13</v>
      </c>
      <c r="F53" s="54">
        <v>275</v>
      </c>
      <c r="G53" s="54">
        <v>1</v>
      </c>
      <c r="H53" s="55">
        <v>1</v>
      </c>
      <c r="I53" s="56">
        <v>16</v>
      </c>
      <c r="J53" s="66">
        <v>290</v>
      </c>
      <c r="K53" s="67">
        <v>29</v>
      </c>
      <c r="L53" s="57">
        <f>K53/H53</f>
        <v>29</v>
      </c>
      <c r="M53" s="58">
        <f>J53/K53</f>
        <v>10</v>
      </c>
      <c r="N53" s="59">
        <v>3</v>
      </c>
      <c r="O53" s="60">
        <f>IF(N53&lt;&gt;0,-(N53-K53)/N53,"")</f>
        <v>8.666666666666666</v>
      </c>
      <c r="P53" s="76">
        <v>1585484.7</v>
      </c>
      <c r="Q53" s="77">
        <v>100257</v>
      </c>
    </row>
    <row r="54" spans="1:17" ht="11.25">
      <c r="A54" s="19">
        <v>48</v>
      </c>
      <c r="B54" s="50" t="s">
        <v>116</v>
      </c>
      <c r="C54" s="51" t="s">
        <v>117</v>
      </c>
      <c r="D54" s="52">
        <v>43847</v>
      </c>
      <c r="E54" s="53" t="s">
        <v>13</v>
      </c>
      <c r="F54" s="54">
        <v>130</v>
      </c>
      <c r="G54" s="54">
        <v>2</v>
      </c>
      <c r="H54" s="55">
        <v>2</v>
      </c>
      <c r="I54" s="56">
        <v>13</v>
      </c>
      <c r="J54" s="66">
        <v>270</v>
      </c>
      <c r="K54" s="67">
        <v>27</v>
      </c>
      <c r="L54" s="57">
        <f>K54/H54</f>
        <v>13.5</v>
      </c>
      <c r="M54" s="58">
        <f>J54/K54</f>
        <v>10</v>
      </c>
      <c r="N54" s="59">
        <v>9</v>
      </c>
      <c r="O54" s="60">
        <f>IF(N54&lt;&gt;0,-(N54-K54)/N54,"")</f>
        <v>2</v>
      </c>
      <c r="P54" s="76">
        <v>772558.1</v>
      </c>
      <c r="Q54" s="77">
        <v>45742</v>
      </c>
    </row>
    <row r="55" spans="1:17" ht="11.25">
      <c r="A55" s="19">
        <v>49</v>
      </c>
      <c r="B55" s="62" t="s">
        <v>118</v>
      </c>
      <c r="C55" s="63" t="s">
        <v>119</v>
      </c>
      <c r="D55" s="64">
        <v>42734</v>
      </c>
      <c r="E55" s="53" t="s">
        <v>15</v>
      </c>
      <c r="F55" s="65">
        <v>39</v>
      </c>
      <c r="G55" s="65">
        <v>1</v>
      </c>
      <c r="H55" s="55">
        <v>1</v>
      </c>
      <c r="I55" s="56">
        <v>22</v>
      </c>
      <c r="J55" s="84">
        <v>680</v>
      </c>
      <c r="K55" s="85">
        <v>24</v>
      </c>
      <c r="L55" s="57">
        <f>K55/H55</f>
        <v>24</v>
      </c>
      <c r="M55" s="58">
        <f>J55/K55</f>
        <v>28.333333333333332</v>
      </c>
      <c r="N55" s="59">
        <v>400</v>
      </c>
      <c r="O55" s="60">
        <f>IF(N55&lt;&gt;0,-(N55-K55)/N55,"")</f>
        <v>-0.94</v>
      </c>
      <c r="P55" s="86">
        <v>4432613.149999999</v>
      </c>
      <c r="Q55" s="87">
        <v>294169</v>
      </c>
    </row>
    <row r="56" spans="1:17" ht="11.25">
      <c r="A56" s="19">
        <v>50</v>
      </c>
      <c r="B56" s="50" t="s">
        <v>35</v>
      </c>
      <c r="C56" s="51" t="s">
        <v>36</v>
      </c>
      <c r="D56" s="52">
        <v>43896</v>
      </c>
      <c r="E56" s="53" t="s">
        <v>13</v>
      </c>
      <c r="F56" s="54">
        <v>48</v>
      </c>
      <c r="G56" s="54">
        <v>1</v>
      </c>
      <c r="H56" s="55">
        <v>1</v>
      </c>
      <c r="I56" s="56">
        <v>20</v>
      </c>
      <c r="J56" s="66">
        <v>610</v>
      </c>
      <c r="K56" s="67">
        <v>23</v>
      </c>
      <c r="L56" s="57">
        <f>K56/H56</f>
        <v>23</v>
      </c>
      <c r="M56" s="58">
        <f>J56/K56</f>
        <v>26.52173913043478</v>
      </c>
      <c r="N56" s="59">
        <v>19</v>
      </c>
      <c r="O56" s="60">
        <f>IF(N56&lt;&gt;0,-(N56-K56)/N56,"")</f>
        <v>0.21052631578947367</v>
      </c>
      <c r="P56" s="76">
        <v>146807</v>
      </c>
      <c r="Q56" s="77">
        <v>8306</v>
      </c>
    </row>
    <row r="57" spans="1:17" ht="11.25">
      <c r="A57" s="19">
        <v>51</v>
      </c>
      <c r="B57" s="50" t="s">
        <v>56</v>
      </c>
      <c r="C57" s="51" t="s">
        <v>56</v>
      </c>
      <c r="D57" s="52">
        <v>44463</v>
      </c>
      <c r="E57" s="61" t="s">
        <v>20</v>
      </c>
      <c r="F57" s="54">
        <v>226</v>
      </c>
      <c r="G57" s="54">
        <v>1</v>
      </c>
      <c r="H57" s="55">
        <v>1</v>
      </c>
      <c r="I57" s="56">
        <v>3</v>
      </c>
      <c r="J57" s="66">
        <v>398</v>
      </c>
      <c r="K57" s="67">
        <v>19</v>
      </c>
      <c r="L57" s="57">
        <f>K57/H57</f>
        <v>19</v>
      </c>
      <c r="M57" s="58">
        <f>J57/K57</f>
        <v>20.94736842105263</v>
      </c>
      <c r="N57" s="59">
        <v>410</v>
      </c>
      <c r="O57" s="60">
        <f>IF(N57&lt;&gt;0,-(N57-K57)/N57,"")</f>
        <v>-0.9536585365853658</v>
      </c>
      <c r="P57" s="70">
        <v>161808</v>
      </c>
      <c r="Q57" s="71">
        <v>7932</v>
      </c>
    </row>
    <row r="58" spans="1:17" ht="11.25">
      <c r="A58" s="19">
        <v>52</v>
      </c>
      <c r="B58" s="50" t="s">
        <v>65</v>
      </c>
      <c r="C58" s="51" t="s">
        <v>65</v>
      </c>
      <c r="D58" s="52">
        <v>44085</v>
      </c>
      <c r="E58" s="53" t="s">
        <v>14</v>
      </c>
      <c r="F58" s="54">
        <v>14</v>
      </c>
      <c r="G58" s="54">
        <v>1</v>
      </c>
      <c r="H58" s="55">
        <v>1</v>
      </c>
      <c r="I58" s="56">
        <v>12</v>
      </c>
      <c r="J58" s="66">
        <v>340</v>
      </c>
      <c r="K58" s="67">
        <v>17</v>
      </c>
      <c r="L58" s="57">
        <f>K58/H58</f>
        <v>17</v>
      </c>
      <c r="M58" s="58">
        <f>J58/K58</f>
        <v>20</v>
      </c>
      <c r="N58" s="59">
        <v>17</v>
      </c>
      <c r="O58" s="60">
        <f>IF(N58&lt;&gt;0,-(N58-K58)/N58,"")</f>
        <v>0</v>
      </c>
      <c r="P58" s="70">
        <v>8322</v>
      </c>
      <c r="Q58" s="71">
        <v>443</v>
      </c>
    </row>
    <row r="59" spans="1:17" ht="11.25">
      <c r="A59" s="19">
        <v>53</v>
      </c>
      <c r="B59" s="50" t="s">
        <v>120</v>
      </c>
      <c r="C59" s="51" t="s">
        <v>120</v>
      </c>
      <c r="D59" s="52">
        <v>44134</v>
      </c>
      <c r="E59" s="53" t="s">
        <v>13</v>
      </c>
      <c r="F59" s="54">
        <v>151</v>
      </c>
      <c r="G59" s="54">
        <v>2</v>
      </c>
      <c r="H59" s="55">
        <v>2</v>
      </c>
      <c r="I59" s="56">
        <v>10</v>
      </c>
      <c r="J59" s="70">
        <v>169</v>
      </c>
      <c r="K59" s="71">
        <v>9</v>
      </c>
      <c r="L59" s="57">
        <f>K59/H59</f>
        <v>4.5</v>
      </c>
      <c r="M59" s="58">
        <f>J59/K59</f>
        <v>18.77777777777778</v>
      </c>
      <c r="N59" s="59">
        <v>356</v>
      </c>
      <c r="O59" s="60">
        <f>IF(N59&lt;&gt;0,-(N59-K59)/N59,"")</f>
        <v>-0.9747191011235955</v>
      </c>
      <c r="P59" s="76">
        <v>104108.5</v>
      </c>
      <c r="Q59" s="77">
        <v>5837</v>
      </c>
    </row>
    <row r="60" spans="1:17" ht="11.25">
      <c r="A60" s="19">
        <v>54</v>
      </c>
      <c r="B60" s="50" t="s">
        <v>66</v>
      </c>
      <c r="C60" s="51" t="s">
        <v>66</v>
      </c>
      <c r="D60" s="52">
        <v>44421</v>
      </c>
      <c r="E60" s="53" t="s">
        <v>67</v>
      </c>
      <c r="F60" s="54">
        <v>14</v>
      </c>
      <c r="G60" s="54">
        <v>1</v>
      </c>
      <c r="H60" s="55">
        <v>1</v>
      </c>
      <c r="I60" s="56">
        <v>7</v>
      </c>
      <c r="J60" s="66">
        <v>102</v>
      </c>
      <c r="K60" s="67">
        <v>6</v>
      </c>
      <c r="L60" s="57">
        <f>K60/H60</f>
        <v>6</v>
      </c>
      <c r="M60" s="58">
        <f>J60/K60</f>
        <v>17</v>
      </c>
      <c r="N60" s="59">
        <v>5</v>
      </c>
      <c r="O60" s="60">
        <f>IF(N60&lt;&gt;0,-(N60-K60)/N60,"")</f>
        <v>0.2</v>
      </c>
      <c r="P60" s="70">
        <v>18836</v>
      </c>
      <c r="Q60" s="71">
        <v>1043</v>
      </c>
    </row>
    <row r="61" spans="1:17" ht="11.25">
      <c r="A61" s="19">
        <v>55</v>
      </c>
      <c r="B61" s="62" t="s">
        <v>80</v>
      </c>
      <c r="C61" s="63" t="s">
        <v>80</v>
      </c>
      <c r="D61" s="64">
        <v>44379</v>
      </c>
      <c r="E61" s="53" t="s">
        <v>81</v>
      </c>
      <c r="F61" s="65">
        <v>17</v>
      </c>
      <c r="G61" s="65">
        <v>4</v>
      </c>
      <c r="H61" s="55">
        <v>4</v>
      </c>
      <c r="I61" s="56">
        <v>4</v>
      </c>
      <c r="J61" s="66">
        <v>84.00000002768806</v>
      </c>
      <c r="K61" s="78">
        <v>4</v>
      </c>
      <c r="L61" s="57">
        <f>K61/H61</f>
        <v>1</v>
      </c>
      <c r="M61" s="58">
        <f>J61/K61</f>
        <v>21.000000006922015</v>
      </c>
      <c r="N61" s="79">
        <v>2</v>
      </c>
      <c r="O61" s="60">
        <f>IF(N61&lt;&gt;0,-(N61-K61)/N61,"")</f>
        <v>1</v>
      </c>
      <c r="P61" s="74">
        <v>15855.0000000006</v>
      </c>
      <c r="Q61" s="75">
        <v>847</v>
      </c>
    </row>
    <row r="62" spans="1:17" ht="11.25">
      <c r="A62" s="19">
        <v>56</v>
      </c>
      <c r="B62" s="50" t="s">
        <v>121</v>
      </c>
      <c r="C62" s="51" t="s">
        <v>121</v>
      </c>
      <c r="D62" s="52">
        <v>44449</v>
      </c>
      <c r="E62" s="53" t="s">
        <v>95</v>
      </c>
      <c r="F62" s="54">
        <v>44</v>
      </c>
      <c r="G62" s="54">
        <v>1</v>
      </c>
      <c r="H62" s="55">
        <v>1</v>
      </c>
      <c r="I62" s="56">
        <v>3</v>
      </c>
      <c r="J62" s="66">
        <v>55.99999995927468</v>
      </c>
      <c r="K62" s="67">
        <v>4</v>
      </c>
      <c r="L62" s="57">
        <f>K62/H62</f>
        <v>4</v>
      </c>
      <c r="M62" s="58">
        <f>J62/K62</f>
        <v>13.99999998981867</v>
      </c>
      <c r="N62" s="59">
        <v>2</v>
      </c>
      <c r="O62" s="60">
        <f>IF(N62&lt;&gt;0,-(N62-K62)/N62,"")</f>
        <v>1</v>
      </c>
      <c r="P62" s="70">
        <v>6923</v>
      </c>
      <c r="Q62" s="71">
        <v>369</v>
      </c>
    </row>
  </sheetData>
  <sheetProtection selectLockedCells="1" selectUnlockedCells="1"/>
  <mergeCells count="6">
    <mergeCell ref="P4:Q4"/>
    <mergeCell ref="J4:K4"/>
    <mergeCell ref="B1:C1"/>
    <mergeCell ref="B2:C2"/>
    <mergeCell ref="B3:C3"/>
    <mergeCell ref="N4:O4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2019-05-25T10:12:45Z</cp:lastPrinted>
  <dcterms:created xsi:type="dcterms:W3CDTF">2006-03-15T09:07:04Z</dcterms:created>
  <dcterms:modified xsi:type="dcterms:W3CDTF">2021-10-16T22:36:15Z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