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20" windowWidth="25440" windowHeight="14835" tabRatio="854" activeTab="0"/>
  </bookViews>
  <sheets>
    <sheet name="3-9.9.2021 (hafta)" sheetId="1" r:id="rId1"/>
  </sheets>
  <definedNames>
    <definedName name="Excel_BuiltIn__FilterDatabase" localSheetId="0">'3-9.9.2021 (hafta)'!$A$1:$Q$25</definedName>
    <definedName name="_xlnm.Print_Area" localSheetId="0">'3-9.9.2021 (hafta)'!#REF!</definedName>
  </definedNames>
  <calcPr fullCalcOnLoad="1"/>
</workbook>
</file>

<file path=xl/sharedStrings.xml><?xml version="1.0" encoding="utf-8"?>
<sst xmlns="http://schemas.openxmlformats.org/spreadsheetml/2006/main" count="187" uniqueCount="128">
  <si>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</si>
  <si>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</si>
  <si>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</si>
  <si>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</si>
  <si>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</si>
  <si>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</si>
  <si>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</si>
  <si>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</si>
  <si>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</si>
  <si>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BİLET</t>
  </si>
  <si>
    <t>BİLET       %</t>
  </si>
  <si>
    <t>UIP TURKEY</t>
  </si>
  <si>
    <t>CGVMARS DAĞITIM</t>
  </si>
  <si>
    <t>BİR FİLM</t>
  </si>
  <si>
    <t>BS DAĞITIM</t>
  </si>
  <si>
    <t>TME FILMS</t>
  </si>
  <si>
    <t>HIZLI VE ÖFKELİ 9</t>
  </si>
  <si>
    <t>F9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</si>
  <si>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</si>
  <si>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BLACK WIDOW</t>
  </si>
  <si>
    <t>THE CONJURING: THE DEVIL MADE ME TO DO IT</t>
  </si>
  <si>
    <t>KORKU SEANSI 3: KATİL ŞEYTAN</t>
  </si>
  <si>
    <t>WARNER BROS. TURKEY</t>
  </si>
  <si>
    <t>DÜŞLER ÜLKESİ</t>
  </si>
  <si>
    <t>CJ ENM</t>
  </si>
  <si>
    <t>SPIRIT UNTAMED</t>
  </si>
  <si>
    <t>SPIRIT: ÖZGÜR RUH</t>
  </si>
  <si>
    <t>15/07 ŞAFAK VAKTİ</t>
  </si>
  <si>
    <t>THE FOREVER PURGE</t>
  </si>
  <si>
    <t>ARINMA GECESİ SONSUZA DEK</t>
  </si>
  <si>
    <t>Türkiye Haftalık Bilet Satışı ve Hasılat Raporu</t>
  </si>
  <si>
    <t>http://www.antraktsinema.com</t>
  </si>
  <si>
    <t>THE SUICIDE SQUAD</t>
  </si>
  <si>
    <t>THE SUICIDE SQUAD: İNTİHAR TİMİ</t>
  </si>
  <si>
    <t>JUNGLE CRUISE</t>
  </si>
  <si>
    <t>KIZIM GİBİ KOKUYORSUN</t>
  </si>
  <si>
    <t>SNAKE EYES: G.I. JOE ORIGINS</t>
  </si>
  <si>
    <t>G.I. JOE: SNAKE EYES</t>
  </si>
  <si>
    <t>THE MAN WHO SOLD HIS SKIN</t>
  </si>
  <si>
    <t>DERİSİNİ SATAN ADAM</t>
  </si>
  <si>
    <t>FREE GUY</t>
  </si>
  <si>
    <t>GERÇEK KAHRAMAN</t>
  </si>
  <si>
    <t>THE CROODS 2: A NEW AGE</t>
  </si>
  <si>
    <t>CROOD'LAR 2: YENİ BİR ÇAĞ</t>
  </si>
  <si>
    <t>OLD</t>
  </si>
  <si>
    <t>ZAMANDA TUTSAK</t>
  </si>
  <si>
    <t>HANZAP</t>
  </si>
  <si>
    <t>GERÇEK CİNLER</t>
  </si>
  <si>
    <t>ÖLÜ EKMEĞİ</t>
  </si>
  <si>
    <t>KAZ FİLM</t>
  </si>
  <si>
    <t>M3 FİLM</t>
  </si>
  <si>
    <t>FAKAT MÜZEYYEN BU DERİN BİR TUTKU</t>
  </si>
  <si>
    <t>PAW PATROL: THE MOVIE</t>
  </si>
  <si>
    <t>PAW PATROL FİLMİ</t>
  </si>
  <si>
    <t>SPIRAL: FROM THE BOOK OF SAW</t>
  </si>
  <si>
    <t>SPIRAL: TESTERE DEVAM EDİYOR</t>
  </si>
  <si>
    <t>REMINISCENCE</t>
  </si>
  <si>
    <t>ZİHİN GEZGİNİ</t>
  </si>
  <si>
    <t>DEMON SLAYER: KIMETSU NO YAIBA</t>
  </si>
  <si>
    <t>MUGEN TRENİ</t>
  </si>
  <si>
    <t>ŞEFLERİN ŞEFİ</t>
  </si>
  <si>
    <t>ANOTHER ROUND</t>
  </si>
  <si>
    <t>KÖRKÜTÜK</t>
  </si>
  <si>
    <t>PETITE MAMAN</t>
  </si>
  <si>
    <t>KÜÇÜK ANNE</t>
  </si>
  <si>
    <t>COLLECTIV</t>
  </si>
  <si>
    <t>COLLECTIVE</t>
  </si>
  <si>
    <t>DREAMLAND</t>
  </si>
  <si>
    <t>ÖNCEKİ</t>
  </si>
  <si>
    <t>VİZYON TARİHİ</t>
  </si>
  <si>
    <t>ÇIKIŞ KOPYA SAYISI</t>
  </si>
  <si>
    <t>LOKASYON</t>
  </si>
  <si>
    <t>ORTALAMA
BİLET ADEDİ</t>
  </si>
  <si>
    <t>ORTALAMA
BİLET FİYATI</t>
  </si>
  <si>
    <t>CANDYMAN</t>
  </si>
  <si>
    <t>ŞEKER ADAMIN LANETİ</t>
  </si>
  <si>
    <t>İKİ GÖZÜM AHMET</t>
  </si>
  <si>
    <t>RUN HIDE FIGHT</t>
  </si>
  <si>
    <t>SURVIVOR</t>
  </si>
  <si>
    <t>THE 100 CANDLES GAME</t>
  </si>
  <si>
    <t>ŞEYTAN OYUNU</t>
  </si>
  <si>
    <t>KAR KIRMIZI</t>
  </si>
  <si>
    <t>PORTRAIT DE LA JEUNE FILLE EN FEU</t>
  </si>
  <si>
    <t>ALEV ALMIŞ BİR GENÇ KIZIN PORTRESİ</t>
  </si>
  <si>
    <t>YILDÖNÜMÜ</t>
  </si>
  <si>
    <t>MC FİLM</t>
  </si>
  <si>
    <t>FIXIES VS. CRABOTS</t>
  </si>
  <si>
    <t>TAMİRCİKLER ROBOTLARA KARŞI</t>
  </si>
  <si>
    <t>TEREDDÜT</t>
  </si>
  <si>
    <t>3 - 9 EYLÜL 2021 / 36. VİZYON HAFTASI</t>
  </si>
  <si>
    <t>SHANG-CHI AND THE LEGEND OF THE TEN RINGS</t>
  </si>
  <si>
    <t>SHANG-CHI VE ON YÜZÜK EFSANESİ</t>
  </si>
  <si>
    <t>LUCA</t>
  </si>
  <si>
    <t>LUKA</t>
  </si>
  <si>
    <t>MALIGNANT</t>
  </si>
  <si>
    <t>HABİS</t>
  </si>
  <si>
    <t>TOMIRIS</t>
  </si>
  <si>
    <t>TOMRİS</t>
  </si>
  <si>
    <t>SEKİZ</t>
  </si>
  <si>
    <t>MEANDRE</t>
  </si>
  <si>
    <t>TÜP</t>
  </si>
  <si>
    <t>THE KILLING OF TWO LOVERS</t>
  </si>
  <si>
    <t>İKİ AŞIĞIN ÖLÜMÜ</t>
  </si>
  <si>
    <t>ARMY OF ONE</t>
  </si>
  <si>
    <t>BİR ORDUYA BEDEL</t>
  </si>
  <si>
    <t>ÖZEN FİLM</t>
  </si>
  <si>
    <t>IT MUST BE HEAVEN</t>
  </si>
  <si>
    <t>BURASI CENNET OLMALI</t>
  </si>
  <si>
    <t>EKİP OYUNU</t>
  </si>
  <si>
    <t>B KARE</t>
  </si>
  <si>
    <t>JAI PERDU MON CORPS</t>
  </si>
  <si>
    <t>BEDENİMİ KAYBETTİM</t>
  </si>
  <si>
    <t>NUESTRAS MADRES</t>
  </si>
  <si>
    <t>ANNELERİMİZ</t>
  </si>
  <si>
    <t>MIDSOMMAR</t>
  </si>
  <si>
    <t>RİTÜEL</t>
  </si>
  <si>
    <t>AT ETERNITY'S GATE</t>
  </si>
  <si>
    <t>SONSUZLUĞUN KAPISINDA</t>
  </si>
  <si>
    <t>JEUX D'ENFANTS</t>
  </si>
  <si>
    <t>CESARETİN VAR MI AŞKA?</t>
  </si>
  <si>
    <t>SHAME</t>
  </si>
  <si>
    <t>UTANÇ</t>
  </si>
  <si>
    <t>TWIN PEAKS: FIRE WALK WITH ME</t>
  </si>
  <si>
    <t>İKİZ EPELER: ATEŞTE BENİMLE YÜRÜ</t>
  </si>
  <si>
    <t>BS DAĞITIM/FİLMPOP</t>
  </si>
  <si>
    <t>BEN O DEĞİLİM</t>
  </si>
  <si>
    <t>A QUITE PLACE PART II</t>
  </si>
  <si>
    <t>SESSİZ BİR YER 2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</si>
</sst>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2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color indexed="10"/>
      <name val="Webdings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17"/>
      <name val="Calibri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sz val="7"/>
      <color rgb="FF0070C0"/>
      <name val="Calibri"/>
      <family val="2"/>
    </font>
    <font>
      <b/>
      <sz val="7"/>
      <color rgb="FF008000"/>
      <name val="Calibri"/>
      <family val="2"/>
    </font>
    <font>
      <b/>
      <sz val="7"/>
      <color rgb="FF00B05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9" fillId="27" borderId="0" xfId="0" applyFont="1" applyFill="1" applyBorder="1" applyAlignment="1" applyProtection="1">
      <alignment horizontal="left" vertical="center"/>
      <protection/>
    </xf>
    <xf numFmtId="180" fontId="16" fillId="28" borderId="11" xfId="44" applyFont="1" applyFill="1" applyBorder="1" applyAlignment="1" applyProtection="1">
      <alignment horizontal="center" vertical="center"/>
      <protection/>
    </xf>
    <xf numFmtId="0" fontId="16" fillId="28" borderId="11" xfId="0" applyFont="1" applyFill="1" applyBorder="1" applyAlignment="1" applyProtection="1">
      <alignment horizontal="center" vertical="center"/>
      <protection/>
    </xf>
    <xf numFmtId="0" fontId="15" fillId="29" borderId="12" xfId="0" applyNumberFormat="1" applyFont="1" applyFill="1" applyBorder="1" applyAlignment="1" applyProtection="1">
      <alignment horizontal="center" wrapText="1"/>
      <protection locked="0"/>
    </xf>
    <xf numFmtId="180" fontId="16" fillId="29" borderId="12" xfId="44" applyFont="1" applyFill="1" applyBorder="1" applyAlignment="1" applyProtection="1">
      <alignment horizontal="center"/>
      <protection locked="0"/>
    </xf>
    <xf numFmtId="0" fontId="16" fillId="29" borderId="12" xfId="0" applyFont="1" applyFill="1" applyBorder="1" applyAlignment="1" applyProtection="1">
      <alignment horizontal="center"/>
      <protection locked="0"/>
    </xf>
    <xf numFmtId="0" fontId="62" fillId="27" borderId="0" xfId="0" applyFont="1" applyFill="1" applyAlignment="1">
      <alignment horizontal="center" vertical="center"/>
    </xf>
    <xf numFmtId="0" fontId="63" fillId="27" borderId="0" xfId="0" applyNumberFormat="1" applyFont="1" applyFill="1" applyAlignment="1">
      <alignment horizontal="center" vertical="center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5" fillId="29" borderId="12" xfId="0" applyFont="1" applyFill="1" applyBorder="1" applyAlignment="1" applyProtection="1">
      <alignment horizontal="center"/>
      <protection locked="0"/>
    </xf>
    <xf numFmtId="4" fontId="66" fillId="27" borderId="0" xfId="0" applyNumberFormat="1" applyFont="1" applyFill="1" applyBorder="1" applyAlignment="1" applyProtection="1">
      <alignment horizontal="center" vertical="center"/>
      <protection/>
    </xf>
    <xf numFmtId="4" fontId="67" fillId="27" borderId="0" xfId="0" applyNumberFormat="1" applyFont="1" applyFill="1" applyBorder="1" applyAlignment="1" applyProtection="1">
      <alignment horizontal="right" vertical="center"/>
      <protection/>
    </xf>
    <xf numFmtId="3" fontId="67" fillId="27" borderId="0" xfId="0" applyNumberFormat="1" applyFont="1" applyFill="1" applyBorder="1" applyAlignment="1" applyProtection="1">
      <alignment horizontal="right" vertical="center"/>
      <protection/>
    </xf>
    <xf numFmtId="0" fontId="68" fillId="28" borderId="11" xfId="0" applyNumberFormat="1" applyFont="1" applyFill="1" applyBorder="1" applyAlignment="1" applyProtection="1">
      <alignment horizontal="center" vertical="center" textRotation="90"/>
      <protection locked="0"/>
    </xf>
    <xf numFmtId="4" fontId="68" fillId="28" borderId="11" xfId="0" applyNumberFormat="1" applyFont="1" applyFill="1" applyBorder="1" applyAlignment="1" applyProtection="1">
      <alignment horizontal="center" vertical="center" wrapText="1"/>
      <protection/>
    </xf>
    <xf numFmtId="3" fontId="68" fillId="28" borderId="11" xfId="0" applyNumberFormat="1" applyFont="1" applyFill="1" applyBorder="1" applyAlignment="1" applyProtection="1">
      <alignment horizontal="center" vertical="center" wrapText="1"/>
      <protection/>
    </xf>
    <xf numFmtId="3" fontId="68" fillId="28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1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0" xfId="0" applyNumberFormat="1" applyFont="1" applyFill="1" applyBorder="1" applyAlignment="1" applyProtection="1">
      <alignment horizontal="center" vertical="center" wrapText="1"/>
      <protection locked="0"/>
    </xf>
    <xf numFmtId="187" fontId="16" fillId="28" borderId="11" xfId="0" applyNumberFormat="1" applyFont="1" applyFill="1" applyBorder="1" applyAlignment="1" applyProtection="1">
      <alignment horizontal="center" vertical="center" textRotation="90"/>
      <protection/>
    </xf>
    <xf numFmtId="3" fontId="10" fillId="27" borderId="0" xfId="0" applyNumberFormat="1" applyFont="1" applyFill="1" applyBorder="1" applyAlignment="1" applyProtection="1">
      <alignment horizontal="center" vertical="center"/>
      <protection/>
    </xf>
    <xf numFmtId="4" fontId="10" fillId="27" borderId="0" xfId="0" applyNumberFormat="1" applyFont="1" applyFill="1" applyBorder="1" applyAlignment="1" applyProtection="1">
      <alignment horizontal="center" vertical="center"/>
      <protection/>
    </xf>
    <xf numFmtId="0" fontId="16" fillId="29" borderId="12" xfId="0" applyFont="1" applyFill="1" applyBorder="1" applyAlignment="1">
      <alignment horizontal="center" vertical="center" wrapText="1"/>
    </xf>
    <xf numFmtId="0" fontId="16" fillId="28" borderId="11" xfId="0" applyNumberFormat="1" applyFont="1" applyFill="1" applyBorder="1" applyAlignment="1" applyProtection="1">
      <alignment horizontal="center" vertical="center" textRotation="90"/>
      <protection locked="0"/>
    </xf>
    <xf numFmtId="189" fontId="65" fillId="0" borderId="13" xfId="0" applyNumberFormat="1" applyFont="1" applyFill="1" applyBorder="1" applyAlignment="1">
      <alignment vertical="center"/>
    </xf>
    <xf numFmtId="189" fontId="17" fillId="0" borderId="1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13" xfId="187" applyNumberFormat="1" applyFont="1" applyFill="1" applyBorder="1" applyAlignment="1" applyProtection="1">
      <alignment horizontal="right" vertical="center"/>
      <protection/>
    </xf>
    <xf numFmtId="2" fontId="6" fillId="0" borderId="13" xfId="187" applyNumberFormat="1" applyFont="1" applyFill="1" applyBorder="1" applyAlignment="1" applyProtection="1">
      <alignment horizontal="right" vertical="center"/>
      <protection/>
    </xf>
    <xf numFmtId="3" fontId="18" fillId="0" borderId="13" xfId="44" applyNumberFormat="1" applyFont="1" applyFill="1" applyBorder="1" applyAlignment="1" applyProtection="1">
      <alignment horizontal="right" vertical="center"/>
      <protection locked="0"/>
    </xf>
    <xf numFmtId="185" fontId="6" fillId="0" borderId="13" xfId="189" applyNumberFormat="1" applyFont="1" applyFill="1" applyBorder="1" applyAlignment="1" applyProtection="1">
      <alignment vertical="center"/>
      <protection/>
    </xf>
    <xf numFmtId="0" fontId="23" fillId="0" borderId="13" xfId="0" applyFont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17" fillId="0" borderId="13" xfId="0" applyNumberFormat="1" applyFont="1" applyFill="1" applyBorder="1" applyAlignment="1" applyProtection="1">
      <alignment vertical="center"/>
      <protection locked="0"/>
    </xf>
    <xf numFmtId="187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>
      <alignment horizontal="center" vertical="center"/>
    </xf>
    <xf numFmtId="4" fontId="70" fillId="0" borderId="13" xfId="46" applyNumberFormat="1" applyFont="1" applyFill="1" applyBorder="1" applyAlignment="1" applyProtection="1">
      <alignment horizontal="right" vertical="center"/>
      <protection locked="0"/>
    </xf>
    <xf numFmtId="3" fontId="70" fillId="0" borderId="13" xfId="46" applyNumberFormat="1" applyFont="1" applyFill="1" applyBorder="1" applyAlignment="1" applyProtection="1">
      <alignment horizontal="right" vertical="center"/>
      <protection locked="0"/>
    </xf>
    <xf numFmtId="3" fontId="18" fillId="0" borderId="13" xfId="46" applyNumberFormat="1" applyFont="1" applyFill="1" applyBorder="1" applyAlignment="1" applyProtection="1">
      <alignment horizontal="right" vertical="center"/>
      <protection locked="0"/>
    </xf>
    <xf numFmtId="0" fontId="16" fillId="29" borderId="12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  <xf numFmtId="4" fontId="71" fillId="0" borderId="13" xfId="44" applyNumberFormat="1" applyFont="1" applyFill="1" applyBorder="1" applyAlignment="1" applyProtection="1">
      <alignment horizontal="right" vertical="center"/>
      <protection locked="0"/>
    </xf>
    <xf numFmtId="3" fontId="71" fillId="0" borderId="13" xfId="44" applyNumberFormat="1" applyFont="1" applyFill="1" applyBorder="1" applyAlignment="1" applyProtection="1">
      <alignment horizontal="right" vertical="center"/>
      <protection locked="0"/>
    </xf>
    <xf numFmtId="4" fontId="71" fillId="0" borderId="13" xfId="44" applyNumberFormat="1" applyFont="1" applyFill="1" applyBorder="1" applyAlignment="1" applyProtection="1">
      <alignment horizontal="right" vertical="center"/>
      <protection locked="0"/>
    </xf>
    <xf numFmtId="3" fontId="71" fillId="0" borderId="13" xfId="44" applyNumberFormat="1" applyFont="1" applyFill="1" applyBorder="1" applyAlignment="1" applyProtection="1">
      <alignment horizontal="right" vertical="center"/>
      <protection locked="0"/>
    </xf>
    <xf numFmtId="4" fontId="65" fillId="0" borderId="13" xfId="44" applyNumberFormat="1" applyFont="1" applyFill="1" applyBorder="1" applyAlignment="1" applyProtection="1">
      <alignment horizontal="right" vertical="center"/>
      <protection locked="0"/>
    </xf>
    <xf numFmtId="3" fontId="65" fillId="0" borderId="13" xfId="44" applyNumberFormat="1" applyFont="1" applyFill="1" applyBorder="1" applyAlignment="1" applyProtection="1">
      <alignment horizontal="right" vertical="center"/>
      <protection locked="0"/>
    </xf>
    <xf numFmtId="4" fontId="65" fillId="0" borderId="13" xfId="46" applyNumberFormat="1" applyFont="1" applyFill="1" applyBorder="1" applyAlignment="1" applyProtection="1">
      <alignment horizontal="right" vertical="center"/>
      <protection locked="0"/>
    </xf>
    <xf numFmtId="3" fontId="65" fillId="0" borderId="13" xfId="46" applyNumberFormat="1" applyFont="1" applyFill="1" applyBorder="1" applyAlignment="1" applyProtection="1">
      <alignment horizontal="right" vertical="center"/>
      <protection locked="0"/>
    </xf>
    <xf numFmtId="4" fontId="71" fillId="0" borderId="13" xfId="112" applyNumberFormat="1" applyFont="1" applyFill="1" applyBorder="1" applyAlignment="1" applyProtection="1">
      <alignment horizontal="right" vertical="center"/>
      <protection/>
    </xf>
    <xf numFmtId="3" fontId="71" fillId="0" borderId="13" xfId="112" applyNumberFormat="1" applyFont="1" applyFill="1" applyBorder="1" applyAlignment="1" applyProtection="1">
      <alignment horizontal="right" vertical="center"/>
      <protection/>
    </xf>
    <xf numFmtId="4" fontId="65" fillId="0" borderId="13" xfId="44" applyNumberFormat="1" applyFont="1" applyFill="1" applyBorder="1" applyAlignment="1" applyProtection="1">
      <alignment horizontal="right" vertical="center"/>
      <protection locked="0"/>
    </xf>
    <xf numFmtId="3" fontId="65" fillId="0" borderId="13" xfId="44" applyNumberFormat="1" applyFont="1" applyFill="1" applyBorder="1" applyAlignment="1" applyProtection="1">
      <alignment horizontal="right" vertical="center"/>
      <protection locked="0"/>
    </xf>
    <xf numFmtId="3" fontId="65" fillId="0" borderId="13" xfId="46" applyNumberFormat="1" applyFont="1" applyFill="1" applyBorder="1" applyAlignment="1" applyProtection="1">
      <alignment horizontal="right" vertical="center"/>
      <protection locked="0"/>
    </xf>
    <xf numFmtId="4" fontId="65" fillId="0" borderId="13" xfId="46" applyNumberFormat="1" applyFont="1" applyFill="1" applyBorder="1" applyAlignment="1" applyProtection="1">
      <alignment horizontal="right" vertical="center"/>
      <protection locked="0"/>
    </xf>
    <xf numFmtId="3" fontId="71" fillId="0" borderId="13" xfId="46" applyNumberFormat="1" applyFont="1" applyFill="1" applyBorder="1" applyAlignment="1" applyProtection="1">
      <alignment horizontal="right" vertical="center"/>
      <protection locked="0"/>
    </xf>
    <xf numFmtId="4" fontId="71" fillId="0" borderId="13" xfId="112" applyNumberFormat="1" applyFont="1" applyFill="1" applyBorder="1" applyAlignment="1" applyProtection="1">
      <alignment horizontal="right" vertical="center"/>
      <protection/>
    </xf>
    <xf numFmtId="3" fontId="71" fillId="0" borderId="13" xfId="112" applyNumberFormat="1" applyFont="1" applyFill="1" applyBorder="1" applyAlignment="1" applyProtection="1">
      <alignment horizontal="right" vertical="center"/>
      <protection/>
    </xf>
    <xf numFmtId="3" fontId="71" fillId="0" borderId="13" xfId="46" applyNumberFormat="1" applyFont="1" applyFill="1" applyBorder="1" applyAlignment="1" applyProtection="1">
      <alignment horizontal="right" vertical="center"/>
      <protection locked="0"/>
    </xf>
    <xf numFmtId="4" fontId="71" fillId="0" borderId="13" xfId="46" applyNumberFormat="1" applyFont="1" applyFill="1" applyBorder="1" applyAlignment="1" applyProtection="1">
      <alignment horizontal="right" vertical="center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3</xdr:row>
      <xdr:rowOff>76200</xdr:rowOff>
    </xdr:from>
    <xdr:to>
      <xdr:col>20</xdr:col>
      <xdr:colOff>85725</xdr:colOff>
      <xdr:row>4</xdr:row>
      <xdr:rowOff>571500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42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3.140625" defaultRowHeight="12.75"/>
  <cols>
    <col min="1" max="1" width="3.00390625" style="1" bestFit="1" customWidth="1"/>
    <col min="2" max="2" width="27.28125" style="2" bestFit="1" customWidth="1"/>
    <col min="3" max="3" width="17.00390625" style="3" bestFit="1" customWidth="1"/>
    <col min="4" max="4" width="5.8515625" style="3" bestFit="1" customWidth="1"/>
    <col min="5" max="5" width="13.57421875" style="4" bestFit="1" customWidth="1"/>
    <col min="6" max="7" width="3.140625" style="4" bestFit="1" customWidth="1"/>
    <col min="8" max="8" width="3.140625" style="31" bestFit="1" customWidth="1"/>
    <col min="9" max="9" width="2.8515625" style="5" bestFit="1" customWidth="1"/>
    <col min="10" max="10" width="8.421875" style="6" bestFit="1" customWidth="1"/>
    <col min="11" max="11" width="5.28125" style="7" bestFit="1" customWidth="1"/>
    <col min="12" max="13" width="4.28125" style="7" bestFit="1" customWidth="1"/>
    <col min="14" max="14" width="4.8515625" style="5" bestFit="1" customWidth="1"/>
    <col min="15" max="15" width="5.7109375" style="5" bestFit="1" customWidth="1"/>
    <col min="16" max="16" width="9.140625" style="32" bestFit="1" customWidth="1"/>
    <col min="17" max="17" width="6.7109375" style="33" bestFit="1" customWidth="1"/>
    <col min="18" max="16384" width="3.140625" style="2" customWidth="1"/>
  </cols>
  <sheetData>
    <row r="1" spans="1:13" s="12" customFormat="1" ht="12.75">
      <c r="A1" s="10"/>
      <c r="B1" s="71" t="s">
        <v>30</v>
      </c>
      <c r="C1" s="71"/>
      <c r="D1" s="43"/>
      <c r="E1" s="11"/>
      <c r="F1" s="11"/>
      <c r="G1" s="11"/>
      <c r="H1" s="38"/>
      <c r="I1" s="11"/>
      <c r="J1" s="39"/>
      <c r="K1" s="27"/>
      <c r="L1" s="27"/>
      <c r="M1" s="27"/>
    </row>
    <row r="2" spans="1:13" s="12" customFormat="1" ht="12.75">
      <c r="A2" s="10"/>
      <c r="B2" s="72" t="s">
        <v>31</v>
      </c>
      <c r="C2" s="72"/>
      <c r="D2" s="44"/>
      <c r="E2" s="13"/>
      <c r="F2" s="13"/>
      <c r="G2" s="13"/>
      <c r="H2" s="40"/>
      <c r="I2" s="13"/>
      <c r="J2" s="41"/>
      <c r="K2" s="28"/>
      <c r="L2" s="28"/>
      <c r="M2" s="28"/>
    </row>
    <row r="3" spans="1:13" s="12" customFormat="1" ht="11.25">
      <c r="A3" s="10"/>
      <c r="B3" s="73" t="s">
        <v>89</v>
      </c>
      <c r="C3" s="73"/>
      <c r="D3" s="45"/>
      <c r="E3" s="14"/>
      <c r="F3" s="14"/>
      <c r="G3" s="14"/>
      <c r="H3" s="42"/>
      <c r="I3" s="14"/>
      <c r="J3" s="15"/>
      <c r="K3" s="29"/>
      <c r="L3" s="29"/>
      <c r="M3" s="29"/>
    </row>
    <row r="4" spans="1:17" s="17" customFormat="1" ht="12.75" customHeight="1">
      <c r="A4" s="16"/>
      <c r="B4" s="24"/>
      <c r="C4" s="25"/>
      <c r="D4" s="25"/>
      <c r="E4" s="26"/>
      <c r="F4" s="26"/>
      <c r="G4" s="26"/>
      <c r="H4" s="30"/>
      <c r="I4" s="26"/>
      <c r="J4" s="70" t="s">
        <v>0</v>
      </c>
      <c r="K4" s="70"/>
      <c r="L4" s="49"/>
      <c r="M4" s="49"/>
      <c r="N4" s="70" t="s">
        <v>68</v>
      </c>
      <c r="O4" s="70"/>
      <c r="P4" s="70" t="s">
        <v>1</v>
      </c>
      <c r="Q4" s="70"/>
    </row>
    <row r="5" spans="1:17" s="19" customFormat="1" ht="54" customHeight="1">
      <c r="A5" s="18"/>
      <c r="B5" s="22" t="s">
        <v>2</v>
      </c>
      <c r="C5" s="22" t="s">
        <v>3</v>
      </c>
      <c r="D5" s="46" t="s">
        <v>69</v>
      </c>
      <c r="E5" s="23" t="s">
        <v>4</v>
      </c>
      <c r="F5" s="50" t="s">
        <v>70</v>
      </c>
      <c r="G5" s="34" t="s">
        <v>71</v>
      </c>
      <c r="H5" s="34" t="s">
        <v>5</v>
      </c>
      <c r="I5" s="34" t="s">
        <v>6</v>
      </c>
      <c r="J5" s="35" t="s">
        <v>7</v>
      </c>
      <c r="K5" s="36" t="s">
        <v>18</v>
      </c>
      <c r="L5" s="37" t="s">
        <v>72</v>
      </c>
      <c r="M5" s="37" t="s">
        <v>73</v>
      </c>
      <c r="N5" s="36" t="s">
        <v>9</v>
      </c>
      <c r="O5" s="37" t="s">
        <v>10</v>
      </c>
      <c r="P5" s="35" t="s">
        <v>7</v>
      </c>
      <c r="Q5" s="36" t="s">
        <v>8</v>
      </c>
    </row>
    <row r="6" spans="10:15" ht="11.25">
      <c r="J6" s="9"/>
      <c r="K6" s="8"/>
      <c r="L6" s="8"/>
      <c r="M6" s="8"/>
      <c r="N6" s="47"/>
      <c r="O6" s="48"/>
    </row>
    <row r="7" spans="1:17" s="21" customFormat="1" ht="11.25">
      <c r="A7" s="20">
        <v>1</v>
      </c>
      <c r="B7" s="51" t="s">
        <v>90</v>
      </c>
      <c r="C7" s="52" t="s">
        <v>91</v>
      </c>
      <c r="D7" s="53">
        <v>44442</v>
      </c>
      <c r="E7" s="54" t="s">
        <v>11</v>
      </c>
      <c r="F7" s="55">
        <v>265</v>
      </c>
      <c r="G7" s="55">
        <v>275</v>
      </c>
      <c r="H7" s="56">
        <v>386</v>
      </c>
      <c r="I7" s="57">
        <v>1</v>
      </c>
      <c r="J7" s="74">
        <v>2453674.50000055</v>
      </c>
      <c r="K7" s="75">
        <v>94005</v>
      </c>
      <c r="L7" s="58">
        <f>K7/H7</f>
        <v>243.53626943005182</v>
      </c>
      <c r="M7" s="59">
        <f>J7/K7</f>
        <v>26.101531833418967</v>
      </c>
      <c r="N7" s="60"/>
      <c r="O7" s="61"/>
      <c r="P7" s="76">
        <v>2453674.50000055</v>
      </c>
      <c r="Q7" s="77">
        <v>94005</v>
      </c>
    </row>
    <row r="8" spans="1:17" s="21" customFormat="1" ht="11.25">
      <c r="A8" s="20">
        <v>2</v>
      </c>
      <c r="B8" s="51" t="s">
        <v>92</v>
      </c>
      <c r="C8" s="52" t="s">
        <v>93</v>
      </c>
      <c r="D8" s="53">
        <v>44442</v>
      </c>
      <c r="E8" s="54" t="s">
        <v>11</v>
      </c>
      <c r="F8" s="55">
        <v>258</v>
      </c>
      <c r="G8" s="55">
        <v>264</v>
      </c>
      <c r="H8" s="56">
        <v>266</v>
      </c>
      <c r="I8" s="57">
        <v>1</v>
      </c>
      <c r="J8" s="74">
        <v>1345700.99999986</v>
      </c>
      <c r="K8" s="75">
        <v>57807</v>
      </c>
      <c r="L8" s="58">
        <f>K8/H8</f>
        <v>217.31954887218046</v>
      </c>
      <c r="M8" s="59">
        <f>J8/K8</f>
        <v>23.27920494057571</v>
      </c>
      <c r="N8" s="60"/>
      <c r="O8" s="61"/>
      <c r="P8" s="76">
        <v>1345700.99999986</v>
      </c>
      <c r="Q8" s="77">
        <v>57807</v>
      </c>
    </row>
    <row r="9" spans="1:17" s="21" customFormat="1" ht="11.25">
      <c r="A9" s="20">
        <v>3</v>
      </c>
      <c r="B9" s="63" t="s">
        <v>94</v>
      </c>
      <c r="C9" s="64" t="s">
        <v>95</v>
      </c>
      <c r="D9" s="65">
        <v>44442</v>
      </c>
      <c r="E9" s="54" t="s">
        <v>22</v>
      </c>
      <c r="F9" s="66">
        <v>179</v>
      </c>
      <c r="G9" s="66">
        <v>179</v>
      </c>
      <c r="H9" s="56">
        <v>179</v>
      </c>
      <c r="I9" s="57">
        <v>1</v>
      </c>
      <c r="J9" s="78">
        <v>435435</v>
      </c>
      <c r="K9" s="79">
        <v>18750</v>
      </c>
      <c r="L9" s="58">
        <f>K9/H9</f>
        <v>104.74860335195531</v>
      </c>
      <c r="M9" s="59">
        <f>J9/K9</f>
        <v>23.2232</v>
      </c>
      <c r="N9" s="60"/>
      <c r="O9" s="61"/>
      <c r="P9" s="80">
        <v>435435</v>
      </c>
      <c r="Q9" s="81">
        <v>18750</v>
      </c>
    </row>
    <row r="10" spans="1:17" s="21" customFormat="1" ht="11.25">
      <c r="A10" s="20">
        <v>4</v>
      </c>
      <c r="B10" s="51" t="s">
        <v>96</v>
      </c>
      <c r="C10" s="52" t="s">
        <v>97</v>
      </c>
      <c r="D10" s="53">
        <v>44442</v>
      </c>
      <c r="E10" s="54" t="s">
        <v>12</v>
      </c>
      <c r="F10" s="55">
        <v>227</v>
      </c>
      <c r="G10" s="55">
        <v>227</v>
      </c>
      <c r="H10" s="56">
        <v>227</v>
      </c>
      <c r="I10" s="57">
        <v>1</v>
      </c>
      <c r="J10" s="74">
        <v>312246.500000076</v>
      </c>
      <c r="K10" s="75">
        <v>13989</v>
      </c>
      <c r="L10" s="58">
        <f aca="true" t="shared" si="0" ref="L10:L17">K10/H10</f>
        <v>61.62555066079295</v>
      </c>
      <c r="M10" s="59">
        <f aca="true" t="shared" si="1" ref="M10:M17">J10/K10</f>
        <v>22.320859246556296</v>
      </c>
      <c r="N10" s="60"/>
      <c r="O10" s="61">
        <f>IF(N10&lt;&gt;0,-(N10-K10)/N10,"")</f>
      </c>
      <c r="P10" s="74">
        <v>312246.500000076</v>
      </c>
      <c r="Q10" s="75">
        <v>13989</v>
      </c>
    </row>
    <row r="11" spans="1:17" s="21" customFormat="1" ht="11.25">
      <c r="A11" s="20">
        <v>5</v>
      </c>
      <c r="B11" s="51" t="s">
        <v>40</v>
      </c>
      <c r="C11" s="52" t="s">
        <v>41</v>
      </c>
      <c r="D11" s="53">
        <v>44421</v>
      </c>
      <c r="E11" s="54" t="s">
        <v>11</v>
      </c>
      <c r="F11" s="55">
        <v>203</v>
      </c>
      <c r="G11" s="55">
        <v>152</v>
      </c>
      <c r="H11" s="56">
        <v>164</v>
      </c>
      <c r="I11" s="57">
        <v>4</v>
      </c>
      <c r="J11" s="74">
        <v>350368.499999897</v>
      </c>
      <c r="K11" s="75">
        <v>13672</v>
      </c>
      <c r="L11" s="58">
        <f t="shared" si="0"/>
        <v>83.36585365853658</v>
      </c>
      <c r="M11" s="59">
        <f t="shared" si="1"/>
        <v>25.6267188414202</v>
      </c>
      <c r="N11" s="60">
        <v>32102</v>
      </c>
      <c r="O11" s="61">
        <f>IF(N11&lt;&gt;0,-(N11-K11)/N11,"")</f>
        <v>-0.5741075322409819</v>
      </c>
      <c r="P11" s="76">
        <v>3479895.499999897</v>
      </c>
      <c r="Q11" s="77">
        <v>136169</v>
      </c>
    </row>
    <row r="12" spans="1:17" s="21" customFormat="1" ht="11.25">
      <c r="A12" s="20">
        <v>6</v>
      </c>
      <c r="B12" s="51" t="s">
        <v>17</v>
      </c>
      <c r="C12" s="52" t="s">
        <v>16</v>
      </c>
      <c r="D12" s="53">
        <v>44379</v>
      </c>
      <c r="E12" s="54" t="s">
        <v>11</v>
      </c>
      <c r="F12" s="55">
        <v>302</v>
      </c>
      <c r="G12" s="55">
        <v>96</v>
      </c>
      <c r="H12" s="56">
        <v>96</v>
      </c>
      <c r="I12" s="57">
        <v>10</v>
      </c>
      <c r="J12" s="74">
        <v>238151.000000109</v>
      </c>
      <c r="K12" s="75">
        <v>10211</v>
      </c>
      <c r="L12" s="58">
        <f t="shared" si="0"/>
        <v>106.36458333333333</v>
      </c>
      <c r="M12" s="59">
        <f t="shared" si="1"/>
        <v>23.322985016169717</v>
      </c>
      <c r="N12" s="60">
        <v>18570</v>
      </c>
      <c r="O12" s="61">
        <f>IF(N12&lt;&gt;0,-(N12-K12)/N12,"")</f>
        <v>-0.45013462574044155</v>
      </c>
      <c r="P12" s="76">
        <v>21877979.000000108</v>
      </c>
      <c r="Q12" s="77">
        <v>945935</v>
      </c>
    </row>
    <row r="13" spans="1:17" s="21" customFormat="1" ht="11.25">
      <c r="A13" s="20">
        <v>7</v>
      </c>
      <c r="B13" s="51" t="s">
        <v>52</v>
      </c>
      <c r="C13" s="52" t="s">
        <v>53</v>
      </c>
      <c r="D13" s="53">
        <v>44428</v>
      </c>
      <c r="E13" s="54" t="s">
        <v>11</v>
      </c>
      <c r="F13" s="55">
        <v>167</v>
      </c>
      <c r="G13" s="55">
        <v>159</v>
      </c>
      <c r="H13" s="56">
        <v>159</v>
      </c>
      <c r="I13" s="57">
        <v>3</v>
      </c>
      <c r="J13" s="74">
        <v>229469.000000318</v>
      </c>
      <c r="K13" s="75">
        <v>9800</v>
      </c>
      <c r="L13" s="58">
        <f t="shared" si="0"/>
        <v>61.63522012578616</v>
      </c>
      <c r="M13" s="59">
        <f t="shared" si="1"/>
        <v>23.415204081665102</v>
      </c>
      <c r="N13" s="60">
        <v>26437</v>
      </c>
      <c r="O13" s="61">
        <f>IF(N13&lt;&gt;0,-(N13-K13)/N13,"")</f>
        <v>-0.6293074100692212</v>
      </c>
      <c r="P13" s="76">
        <v>1541935.000000318</v>
      </c>
      <c r="Q13" s="77">
        <v>68289</v>
      </c>
    </row>
    <row r="14" spans="1:17" s="21" customFormat="1" ht="11.25">
      <c r="A14" s="20">
        <v>8</v>
      </c>
      <c r="B14" s="51" t="s">
        <v>76</v>
      </c>
      <c r="C14" s="52" t="s">
        <v>76</v>
      </c>
      <c r="D14" s="53">
        <v>44148</v>
      </c>
      <c r="E14" s="62" t="s">
        <v>24</v>
      </c>
      <c r="F14" s="55">
        <v>203</v>
      </c>
      <c r="G14" s="55">
        <v>102</v>
      </c>
      <c r="H14" s="56">
        <v>102</v>
      </c>
      <c r="I14" s="57">
        <v>5</v>
      </c>
      <c r="J14" s="76">
        <v>166306.499999837</v>
      </c>
      <c r="K14" s="77">
        <v>7744</v>
      </c>
      <c r="L14" s="58">
        <f t="shared" si="0"/>
        <v>75.92156862745098</v>
      </c>
      <c r="M14" s="59">
        <f t="shared" si="1"/>
        <v>21.475529442127712</v>
      </c>
      <c r="N14" s="60">
        <v>16371</v>
      </c>
      <c r="O14" s="61">
        <f>IF(N14&lt;&gt;0,-(N14-K14)/N14,"")</f>
        <v>-0.5269684197666605</v>
      </c>
      <c r="P14" s="76">
        <v>1159190.499999837</v>
      </c>
      <c r="Q14" s="77">
        <v>56897</v>
      </c>
    </row>
    <row r="15" spans="1:17" s="21" customFormat="1" ht="11.25">
      <c r="A15" s="20">
        <v>9</v>
      </c>
      <c r="B15" s="51" t="s">
        <v>54</v>
      </c>
      <c r="C15" s="52" t="s">
        <v>55</v>
      </c>
      <c r="D15" s="53">
        <v>44428</v>
      </c>
      <c r="E15" s="54" t="s">
        <v>13</v>
      </c>
      <c r="F15" s="55">
        <v>271</v>
      </c>
      <c r="G15" s="55">
        <v>140</v>
      </c>
      <c r="H15" s="56">
        <v>140</v>
      </c>
      <c r="I15" s="57">
        <v>3</v>
      </c>
      <c r="J15" s="76">
        <v>152831.500000068</v>
      </c>
      <c r="K15" s="77">
        <v>6789</v>
      </c>
      <c r="L15" s="58">
        <f t="shared" si="0"/>
        <v>48.49285714285714</v>
      </c>
      <c r="M15" s="59">
        <f t="shared" si="1"/>
        <v>22.511636470771542</v>
      </c>
      <c r="N15" s="60">
        <v>19216</v>
      </c>
      <c r="O15" s="61">
        <f>IF(N15&lt;&gt;0,-(N15-K15)/N15,"")</f>
        <v>-0.6467006661115737</v>
      </c>
      <c r="P15" s="82">
        <v>1265628.000000068</v>
      </c>
      <c r="Q15" s="83">
        <v>55124</v>
      </c>
    </row>
    <row r="16" spans="1:17" s="21" customFormat="1" ht="11.25">
      <c r="A16" s="20">
        <v>10</v>
      </c>
      <c r="B16" s="51" t="s">
        <v>98</v>
      </c>
      <c r="C16" s="52" t="s">
        <v>98</v>
      </c>
      <c r="D16" s="53">
        <v>44442</v>
      </c>
      <c r="E16" s="62" t="s">
        <v>24</v>
      </c>
      <c r="F16" s="55">
        <v>182</v>
      </c>
      <c r="G16" s="55">
        <v>182</v>
      </c>
      <c r="H16" s="56">
        <v>185</v>
      </c>
      <c r="I16" s="57">
        <v>1</v>
      </c>
      <c r="J16" s="76">
        <v>99569.0000004078</v>
      </c>
      <c r="K16" s="77">
        <v>4454</v>
      </c>
      <c r="L16" s="58">
        <f t="shared" si="0"/>
        <v>24.075675675675676</v>
      </c>
      <c r="M16" s="59">
        <f t="shared" si="1"/>
        <v>22.35496183215263</v>
      </c>
      <c r="N16" s="60"/>
      <c r="O16" s="61"/>
      <c r="P16" s="76">
        <v>70013</v>
      </c>
      <c r="Q16" s="77">
        <v>2991</v>
      </c>
    </row>
    <row r="17" spans="1:17" s="21" customFormat="1" ht="11.25">
      <c r="A17" s="20">
        <v>11</v>
      </c>
      <c r="B17" s="51" t="s">
        <v>74</v>
      </c>
      <c r="C17" s="52" t="s">
        <v>75</v>
      </c>
      <c r="D17" s="53">
        <v>44435</v>
      </c>
      <c r="E17" s="54" t="s">
        <v>11</v>
      </c>
      <c r="F17" s="55">
        <v>170</v>
      </c>
      <c r="G17" s="55">
        <v>147</v>
      </c>
      <c r="H17" s="56">
        <v>147</v>
      </c>
      <c r="I17" s="57">
        <v>2</v>
      </c>
      <c r="J17" s="74">
        <v>93004.9999998088</v>
      </c>
      <c r="K17" s="75">
        <v>4173</v>
      </c>
      <c r="L17" s="58">
        <f t="shared" si="0"/>
        <v>28.387755102040817</v>
      </c>
      <c r="M17" s="59">
        <f t="shared" si="1"/>
        <v>22.28732326858586</v>
      </c>
      <c r="N17" s="60">
        <v>17068</v>
      </c>
      <c r="O17" s="61">
        <f>IF(N17&lt;&gt;0,-(N17-K17)/N17,"")</f>
        <v>-0.7555073822357629</v>
      </c>
      <c r="P17" s="76">
        <v>510816.9999998088</v>
      </c>
      <c r="Q17" s="77">
        <v>21241</v>
      </c>
    </row>
    <row r="18" spans="1:17" s="21" customFormat="1" ht="11.25">
      <c r="A18" s="20">
        <v>12</v>
      </c>
      <c r="B18" s="51" t="s">
        <v>42</v>
      </c>
      <c r="C18" s="52" t="s">
        <v>43</v>
      </c>
      <c r="D18" s="53">
        <v>44421</v>
      </c>
      <c r="E18" s="54" t="s">
        <v>11</v>
      </c>
      <c r="F18" s="55">
        <v>248</v>
      </c>
      <c r="G18" s="55">
        <v>119</v>
      </c>
      <c r="H18" s="56">
        <v>119</v>
      </c>
      <c r="I18" s="57">
        <v>4</v>
      </c>
      <c r="J18" s="74">
        <v>88488.5000001642</v>
      </c>
      <c r="K18" s="75">
        <v>3964</v>
      </c>
      <c r="L18" s="58">
        <f>K18/H18</f>
        <v>33.3109243697479</v>
      </c>
      <c r="M18" s="59">
        <f>J18/K18</f>
        <v>22.323032290656965</v>
      </c>
      <c r="N18" s="60">
        <v>22421</v>
      </c>
      <c r="O18" s="61">
        <f>IF(N18&lt;&gt;0,-(N18-K18)/N18,"")</f>
        <v>-0.8232014629142322</v>
      </c>
      <c r="P18" s="76">
        <v>2239027.5000001644</v>
      </c>
      <c r="Q18" s="77">
        <v>103076</v>
      </c>
    </row>
    <row r="19" spans="1:17" s="21" customFormat="1" ht="11.25">
      <c r="A19" s="20">
        <v>13</v>
      </c>
      <c r="B19" s="51" t="s">
        <v>99</v>
      </c>
      <c r="C19" s="52" t="s">
        <v>100</v>
      </c>
      <c r="D19" s="53">
        <v>44442</v>
      </c>
      <c r="E19" s="54" t="s">
        <v>13</v>
      </c>
      <c r="F19" s="55">
        <v>80</v>
      </c>
      <c r="G19" s="55">
        <v>80</v>
      </c>
      <c r="H19" s="56">
        <v>80</v>
      </c>
      <c r="I19" s="57">
        <v>1</v>
      </c>
      <c r="J19" s="76">
        <v>74939.5000000622</v>
      </c>
      <c r="K19" s="77">
        <v>3212</v>
      </c>
      <c r="L19" s="58">
        <f>K19/H19</f>
        <v>40.15</v>
      </c>
      <c r="M19" s="59">
        <f>J19/K19</f>
        <v>23.331102117080384</v>
      </c>
      <c r="N19" s="60"/>
      <c r="O19" s="61"/>
      <c r="P19" s="82">
        <v>74939.5000000622</v>
      </c>
      <c r="Q19" s="83">
        <v>3212</v>
      </c>
    </row>
    <row r="20" spans="1:17" s="21" customFormat="1" ht="11.25">
      <c r="A20" s="20">
        <v>14</v>
      </c>
      <c r="B20" s="63" t="s">
        <v>56</v>
      </c>
      <c r="C20" s="64" t="s">
        <v>57</v>
      </c>
      <c r="D20" s="65">
        <v>44428</v>
      </c>
      <c r="E20" s="54" t="s">
        <v>22</v>
      </c>
      <c r="F20" s="66">
        <v>209</v>
      </c>
      <c r="G20" s="66">
        <v>64</v>
      </c>
      <c r="H20" s="56">
        <v>64</v>
      </c>
      <c r="I20" s="57">
        <v>3</v>
      </c>
      <c r="J20" s="78">
        <v>74527</v>
      </c>
      <c r="K20" s="79">
        <v>3055</v>
      </c>
      <c r="L20" s="58">
        <f>K20/H20</f>
        <v>47.734375</v>
      </c>
      <c r="M20" s="59">
        <f>J20/K20</f>
        <v>24.395090016366613</v>
      </c>
      <c r="N20" s="60">
        <v>14219</v>
      </c>
      <c r="O20" s="61">
        <f>IF(N20&lt;&gt;0,-(N20-K20)/N20,"")</f>
        <v>-0.7851466347844434</v>
      </c>
      <c r="P20" s="80">
        <v>1031453</v>
      </c>
      <c r="Q20" s="81">
        <v>42146</v>
      </c>
    </row>
    <row r="21" spans="1:17" s="21" customFormat="1" ht="11.25">
      <c r="A21" s="20">
        <v>15</v>
      </c>
      <c r="B21" s="51" t="s">
        <v>44</v>
      </c>
      <c r="C21" s="52" t="s">
        <v>45</v>
      </c>
      <c r="D21" s="53">
        <v>44421</v>
      </c>
      <c r="E21" s="54" t="s">
        <v>11</v>
      </c>
      <c r="F21" s="55">
        <v>138</v>
      </c>
      <c r="G21" s="55">
        <v>29</v>
      </c>
      <c r="H21" s="56">
        <v>29</v>
      </c>
      <c r="I21" s="57">
        <v>4</v>
      </c>
      <c r="J21" s="74">
        <v>46001.499999732</v>
      </c>
      <c r="K21" s="75">
        <v>2010</v>
      </c>
      <c r="L21" s="58">
        <f>K21/H21</f>
        <v>69.3103448275862</v>
      </c>
      <c r="M21" s="59">
        <f>J21/K21</f>
        <v>22.886318407826863</v>
      </c>
      <c r="N21" s="60">
        <v>10023</v>
      </c>
      <c r="O21" s="61">
        <f>IF(N21&lt;&gt;0,-(N21-K21)/N21,"")</f>
        <v>-0.7994612391499551</v>
      </c>
      <c r="P21" s="76">
        <v>1389037.499999732</v>
      </c>
      <c r="Q21" s="77">
        <v>60488</v>
      </c>
    </row>
    <row r="22" spans="1:17" s="21" customFormat="1" ht="11.25">
      <c r="A22" s="20">
        <v>16</v>
      </c>
      <c r="B22" s="51" t="s">
        <v>61</v>
      </c>
      <c r="C22" s="52" t="s">
        <v>62</v>
      </c>
      <c r="D22" s="53">
        <v>44428</v>
      </c>
      <c r="E22" s="62" t="s">
        <v>24</v>
      </c>
      <c r="F22" s="55">
        <v>41</v>
      </c>
      <c r="G22" s="55">
        <v>14</v>
      </c>
      <c r="H22" s="56">
        <v>14</v>
      </c>
      <c r="I22" s="57">
        <v>3</v>
      </c>
      <c r="J22" s="76">
        <v>32037.0000000534</v>
      </c>
      <c r="K22" s="77">
        <v>1544</v>
      </c>
      <c r="L22" s="58">
        <f>K22/H22</f>
        <v>110.28571428571429</v>
      </c>
      <c r="M22" s="59">
        <f>J22/K22</f>
        <v>20.749352331640804</v>
      </c>
      <c r="N22" s="60">
        <v>2659</v>
      </c>
      <c r="O22" s="61">
        <f>IF(N22&lt;&gt;0,-(N22-K22)/N22,"")</f>
        <v>-0.4193305754042873</v>
      </c>
      <c r="P22" s="76">
        <v>193144.0000000534</v>
      </c>
      <c r="Q22" s="77">
        <v>8662</v>
      </c>
    </row>
    <row r="23" spans="1:17" s="21" customFormat="1" ht="11.25">
      <c r="A23" s="20">
        <v>17</v>
      </c>
      <c r="B23" s="51" t="s">
        <v>27</v>
      </c>
      <c r="C23" s="52" t="s">
        <v>27</v>
      </c>
      <c r="D23" s="53">
        <v>44392</v>
      </c>
      <c r="E23" s="54" t="s">
        <v>12</v>
      </c>
      <c r="F23" s="55">
        <v>271</v>
      </c>
      <c r="G23" s="55">
        <v>1</v>
      </c>
      <c r="H23" s="56">
        <v>1</v>
      </c>
      <c r="I23" s="57">
        <v>8</v>
      </c>
      <c r="J23" s="74">
        <v>16802.9999999597</v>
      </c>
      <c r="K23" s="75">
        <v>1521</v>
      </c>
      <c r="L23" s="58">
        <f>K23/H23</f>
        <v>1521</v>
      </c>
      <c r="M23" s="59">
        <f>J23/K23</f>
        <v>11.047337278080013</v>
      </c>
      <c r="N23" s="60">
        <v>6571</v>
      </c>
      <c r="O23" s="61">
        <f>IF(N23&lt;&gt;0,-(N23-K23)/N23,"")</f>
        <v>-0.7685283822858012</v>
      </c>
      <c r="P23" s="74">
        <v>1969510.4999999597</v>
      </c>
      <c r="Q23" s="75">
        <v>115014</v>
      </c>
    </row>
    <row r="24" spans="1:17" s="21" customFormat="1" ht="11.25">
      <c r="A24" s="20">
        <v>18</v>
      </c>
      <c r="B24" s="63" t="s">
        <v>32</v>
      </c>
      <c r="C24" s="64" t="s">
        <v>33</v>
      </c>
      <c r="D24" s="65">
        <v>44407</v>
      </c>
      <c r="E24" s="54" t="s">
        <v>22</v>
      </c>
      <c r="F24" s="66">
        <v>280</v>
      </c>
      <c r="G24" s="66">
        <v>23</v>
      </c>
      <c r="H24" s="56">
        <v>23</v>
      </c>
      <c r="I24" s="57">
        <v>6</v>
      </c>
      <c r="J24" s="78">
        <v>39282</v>
      </c>
      <c r="K24" s="79">
        <v>1459</v>
      </c>
      <c r="L24" s="58">
        <f>K24/H24</f>
        <v>63.43478260869565</v>
      </c>
      <c r="M24" s="59">
        <f>J24/K24</f>
        <v>26.92392049348869</v>
      </c>
      <c r="N24" s="60">
        <v>6218</v>
      </c>
      <c r="O24" s="61">
        <f>IF(N24&lt;&gt;0,-(N24-K24)/N24,"")</f>
        <v>-0.7653586362174333</v>
      </c>
      <c r="P24" s="80">
        <v>4364899</v>
      </c>
      <c r="Q24" s="81">
        <v>179508</v>
      </c>
    </row>
    <row r="25" spans="1:17" s="21" customFormat="1" ht="11.25">
      <c r="A25" s="20">
        <v>19</v>
      </c>
      <c r="B25" s="51" t="s">
        <v>63</v>
      </c>
      <c r="C25" s="52" t="s">
        <v>64</v>
      </c>
      <c r="D25" s="53">
        <v>44435</v>
      </c>
      <c r="E25" s="54" t="s">
        <v>14</v>
      </c>
      <c r="F25" s="55">
        <v>13</v>
      </c>
      <c r="G25" s="55">
        <v>13</v>
      </c>
      <c r="H25" s="56">
        <v>13</v>
      </c>
      <c r="I25" s="57">
        <v>2</v>
      </c>
      <c r="J25" s="84">
        <v>27367.5</v>
      </c>
      <c r="K25" s="85">
        <v>1268</v>
      </c>
      <c r="L25" s="58">
        <f>K25/H25</f>
        <v>97.53846153846153</v>
      </c>
      <c r="M25" s="59">
        <f>J25/K25</f>
        <v>21.58320189274448</v>
      </c>
      <c r="N25" s="60">
        <v>1097</v>
      </c>
      <c r="O25" s="61">
        <f>IF(N25&lt;&gt;0,-(N25-K25)/N25,"")</f>
        <v>0.15587967183226983</v>
      </c>
      <c r="P25" s="84">
        <v>78873.51</v>
      </c>
      <c r="Q25" s="85">
        <v>3620</v>
      </c>
    </row>
    <row r="26" spans="1:17" ht="11.25">
      <c r="A26" s="20">
        <v>20</v>
      </c>
      <c r="B26" s="51" t="s">
        <v>101</v>
      </c>
      <c r="C26" s="52" t="s">
        <v>102</v>
      </c>
      <c r="D26" s="53">
        <v>44442</v>
      </c>
      <c r="E26" s="54" t="s">
        <v>14</v>
      </c>
      <c r="F26" s="55">
        <v>14</v>
      </c>
      <c r="G26" s="55">
        <v>14</v>
      </c>
      <c r="H26" s="56">
        <v>14</v>
      </c>
      <c r="I26" s="57">
        <v>1</v>
      </c>
      <c r="J26" s="84">
        <v>14887.5</v>
      </c>
      <c r="K26" s="85">
        <v>669</v>
      </c>
      <c r="L26" s="58">
        <f>K26/H26</f>
        <v>47.785714285714285</v>
      </c>
      <c r="M26" s="59">
        <f>J26/K26</f>
        <v>22.253363228699552</v>
      </c>
      <c r="N26" s="60"/>
      <c r="O26" s="61"/>
      <c r="P26" s="84">
        <v>14887.5</v>
      </c>
      <c r="Q26" s="85">
        <v>669</v>
      </c>
    </row>
    <row r="27" spans="1:17" ht="11.25">
      <c r="A27" s="20">
        <v>21</v>
      </c>
      <c r="B27" s="51" t="s">
        <v>103</v>
      </c>
      <c r="C27" s="52" t="s">
        <v>104</v>
      </c>
      <c r="D27" s="53">
        <v>44442</v>
      </c>
      <c r="E27" s="54" t="s">
        <v>105</v>
      </c>
      <c r="F27" s="55">
        <v>23</v>
      </c>
      <c r="G27" s="55">
        <v>23</v>
      </c>
      <c r="H27" s="56">
        <v>23</v>
      </c>
      <c r="I27" s="57">
        <v>1</v>
      </c>
      <c r="J27" s="78">
        <v>11008</v>
      </c>
      <c r="K27" s="86">
        <v>505</v>
      </c>
      <c r="L27" s="58">
        <f>K27/H27</f>
        <v>21.956521739130434</v>
      </c>
      <c r="M27" s="59">
        <f>J27/K27</f>
        <v>21.7980198019802</v>
      </c>
      <c r="N27" s="69"/>
      <c r="O27" s="61"/>
      <c r="P27" s="87">
        <v>11008</v>
      </c>
      <c r="Q27" s="86">
        <v>505</v>
      </c>
    </row>
    <row r="28" spans="1:17" ht="11.25">
      <c r="A28" s="20">
        <v>22</v>
      </c>
      <c r="B28" s="63" t="s">
        <v>79</v>
      </c>
      <c r="C28" s="64" t="s">
        <v>80</v>
      </c>
      <c r="D28" s="65">
        <v>44435</v>
      </c>
      <c r="E28" s="54" t="s">
        <v>15</v>
      </c>
      <c r="F28" s="66">
        <v>87</v>
      </c>
      <c r="G28" s="66">
        <v>17</v>
      </c>
      <c r="H28" s="56">
        <v>17</v>
      </c>
      <c r="I28" s="57">
        <v>2</v>
      </c>
      <c r="J28" s="78">
        <v>8493</v>
      </c>
      <c r="K28" s="79">
        <v>504</v>
      </c>
      <c r="L28" s="58">
        <f>K28/H28</f>
        <v>29.647058823529413</v>
      </c>
      <c r="M28" s="59">
        <f>J28/K28</f>
        <v>16.851190476190474</v>
      </c>
      <c r="N28" s="60">
        <v>4815</v>
      </c>
      <c r="O28" s="61">
        <f>IF(N28&lt;&gt;0,-(N28-K28)/N28,"")</f>
        <v>-0.8953271028037383</v>
      </c>
      <c r="P28" s="87">
        <v>108291</v>
      </c>
      <c r="Q28" s="86">
        <v>5320</v>
      </c>
    </row>
    <row r="29" spans="1:17" ht="11.25">
      <c r="A29" s="20">
        <v>23</v>
      </c>
      <c r="B29" s="51" t="s">
        <v>106</v>
      </c>
      <c r="C29" s="52" t="s">
        <v>107</v>
      </c>
      <c r="D29" s="53">
        <v>43882</v>
      </c>
      <c r="E29" s="54" t="s">
        <v>14</v>
      </c>
      <c r="F29" s="55">
        <v>12</v>
      </c>
      <c r="G29" s="55">
        <v>1</v>
      </c>
      <c r="H29" s="56">
        <v>1</v>
      </c>
      <c r="I29" s="57">
        <v>7</v>
      </c>
      <c r="J29" s="78">
        <v>7128</v>
      </c>
      <c r="K29" s="79">
        <v>356</v>
      </c>
      <c r="L29" s="58">
        <f>K29/H29</f>
        <v>356</v>
      </c>
      <c r="M29" s="59">
        <f>J29/K29</f>
        <v>20.02247191011236</v>
      </c>
      <c r="N29" s="60">
        <v>3</v>
      </c>
      <c r="O29" s="61">
        <f>IF(N29&lt;&gt;0,-(N29-K29)/N29,"")</f>
        <v>117.66666666666667</v>
      </c>
      <c r="P29" s="78">
        <v>149328.75</v>
      </c>
      <c r="Q29" s="79">
        <v>9412</v>
      </c>
    </row>
    <row r="30" spans="1:17" ht="11.25">
      <c r="A30" s="20">
        <v>24</v>
      </c>
      <c r="B30" s="51" t="s">
        <v>38</v>
      </c>
      <c r="C30" s="52" t="s">
        <v>39</v>
      </c>
      <c r="D30" s="53">
        <v>44421</v>
      </c>
      <c r="E30" s="54" t="s">
        <v>14</v>
      </c>
      <c r="F30" s="55">
        <v>18</v>
      </c>
      <c r="G30" s="55">
        <v>12</v>
      </c>
      <c r="H30" s="56">
        <v>12</v>
      </c>
      <c r="I30" s="57">
        <v>4</v>
      </c>
      <c r="J30" s="84">
        <v>6749</v>
      </c>
      <c r="K30" s="85">
        <v>323</v>
      </c>
      <c r="L30" s="58">
        <f>K30/H30</f>
        <v>26.916666666666668</v>
      </c>
      <c r="M30" s="59">
        <f>J30/K30</f>
        <v>20.894736842105264</v>
      </c>
      <c r="N30" s="60">
        <v>121</v>
      </c>
      <c r="O30" s="61">
        <f>IF(N30&lt;&gt;0,-(N30-K30)/N30,"")</f>
        <v>1.6694214876033058</v>
      </c>
      <c r="P30" s="84">
        <v>79783.51</v>
      </c>
      <c r="Q30" s="85">
        <v>3566</v>
      </c>
    </row>
    <row r="31" spans="1:17" ht="11.25">
      <c r="A31" s="20">
        <v>25</v>
      </c>
      <c r="B31" s="51" t="s">
        <v>108</v>
      </c>
      <c r="C31" s="52" t="s">
        <v>108</v>
      </c>
      <c r="D31" s="53">
        <v>44442</v>
      </c>
      <c r="E31" s="54" t="s">
        <v>109</v>
      </c>
      <c r="F31" s="55">
        <v>10</v>
      </c>
      <c r="G31" s="55">
        <v>10</v>
      </c>
      <c r="H31" s="56">
        <v>10</v>
      </c>
      <c r="I31" s="57">
        <v>1</v>
      </c>
      <c r="J31" s="74">
        <v>6076.00000008413</v>
      </c>
      <c r="K31" s="88">
        <v>302</v>
      </c>
      <c r="L31" s="58">
        <f>K31/H31</f>
        <v>30.2</v>
      </c>
      <c r="M31" s="59">
        <f>J31/K31</f>
        <v>20.11920529829182</v>
      </c>
      <c r="N31" s="69"/>
      <c r="O31" s="61"/>
      <c r="P31" s="67">
        <v>6076.00000008413</v>
      </c>
      <c r="Q31" s="68">
        <v>302</v>
      </c>
    </row>
    <row r="32" spans="1:17" ht="11.25">
      <c r="A32" s="20">
        <v>26</v>
      </c>
      <c r="B32" s="51" t="s">
        <v>110</v>
      </c>
      <c r="C32" s="52" t="s">
        <v>111</v>
      </c>
      <c r="D32" s="53">
        <v>43847</v>
      </c>
      <c r="E32" s="54" t="s">
        <v>14</v>
      </c>
      <c r="F32" s="55">
        <v>24</v>
      </c>
      <c r="G32" s="55">
        <v>1</v>
      </c>
      <c r="H32" s="56">
        <v>1</v>
      </c>
      <c r="I32" s="57">
        <v>13</v>
      </c>
      <c r="J32" s="78">
        <v>4752</v>
      </c>
      <c r="K32" s="79">
        <v>237</v>
      </c>
      <c r="L32" s="58">
        <f>K32/H32</f>
        <v>237</v>
      </c>
      <c r="M32" s="59">
        <f>J32/K32</f>
        <v>20.050632911392405</v>
      </c>
      <c r="N32" s="60">
        <v>4</v>
      </c>
      <c r="O32" s="61">
        <f>IF(N32&lt;&gt;0,-(N32-K32)/N32,"")</f>
        <v>58.25</v>
      </c>
      <c r="P32" s="78">
        <v>217685.49</v>
      </c>
      <c r="Q32" s="79">
        <v>13539</v>
      </c>
    </row>
    <row r="33" spans="1:17" ht="11.25">
      <c r="A33" s="20">
        <v>27</v>
      </c>
      <c r="B33" s="51" t="s">
        <v>112</v>
      </c>
      <c r="C33" s="52" t="s">
        <v>113</v>
      </c>
      <c r="D33" s="53">
        <v>43868</v>
      </c>
      <c r="E33" s="54" t="s">
        <v>14</v>
      </c>
      <c r="F33" s="55">
        <v>13</v>
      </c>
      <c r="G33" s="55">
        <v>1</v>
      </c>
      <c r="H33" s="56">
        <v>1</v>
      </c>
      <c r="I33" s="57">
        <v>6</v>
      </c>
      <c r="J33" s="78">
        <v>4752</v>
      </c>
      <c r="K33" s="79">
        <v>237</v>
      </c>
      <c r="L33" s="58">
        <f>K33/H33</f>
        <v>237</v>
      </c>
      <c r="M33" s="59">
        <f>J33/K33</f>
        <v>20.050632911392405</v>
      </c>
      <c r="N33" s="60">
        <v>42</v>
      </c>
      <c r="O33" s="61">
        <f>IF(N33&lt;&gt;0,-(N33-K33)/N33,"")</f>
        <v>4.642857142857143</v>
      </c>
      <c r="P33" s="78">
        <v>29340.8</v>
      </c>
      <c r="Q33" s="79">
        <v>2102</v>
      </c>
    </row>
    <row r="34" spans="1:17" ht="11.25">
      <c r="A34" s="20">
        <v>28</v>
      </c>
      <c r="B34" s="51" t="s">
        <v>58</v>
      </c>
      <c r="C34" s="52" t="s">
        <v>59</v>
      </c>
      <c r="D34" s="53">
        <v>44428</v>
      </c>
      <c r="E34" s="54" t="s">
        <v>12</v>
      </c>
      <c r="F34" s="55">
        <v>126</v>
      </c>
      <c r="G34" s="55">
        <v>12</v>
      </c>
      <c r="H34" s="56">
        <v>12</v>
      </c>
      <c r="I34" s="57">
        <v>3</v>
      </c>
      <c r="J34" s="74">
        <v>4118.00000011433</v>
      </c>
      <c r="K34" s="75">
        <v>201</v>
      </c>
      <c r="L34" s="58">
        <f>K34/H34</f>
        <v>16.75</v>
      </c>
      <c r="M34" s="59">
        <f>J34/K34</f>
        <v>20.48756218962353</v>
      </c>
      <c r="N34" s="60">
        <v>6464</v>
      </c>
      <c r="O34" s="61">
        <f>IF(N34&lt;&gt;0,-(N34-K34)/N34,"")</f>
        <v>-0.9689047029702971</v>
      </c>
      <c r="P34" s="74">
        <v>541896.0000001143</v>
      </c>
      <c r="Q34" s="75">
        <v>23853</v>
      </c>
    </row>
    <row r="35" spans="1:17" ht="11.25">
      <c r="A35" s="20">
        <v>29</v>
      </c>
      <c r="B35" s="51" t="s">
        <v>35</v>
      </c>
      <c r="C35" s="52" t="s">
        <v>35</v>
      </c>
      <c r="D35" s="53">
        <v>44022</v>
      </c>
      <c r="E35" s="54" t="s">
        <v>13</v>
      </c>
      <c r="F35" s="55">
        <v>13</v>
      </c>
      <c r="G35" s="55">
        <v>10</v>
      </c>
      <c r="H35" s="56">
        <v>10</v>
      </c>
      <c r="I35" s="57">
        <v>16</v>
      </c>
      <c r="J35" s="76">
        <v>3657.99999987562</v>
      </c>
      <c r="K35" s="77">
        <v>198</v>
      </c>
      <c r="L35" s="58">
        <f>K35/H35</f>
        <v>19.8</v>
      </c>
      <c r="M35" s="59">
        <f>J35/K35</f>
        <v>18.47474747411929</v>
      </c>
      <c r="N35" s="60">
        <v>7</v>
      </c>
      <c r="O35" s="61">
        <f>IF(N35&lt;&gt;0,-(N35-K35)/N35,"")</f>
        <v>27.285714285714285</v>
      </c>
      <c r="P35" s="82">
        <v>13446.999999875621</v>
      </c>
      <c r="Q35" s="83">
        <v>836</v>
      </c>
    </row>
    <row r="36" spans="1:17" ht="11.25">
      <c r="A36" s="20">
        <v>30</v>
      </c>
      <c r="B36" s="51" t="s">
        <v>19</v>
      </c>
      <c r="C36" s="52" t="s">
        <v>19</v>
      </c>
      <c r="D36" s="53">
        <v>44386</v>
      </c>
      <c r="E36" s="54" t="s">
        <v>11</v>
      </c>
      <c r="F36" s="55">
        <v>282</v>
      </c>
      <c r="G36" s="55">
        <v>5</v>
      </c>
      <c r="H36" s="56">
        <v>5</v>
      </c>
      <c r="I36" s="57">
        <v>9</v>
      </c>
      <c r="J36" s="74">
        <v>4282.00000001497</v>
      </c>
      <c r="K36" s="75">
        <v>190</v>
      </c>
      <c r="L36" s="58">
        <f>K36/H36</f>
        <v>38</v>
      </c>
      <c r="M36" s="59">
        <f>J36/K36</f>
        <v>22.53684210534195</v>
      </c>
      <c r="N36" s="60">
        <v>486</v>
      </c>
      <c r="O36" s="61">
        <f>IF(N36&lt;&gt;0,-(N36-K36)/N36,"")</f>
        <v>-0.6090534979423868</v>
      </c>
      <c r="P36" s="76">
        <v>8716927.000000015</v>
      </c>
      <c r="Q36" s="77">
        <v>363265</v>
      </c>
    </row>
    <row r="37" spans="1:17" ht="11.25">
      <c r="A37" s="20">
        <v>31</v>
      </c>
      <c r="B37" s="51" t="s">
        <v>77</v>
      </c>
      <c r="C37" s="52" t="s">
        <v>78</v>
      </c>
      <c r="D37" s="53">
        <v>44435</v>
      </c>
      <c r="E37" s="62" t="s">
        <v>24</v>
      </c>
      <c r="F37" s="55">
        <v>179</v>
      </c>
      <c r="G37" s="55">
        <v>11</v>
      </c>
      <c r="H37" s="56">
        <v>11</v>
      </c>
      <c r="I37" s="57">
        <v>2</v>
      </c>
      <c r="J37" s="76">
        <v>4584.0000000038</v>
      </c>
      <c r="K37" s="77">
        <v>179</v>
      </c>
      <c r="L37" s="58">
        <f>K37/H37</f>
        <v>16.272727272727273</v>
      </c>
      <c r="M37" s="59">
        <f>J37/K37</f>
        <v>25.60893854750726</v>
      </c>
      <c r="N37" s="60">
        <v>5112</v>
      </c>
      <c r="O37" s="61">
        <f>IF(N37&lt;&gt;0,-(N37-K37)/N37,"")</f>
        <v>-0.9649843505477308</v>
      </c>
      <c r="P37" s="76">
        <v>119144.0000000038</v>
      </c>
      <c r="Q37" s="77">
        <v>5291</v>
      </c>
    </row>
    <row r="38" spans="1:17" ht="11.25">
      <c r="A38" s="20">
        <v>32</v>
      </c>
      <c r="B38" s="51" t="s">
        <v>114</v>
      </c>
      <c r="C38" s="52" t="s">
        <v>115</v>
      </c>
      <c r="D38" s="53">
        <v>43672</v>
      </c>
      <c r="E38" s="54" t="s">
        <v>13</v>
      </c>
      <c r="F38" s="55">
        <v>177</v>
      </c>
      <c r="G38" s="55">
        <v>1</v>
      </c>
      <c r="H38" s="56">
        <v>1</v>
      </c>
      <c r="I38" s="57">
        <v>13</v>
      </c>
      <c r="J38" s="74">
        <v>3028.99999998588</v>
      </c>
      <c r="K38" s="75">
        <v>125</v>
      </c>
      <c r="L38" s="58">
        <f>K38/H38</f>
        <v>125</v>
      </c>
      <c r="M38" s="59">
        <f>J38/K38</f>
        <v>24.23199999988704</v>
      </c>
      <c r="N38" s="60">
        <v>95</v>
      </c>
      <c r="O38" s="61">
        <f>IF(N38&lt;&gt;0,-(N38-K38)/N38,"")</f>
        <v>0.3157894736842105</v>
      </c>
      <c r="P38" s="89">
        <v>737692.8999999859</v>
      </c>
      <c r="Q38" s="90">
        <v>40486</v>
      </c>
    </row>
    <row r="39" spans="1:17" ht="11.25">
      <c r="A39" s="20">
        <v>33</v>
      </c>
      <c r="B39" s="51" t="s">
        <v>47</v>
      </c>
      <c r="C39" s="52" t="s">
        <v>47</v>
      </c>
      <c r="D39" s="53">
        <v>44421</v>
      </c>
      <c r="E39" s="54" t="s">
        <v>12</v>
      </c>
      <c r="F39" s="55">
        <v>146</v>
      </c>
      <c r="G39" s="55">
        <v>4</v>
      </c>
      <c r="H39" s="56">
        <v>4</v>
      </c>
      <c r="I39" s="57">
        <v>4</v>
      </c>
      <c r="J39" s="74">
        <v>2649.99999996286</v>
      </c>
      <c r="K39" s="75">
        <v>108</v>
      </c>
      <c r="L39" s="58">
        <f>K39/H39</f>
        <v>27</v>
      </c>
      <c r="M39" s="59">
        <f>J39/K39</f>
        <v>24.537037036693146</v>
      </c>
      <c r="N39" s="60">
        <v>428</v>
      </c>
      <c r="O39" s="61">
        <f>IF(N39&lt;&gt;0,-(N39-K39)/N39,"")</f>
        <v>-0.7476635514018691</v>
      </c>
      <c r="P39" s="74">
        <v>322112.49999996286</v>
      </c>
      <c r="Q39" s="75">
        <v>15708</v>
      </c>
    </row>
    <row r="40" spans="1:17" ht="11.25">
      <c r="A40" s="20">
        <v>34</v>
      </c>
      <c r="B40" s="51" t="s">
        <v>116</v>
      </c>
      <c r="C40" s="52" t="s">
        <v>117</v>
      </c>
      <c r="D40" s="53">
        <v>43511</v>
      </c>
      <c r="E40" s="54" t="s">
        <v>14</v>
      </c>
      <c r="F40" s="55">
        <v>37</v>
      </c>
      <c r="G40" s="55">
        <v>1</v>
      </c>
      <c r="H40" s="56">
        <v>1</v>
      </c>
      <c r="I40" s="57">
        <v>23</v>
      </c>
      <c r="J40" s="78">
        <v>6000</v>
      </c>
      <c r="K40" s="79">
        <v>100</v>
      </c>
      <c r="L40" s="58">
        <f>K40/H40</f>
        <v>100</v>
      </c>
      <c r="M40" s="59">
        <f>J40/K40</f>
        <v>60</v>
      </c>
      <c r="N40" s="60">
        <v>356</v>
      </c>
      <c r="O40" s="61">
        <f>IF(N40&lt;&gt;0,-(N40-K40)/N40,"")</f>
        <v>-0.7191011235955056</v>
      </c>
      <c r="P40" s="84">
        <v>859529.66</v>
      </c>
      <c r="Q40" s="85">
        <v>60910</v>
      </c>
    </row>
    <row r="41" spans="1:17" ht="11.25">
      <c r="A41" s="20">
        <v>35</v>
      </c>
      <c r="B41" s="51" t="s">
        <v>118</v>
      </c>
      <c r="C41" s="52" t="s">
        <v>119</v>
      </c>
      <c r="D41" s="53">
        <v>38072</v>
      </c>
      <c r="E41" s="54" t="s">
        <v>14</v>
      </c>
      <c r="F41" s="55">
        <v>10</v>
      </c>
      <c r="G41" s="55">
        <v>1</v>
      </c>
      <c r="H41" s="56">
        <v>1</v>
      </c>
      <c r="I41" s="57">
        <v>26</v>
      </c>
      <c r="J41" s="74">
        <v>4639.99999997593</v>
      </c>
      <c r="K41" s="75">
        <v>92</v>
      </c>
      <c r="L41" s="58">
        <f>K41/H41</f>
        <v>92</v>
      </c>
      <c r="M41" s="59">
        <f>J41/K41</f>
        <v>50.43478260843403</v>
      </c>
      <c r="N41" s="60">
        <v>51</v>
      </c>
      <c r="O41" s="61">
        <f>IF(N41&lt;&gt;0,-(N41-K41)/N41,"")</f>
        <v>0.803921568627451</v>
      </c>
      <c r="P41" s="74">
        <v>153730.99999997593</v>
      </c>
      <c r="Q41" s="75">
        <v>25539</v>
      </c>
    </row>
    <row r="42" spans="1:17" ht="11.25">
      <c r="A42" s="20">
        <v>36</v>
      </c>
      <c r="B42" s="51" t="s">
        <v>51</v>
      </c>
      <c r="C42" s="52" t="s">
        <v>51</v>
      </c>
      <c r="D42" s="53">
        <v>41985</v>
      </c>
      <c r="E42" s="54" t="s">
        <v>50</v>
      </c>
      <c r="F42" s="55">
        <v>90</v>
      </c>
      <c r="G42" s="55">
        <v>2</v>
      </c>
      <c r="H42" s="56">
        <v>2</v>
      </c>
      <c r="I42" s="57">
        <v>20</v>
      </c>
      <c r="J42" s="74">
        <v>2161.00000004488</v>
      </c>
      <c r="K42" s="75">
        <v>90</v>
      </c>
      <c r="L42" s="58">
        <f>K42/H42</f>
        <v>45</v>
      </c>
      <c r="M42" s="59">
        <f>J42/K42</f>
        <v>24.011111111609775</v>
      </c>
      <c r="N42" s="60">
        <v>45</v>
      </c>
      <c r="O42" s="61">
        <f>IF(N42&lt;&gt;0,-(N42-K42)/N42,"")</f>
        <v>1</v>
      </c>
      <c r="P42" s="76">
        <v>869976.0600001233</v>
      </c>
      <c r="Q42" s="77">
        <v>73327</v>
      </c>
    </row>
    <row r="43" spans="1:17" ht="11.25">
      <c r="A43" s="20">
        <v>37</v>
      </c>
      <c r="B43" s="51" t="s">
        <v>46</v>
      </c>
      <c r="C43" s="52" t="s">
        <v>46</v>
      </c>
      <c r="D43" s="53">
        <v>44421</v>
      </c>
      <c r="E43" s="62" t="s">
        <v>24</v>
      </c>
      <c r="F43" s="55">
        <v>200</v>
      </c>
      <c r="G43" s="55">
        <v>4</v>
      </c>
      <c r="H43" s="56">
        <v>4</v>
      </c>
      <c r="I43" s="57">
        <v>1</v>
      </c>
      <c r="J43" s="76">
        <v>1494.00000004679</v>
      </c>
      <c r="K43" s="77">
        <v>86</v>
      </c>
      <c r="L43" s="58">
        <f>K43/H43</f>
        <v>21.5</v>
      </c>
      <c r="M43" s="59">
        <f>J43/K43</f>
        <v>17.372093023799884</v>
      </c>
      <c r="N43" s="60">
        <v>340</v>
      </c>
      <c r="O43" s="61">
        <f>IF(N43&lt;&gt;0,-(N43-K43)/N43,"")</f>
        <v>-0.7470588235294118</v>
      </c>
      <c r="P43" s="76">
        <v>323770.0000000468</v>
      </c>
      <c r="Q43" s="77">
        <v>16907</v>
      </c>
    </row>
    <row r="44" spans="1:17" ht="11.25">
      <c r="A44" s="20">
        <v>38</v>
      </c>
      <c r="B44" s="51" t="s">
        <v>120</v>
      </c>
      <c r="C44" s="52" t="s">
        <v>121</v>
      </c>
      <c r="D44" s="53">
        <v>40942</v>
      </c>
      <c r="E44" s="54" t="s">
        <v>50</v>
      </c>
      <c r="F44" s="55">
        <v>17</v>
      </c>
      <c r="G44" s="55">
        <v>1</v>
      </c>
      <c r="H44" s="56">
        <v>1</v>
      </c>
      <c r="I44" s="57">
        <v>22</v>
      </c>
      <c r="J44" s="74">
        <v>2014.00000002481</v>
      </c>
      <c r="K44" s="75">
        <v>83</v>
      </c>
      <c r="L44" s="58">
        <f>K44/H44</f>
        <v>83</v>
      </c>
      <c r="M44" s="59">
        <f>J44/K44</f>
        <v>24.265060241262773</v>
      </c>
      <c r="N44" s="60">
        <v>209</v>
      </c>
      <c r="O44" s="61">
        <f>IF(N44&lt;&gt;0,-(N44-K44)/N44,"")</f>
        <v>-0.6028708133971292</v>
      </c>
      <c r="P44" s="76">
        <v>235972.80000002478</v>
      </c>
      <c r="Q44" s="77">
        <v>19916</v>
      </c>
    </row>
    <row r="45" spans="1:17" ht="11.25">
      <c r="A45" s="20">
        <v>39</v>
      </c>
      <c r="B45" s="51" t="s">
        <v>60</v>
      </c>
      <c r="C45" s="52" t="s">
        <v>60</v>
      </c>
      <c r="D45" s="53">
        <v>44428</v>
      </c>
      <c r="E45" s="54" t="s">
        <v>12</v>
      </c>
      <c r="F45" s="55">
        <v>229</v>
      </c>
      <c r="G45" s="55">
        <v>6</v>
      </c>
      <c r="H45" s="56">
        <v>6</v>
      </c>
      <c r="I45" s="57">
        <v>3</v>
      </c>
      <c r="J45" s="74">
        <v>1342.00000002772</v>
      </c>
      <c r="K45" s="75">
        <v>73</v>
      </c>
      <c r="L45" s="58">
        <f>K45/H45</f>
        <v>12.166666666666666</v>
      </c>
      <c r="M45" s="59">
        <f>J45/K45</f>
        <v>18.383561644215344</v>
      </c>
      <c r="N45" s="60">
        <v>1181</v>
      </c>
      <c r="O45" s="61">
        <f>IF(N45&lt;&gt;0,-(N45-K45)/N45,"")</f>
        <v>-0.9381879762912786</v>
      </c>
      <c r="P45" s="74">
        <v>232859.5000000277</v>
      </c>
      <c r="Q45" s="75">
        <v>11247</v>
      </c>
    </row>
    <row r="46" spans="1:17" ht="11.25">
      <c r="A46" s="20">
        <v>40</v>
      </c>
      <c r="B46" s="51" t="s">
        <v>65</v>
      </c>
      <c r="C46" s="52" t="s">
        <v>66</v>
      </c>
      <c r="D46" s="53">
        <v>44428</v>
      </c>
      <c r="E46" s="54" t="s">
        <v>14</v>
      </c>
      <c r="F46" s="55">
        <v>13</v>
      </c>
      <c r="G46" s="55">
        <v>1</v>
      </c>
      <c r="H46" s="56">
        <v>1</v>
      </c>
      <c r="I46" s="57">
        <v>3</v>
      </c>
      <c r="J46" s="84">
        <v>1002</v>
      </c>
      <c r="K46" s="85">
        <v>43</v>
      </c>
      <c r="L46" s="58">
        <f>K46/H46</f>
        <v>43</v>
      </c>
      <c r="M46" s="59">
        <f>J46/K46</f>
        <v>23.302325581395348</v>
      </c>
      <c r="N46" s="60">
        <v>80</v>
      </c>
      <c r="O46" s="61">
        <f>IF(N46&lt;&gt;0,-(N46-K46)/N46,"")</f>
        <v>-0.4625</v>
      </c>
      <c r="P46" s="84">
        <v>12391</v>
      </c>
      <c r="Q46" s="85">
        <v>561</v>
      </c>
    </row>
    <row r="47" spans="1:17" ht="11.25">
      <c r="A47" s="20">
        <v>41</v>
      </c>
      <c r="B47" s="51" t="s">
        <v>34</v>
      </c>
      <c r="C47" s="52" t="s">
        <v>34</v>
      </c>
      <c r="D47" s="53">
        <v>44407</v>
      </c>
      <c r="E47" s="54" t="s">
        <v>11</v>
      </c>
      <c r="F47" s="55">
        <v>204</v>
      </c>
      <c r="G47" s="55">
        <v>2</v>
      </c>
      <c r="H47" s="56">
        <v>2</v>
      </c>
      <c r="I47" s="57">
        <v>6</v>
      </c>
      <c r="J47" s="74">
        <v>621.000000023942</v>
      </c>
      <c r="K47" s="75">
        <v>42</v>
      </c>
      <c r="L47" s="58">
        <f>K47/H47</f>
        <v>21</v>
      </c>
      <c r="M47" s="59">
        <f>J47/K47</f>
        <v>14.785714286284334</v>
      </c>
      <c r="N47" s="60">
        <v>365</v>
      </c>
      <c r="O47" s="61">
        <f>IF(N47&lt;&gt;0,-(N47-K47)/N47,"")</f>
        <v>-0.8849315068493151</v>
      </c>
      <c r="P47" s="76">
        <v>1941311.000000024</v>
      </c>
      <c r="Q47" s="77">
        <v>84128</v>
      </c>
    </row>
    <row r="48" spans="1:17" ht="11.25">
      <c r="A48" s="20">
        <v>42</v>
      </c>
      <c r="B48" s="51" t="s">
        <v>122</v>
      </c>
      <c r="C48" s="52" t="s">
        <v>123</v>
      </c>
      <c r="D48" s="53">
        <v>34035</v>
      </c>
      <c r="E48" s="54" t="s">
        <v>124</v>
      </c>
      <c r="F48" s="55">
        <v>10</v>
      </c>
      <c r="G48" s="55">
        <v>1</v>
      </c>
      <c r="H48" s="56">
        <v>1</v>
      </c>
      <c r="I48" s="57">
        <v>5</v>
      </c>
      <c r="J48" s="78">
        <v>950</v>
      </c>
      <c r="K48" s="79">
        <v>41</v>
      </c>
      <c r="L48" s="58">
        <f>K48/H48</f>
        <v>41</v>
      </c>
      <c r="M48" s="59">
        <f>J48/K48</f>
        <v>23.170731707317074</v>
      </c>
      <c r="N48" s="60">
        <v>55</v>
      </c>
      <c r="O48" s="61">
        <f>IF(N48&lt;&gt;0,-(N48-K48)/N48,"")</f>
        <v>-0.2545454545454545</v>
      </c>
      <c r="P48" s="78">
        <v>8060</v>
      </c>
      <c r="Q48" s="79">
        <v>407</v>
      </c>
    </row>
    <row r="49" spans="1:17" ht="11.25">
      <c r="A49" s="20">
        <v>43</v>
      </c>
      <c r="B49" s="51" t="s">
        <v>86</v>
      </c>
      <c r="C49" s="52" t="s">
        <v>87</v>
      </c>
      <c r="D49" s="53">
        <v>43896</v>
      </c>
      <c r="E49" s="54" t="s">
        <v>13</v>
      </c>
      <c r="F49" s="55">
        <v>48</v>
      </c>
      <c r="G49" s="55">
        <v>1</v>
      </c>
      <c r="H49" s="56">
        <v>1</v>
      </c>
      <c r="I49" s="57">
        <v>15</v>
      </c>
      <c r="J49" s="76">
        <v>815.999999984624</v>
      </c>
      <c r="K49" s="77">
        <v>37</v>
      </c>
      <c r="L49" s="58">
        <f>K49/H49</f>
        <v>37</v>
      </c>
      <c r="M49" s="59">
        <f>J49/K49</f>
        <v>22.054054053638485</v>
      </c>
      <c r="N49" s="60">
        <v>10</v>
      </c>
      <c r="O49" s="61">
        <f>IF(N49&lt;&gt;0,-(N49-K49)/N49,"")</f>
        <v>2.7</v>
      </c>
      <c r="P49" s="82">
        <v>144664.49999998463</v>
      </c>
      <c r="Q49" s="83">
        <v>8218</v>
      </c>
    </row>
    <row r="50" spans="1:17" ht="11.25">
      <c r="A50" s="20">
        <v>44</v>
      </c>
      <c r="B50" s="51" t="s">
        <v>125</v>
      </c>
      <c r="C50" s="52" t="s">
        <v>125</v>
      </c>
      <c r="D50" s="53">
        <v>41908</v>
      </c>
      <c r="E50" s="54" t="s">
        <v>50</v>
      </c>
      <c r="F50" s="55">
        <v>7</v>
      </c>
      <c r="G50" s="55">
        <v>1</v>
      </c>
      <c r="H50" s="56">
        <v>1</v>
      </c>
      <c r="I50" s="57">
        <v>8</v>
      </c>
      <c r="J50" s="74">
        <v>693.000000059143</v>
      </c>
      <c r="K50" s="75">
        <v>31</v>
      </c>
      <c r="L50" s="58">
        <f>K50/H50</f>
        <v>31</v>
      </c>
      <c r="M50" s="59">
        <f>J50/K50</f>
        <v>22.354838711585256</v>
      </c>
      <c r="N50" s="60"/>
      <c r="O50" s="61">
        <f>IF(N50&lt;&gt;0,-(N50-K50)/N50,"")</f>
      </c>
      <c r="P50" s="74">
        <v>42427.350000059145</v>
      </c>
      <c r="Q50" s="75">
        <v>3713</v>
      </c>
    </row>
    <row r="51" spans="1:17" ht="11.25">
      <c r="A51" s="20">
        <v>45</v>
      </c>
      <c r="B51" s="51" t="s">
        <v>81</v>
      </c>
      <c r="C51" s="52" t="s">
        <v>81</v>
      </c>
      <c r="D51" s="53">
        <v>44435</v>
      </c>
      <c r="E51" s="54" t="s">
        <v>13</v>
      </c>
      <c r="F51" s="55">
        <v>38</v>
      </c>
      <c r="G51" s="55">
        <v>3</v>
      </c>
      <c r="H51" s="56">
        <v>3</v>
      </c>
      <c r="I51" s="57">
        <v>2</v>
      </c>
      <c r="J51" s="76">
        <v>534.999999974991</v>
      </c>
      <c r="K51" s="77">
        <v>26</v>
      </c>
      <c r="L51" s="58">
        <f>K51/H51</f>
        <v>8.666666666666666</v>
      </c>
      <c r="M51" s="59">
        <f>J51/K51</f>
        <v>20.576923075961194</v>
      </c>
      <c r="N51" s="60">
        <v>396</v>
      </c>
      <c r="O51" s="61">
        <f>IF(N51&lt;&gt;0,-(N51-K51)/N51,"")</f>
        <v>-0.9343434343434344</v>
      </c>
      <c r="P51" s="82">
        <v>8597.99999997499</v>
      </c>
      <c r="Q51" s="83">
        <v>422</v>
      </c>
    </row>
    <row r="52" spans="1:17" ht="11.25">
      <c r="A52" s="20">
        <v>46</v>
      </c>
      <c r="B52" s="51" t="s">
        <v>67</v>
      </c>
      <c r="C52" s="52" t="s">
        <v>23</v>
      </c>
      <c r="D52" s="53">
        <v>44428</v>
      </c>
      <c r="E52" s="54" t="s">
        <v>13</v>
      </c>
      <c r="F52" s="55">
        <v>25</v>
      </c>
      <c r="G52" s="55">
        <v>2</v>
      </c>
      <c r="H52" s="56">
        <v>2</v>
      </c>
      <c r="I52" s="57">
        <v>2</v>
      </c>
      <c r="J52" s="76">
        <v>682.999999978295</v>
      </c>
      <c r="K52" s="77">
        <v>20</v>
      </c>
      <c r="L52" s="58">
        <f>K52/H52</f>
        <v>10</v>
      </c>
      <c r="M52" s="59">
        <f>J52/K52</f>
        <v>34.14999999891475</v>
      </c>
      <c r="N52" s="60">
        <v>778</v>
      </c>
      <c r="O52" s="61">
        <f>IF(N52&lt;&gt;0,-(N52-K52)/N52,"")</f>
        <v>-0.974293059125964</v>
      </c>
      <c r="P52" s="82">
        <v>27708.999999978296</v>
      </c>
      <c r="Q52" s="83">
        <v>878</v>
      </c>
    </row>
    <row r="53" spans="1:17" ht="11.25">
      <c r="A53" s="20">
        <v>47</v>
      </c>
      <c r="B53" s="51" t="s">
        <v>28</v>
      </c>
      <c r="C53" s="52" t="s">
        <v>29</v>
      </c>
      <c r="D53" s="53">
        <v>44400</v>
      </c>
      <c r="E53" s="54" t="s">
        <v>11</v>
      </c>
      <c r="F53" s="55">
        <v>167</v>
      </c>
      <c r="G53" s="55">
        <v>2</v>
      </c>
      <c r="H53" s="56">
        <v>2</v>
      </c>
      <c r="I53" s="57">
        <v>7</v>
      </c>
      <c r="J53" s="74">
        <v>283.999999959309</v>
      </c>
      <c r="K53" s="75">
        <v>20</v>
      </c>
      <c r="L53" s="58">
        <f>K53/H53</f>
        <v>10</v>
      </c>
      <c r="M53" s="59">
        <f>J53/K53</f>
        <v>14.199999997965449</v>
      </c>
      <c r="N53" s="60">
        <v>599</v>
      </c>
      <c r="O53" s="61">
        <f>IF(N53&lt;&gt;0,-(N53-K53)/N53,"")</f>
        <v>-0.9666110183639399</v>
      </c>
      <c r="P53" s="76">
        <v>2933297.9999999595</v>
      </c>
      <c r="Q53" s="77">
        <v>127817</v>
      </c>
    </row>
    <row r="54" spans="1:17" ht="11.25">
      <c r="A54" s="20">
        <v>48</v>
      </c>
      <c r="B54" s="63" t="s">
        <v>20</v>
      </c>
      <c r="C54" s="64" t="s">
        <v>21</v>
      </c>
      <c r="D54" s="65">
        <v>44386</v>
      </c>
      <c r="E54" s="54" t="s">
        <v>22</v>
      </c>
      <c r="F54" s="66">
        <v>170</v>
      </c>
      <c r="G54" s="66">
        <v>1</v>
      </c>
      <c r="H54" s="56">
        <v>1</v>
      </c>
      <c r="I54" s="57">
        <v>9</v>
      </c>
      <c r="J54" s="78">
        <v>313</v>
      </c>
      <c r="K54" s="79">
        <v>17</v>
      </c>
      <c r="L54" s="58">
        <f>K54/H54</f>
        <v>17</v>
      </c>
      <c r="M54" s="59">
        <f>J54/K54</f>
        <v>18.41176470588235</v>
      </c>
      <c r="N54" s="60">
        <v>24</v>
      </c>
      <c r="O54" s="61">
        <f>IF(N54&lt;&gt;0,-(N54-K54)/N54,"")</f>
        <v>-0.2916666666666667</v>
      </c>
      <c r="P54" s="80">
        <v>3086522</v>
      </c>
      <c r="Q54" s="81">
        <v>134251</v>
      </c>
    </row>
    <row r="55" spans="1:17" ht="11.25">
      <c r="A55" s="20">
        <v>49</v>
      </c>
      <c r="B55" s="51" t="s">
        <v>84</v>
      </c>
      <c r="C55" s="52" t="s">
        <v>84</v>
      </c>
      <c r="D55" s="53">
        <v>44435</v>
      </c>
      <c r="E55" s="54" t="s">
        <v>85</v>
      </c>
      <c r="F55" s="55">
        <v>23</v>
      </c>
      <c r="G55" s="55">
        <v>2</v>
      </c>
      <c r="H55" s="56">
        <v>2</v>
      </c>
      <c r="I55" s="57">
        <v>2</v>
      </c>
      <c r="J55" s="76">
        <v>223.999999971407</v>
      </c>
      <c r="K55" s="77">
        <v>14</v>
      </c>
      <c r="L55" s="58">
        <f>K55/H55</f>
        <v>7</v>
      </c>
      <c r="M55" s="59">
        <f>J55/K55</f>
        <v>15.999999997957643</v>
      </c>
      <c r="N55" s="60">
        <v>110</v>
      </c>
      <c r="O55" s="61">
        <f>IF(N55&lt;&gt;0,-(N55-K55)/N55,"")</f>
        <v>-0.8727272727272727</v>
      </c>
      <c r="P55" s="76">
        <v>2517.499999971407</v>
      </c>
      <c r="Q55" s="77">
        <v>124</v>
      </c>
    </row>
    <row r="56" spans="1:17" ht="11.25">
      <c r="A56" s="20">
        <v>50</v>
      </c>
      <c r="B56" s="51" t="s">
        <v>82</v>
      </c>
      <c r="C56" s="52" t="s">
        <v>83</v>
      </c>
      <c r="D56" s="53">
        <v>43805</v>
      </c>
      <c r="E56" s="54" t="s">
        <v>14</v>
      </c>
      <c r="F56" s="55">
        <v>26</v>
      </c>
      <c r="G56" s="55">
        <v>1</v>
      </c>
      <c r="H56" s="56">
        <v>1</v>
      </c>
      <c r="I56" s="57">
        <v>25</v>
      </c>
      <c r="J56" s="84">
        <v>275</v>
      </c>
      <c r="K56" s="85">
        <v>11</v>
      </c>
      <c r="L56" s="58">
        <f>K56/H56</f>
        <v>11</v>
      </c>
      <c r="M56" s="59">
        <f>J56/K56</f>
        <v>25</v>
      </c>
      <c r="N56" s="60">
        <v>251</v>
      </c>
      <c r="O56" s="61">
        <f>IF(N56&lt;&gt;0,-(N56-K56)/N56,"")</f>
        <v>-0.9561752988047809</v>
      </c>
      <c r="P56" s="84">
        <v>713988.59</v>
      </c>
      <c r="Q56" s="85">
        <v>42946</v>
      </c>
    </row>
    <row r="57" spans="1:17" ht="11.25">
      <c r="A57" s="20">
        <v>51</v>
      </c>
      <c r="B57" s="51" t="s">
        <v>25</v>
      </c>
      <c r="C57" s="52" t="s">
        <v>26</v>
      </c>
      <c r="D57" s="53">
        <v>44393</v>
      </c>
      <c r="E57" s="54" t="s">
        <v>11</v>
      </c>
      <c r="F57" s="55">
        <v>193</v>
      </c>
      <c r="G57" s="55">
        <v>2</v>
      </c>
      <c r="H57" s="56">
        <v>2</v>
      </c>
      <c r="I57" s="57">
        <v>8</v>
      </c>
      <c r="J57" s="74">
        <v>168.999999982497</v>
      </c>
      <c r="K57" s="75">
        <v>9</v>
      </c>
      <c r="L57" s="58">
        <f>K57/H57</f>
        <v>4.5</v>
      </c>
      <c r="M57" s="59">
        <f>J57/K57</f>
        <v>18.777777775833002</v>
      </c>
      <c r="N57" s="60">
        <v>61</v>
      </c>
      <c r="O57" s="61">
        <f>IF(N57&lt;&gt;0,-(N57-K57)/N57,"")</f>
        <v>-0.8524590163934426</v>
      </c>
      <c r="P57" s="76">
        <v>1615925.9999999825</v>
      </c>
      <c r="Q57" s="77">
        <v>76399</v>
      </c>
    </row>
    <row r="58" spans="1:17" ht="11.25">
      <c r="A58" s="20">
        <v>52</v>
      </c>
      <c r="B58" s="51" t="s">
        <v>126</v>
      </c>
      <c r="C58" s="52" t="s">
        <v>127</v>
      </c>
      <c r="D58" s="53">
        <v>44393</v>
      </c>
      <c r="E58" s="54" t="s">
        <v>11</v>
      </c>
      <c r="F58" s="55">
        <v>215</v>
      </c>
      <c r="G58" s="55">
        <v>1</v>
      </c>
      <c r="H58" s="56">
        <v>1</v>
      </c>
      <c r="I58" s="57">
        <v>8</v>
      </c>
      <c r="J58" s="74">
        <v>134.99999997278</v>
      </c>
      <c r="K58" s="75">
        <v>9</v>
      </c>
      <c r="L58" s="58">
        <f>K58/H58</f>
        <v>9</v>
      </c>
      <c r="M58" s="59">
        <f>J58/K58</f>
        <v>14.999999996975554</v>
      </c>
      <c r="N58" s="60">
        <v>59</v>
      </c>
      <c r="O58" s="61">
        <f>IF(N58&lt;&gt;0,-(N58-K58)/N58,"")</f>
        <v>-0.847457627118644</v>
      </c>
      <c r="P58" s="76">
        <v>2286846.999999973</v>
      </c>
      <c r="Q58" s="77">
        <v>98722</v>
      </c>
    </row>
    <row r="59" spans="1:17" ht="11.25">
      <c r="A59" s="20">
        <v>53</v>
      </c>
      <c r="B59" s="51" t="s">
        <v>36</v>
      </c>
      <c r="C59" s="52" t="s">
        <v>37</v>
      </c>
      <c r="D59" s="53">
        <v>44414</v>
      </c>
      <c r="E59" s="54" t="s">
        <v>11</v>
      </c>
      <c r="F59" s="55">
        <v>241</v>
      </c>
      <c r="G59" s="55">
        <v>1</v>
      </c>
      <c r="H59" s="56">
        <v>1</v>
      </c>
      <c r="I59" s="57">
        <v>5</v>
      </c>
      <c r="J59" s="74">
        <v>85.9999999660868</v>
      </c>
      <c r="K59" s="75">
        <v>6</v>
      </c>
      <c r="L59" s="58">
        <f>K59/H59</f>
        <v>6</v>
      </c>
      <c r="M59" s="59">
        <f>J59/K59</f>
        <v>14.333333327681133</v>
      </c>
      <c r="N59" s="60">
        <v>99</v>
      </c>
      <c r="O59" s="61">
        <f>IF(N59&lt;&gt;0,-(N59-K59)/N59,"")</f>
        <v>-0.9393939393939394</v>
      </c>
      <c r="P59" s="76">
        <v>641562.9999999661</v>
      </c>
      <c r="Q59" s="77">
        <v>28763</v>
      </c>
    </row>
    <row r="60" spans="1:17" ht="11.25">
      <c r="A60" s="20">
        <v>54</v>
      </c>
      <c r="B60" s="51" t="s">
        <v>48</v>
      </c>
      <c r="C60" s="52" t="s">
        <v>48</v>
      </c>
      <c r="D60" s="53">
        <v>44421</v>
      </c>
      <c r="E60" s="54" t="s">
        <v>49</v>
      </c>
      <c r="F60" s="55">
        <v>14</v>
      </c>
      <c r="G60" s="55">
        <v>2</v>
      </c>
      <c r="H60" s="56">
        <v>2</v>
      </c>
      <c r="I60" s="57">
        <v>4</v>
      </c>
      <c r="J60" s="74">
        <v>59.9999999879021</v>
      </c>
      <c r="K60" s="75">
        <v>4</v>
      </c>
      <c r="L60" s="58">
        <f>K60/H60</f>
        <v>2</v>
      </c>
      <c r="M60" s="59">
        <f>J60/K60</f>
        <v>14.999999996975525</v>
      </c>
      <c r="N60" s="60">
        <v>19</v>
      </c>
      <c r="O60" s="61">
        <f>IF(N60&lt;&gt;0,-(N60-K60)/N60,"")</f>
        <v>-0.7894736842105263</v>
      </c>
      <c r="P60" s="74">
        <v>3067.499999988301</v>
      </c>
      <c r="Q60" s="75">
        <v>171</v>
      </c>
    </row>
    <row r="61" spans="1:17" ht="11.25">
      <c r="A61" s="20">
        <v>55</v>
      </c>
      <c r="B61" s="51" t="s">
        <v>88</v>
      </c>
      <c r="C61" s="52" t="s">
        <v>88</v>
      </c>
      <c r="D61" s="53">
        <v>42720</v>
      </c>
      <c r="E61" s="54" t="s">
        <v>13</v>
      </c>
      <c r="F61" s="55">
        <v>16</v>
      </c>
      <c r="G61" s="55">
        <v>1</v>
      </c>
      <c r="H61" s="56">
        <v>1</v>
      </c>
      <c r="I61" s="57">
        <v>29</v>
      </c>
      <c r="J61" s="76">
        <v>74.9999999848776</v>
      </c>
      <c r="K61" s="91">
        <v>3</v>
      </c>
      <c r="L61" s="58">
        <f>K61/H61</f>
        <v>3</v>
      </c>
      <c r="M61" s="59">
        <f>J61/K61</f>
        <v>24.9999999949592</v>
      </c>
      <c r="N61" s="69">
        <v>5</v>
      </c>
      <c r="O61" s="61">
        <f>IF(N61&lt;&gt;0,-(N61-K61)/N61,"")</f>
        <v>-0.4</v>
      </c>
      <c r="P61" s="92">
        <v>247649.13999998485</v>
      </c>
      <c r="Q61" s="91">
        <v>24814</v>
      </c>
    </row>
  </sheetData>
  <sheetProtection selectLockedCells="1" selectUnlockedCells="1"/>
  <mergeCells count="6">
    <mergeCell ref="P4:Q4"/>
    <mergeCell ref="J4:K4"/>
    <mergeCell ref="B1:C1"/>
    <mergeCell ref="B2:C2"/>
    <mergeCell ref="B3:C3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2021-09-10T12:41:10Z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