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425" windowWidth="15600" windowHeight="8955" tabRatio="854" activeTab="0"/>
  </bookViews>
  <sheets>
    <sheet name="6-12.8.2021 (hafta)" sheetId="1" r:id="rId1"/>
  </sheets>
  <definedNames>
    <definedName name="Excel_BuiltIn__FilterDatabase" localSheetId="0">'6-12.8.2021 (hafta)'!$A$1:$M$25</definedName>
    <definedName name="_xlnm.Print_Area" localSheetId="0">'6-12.8.2021 (hafta)'!#REF!</definedName>
  </definedNames>
  <calcPr fullCalcOnLoad="1"/>
</workbook>
</file>

<file path=xl/sharedStrings.xml><?xml version="1.0" encoding="utf-8"?>
<sst xmlns="http://schemas.openxmlformats.org/spreadsheetml/2006/main" count="140" uniqueCount="89">
  <si>
    <t>HAFTALIK</t>
  </si>
  <si>
    <t>KÜMÜLATİF</t>
  </si>
  <si>
    <t>FİLMİN ORİJİNAL ADI</t>
  </si>
  <si>
    <t>FİLMİN TÜRKÇE ADI</t>
  </si>
  <si>
    <t>DAĞITIM</t>
  </si>
  <si>
    <t>PERDE</t>
  </si>
  <si>
    <t>HAFTA</t>
  </si>
  <si>
    <t>HASILAT</t>
  </si>
  <si>
    <t>BİLET SATIŞ</t>
  </si>
  <si>
    <t>ORTALAMA
BİLET FİYATI</t>
  </si>
  <si>
    <t>BİLET</t>
  </si>
  <si>
    <t>BİLET       %</t>
  </si>
  <si>
    <t>UIP TURKEY</t>
  </si>
  <si>
    <t>CGVMARS DAĞITIM</t>
  </si>
  <si>
    <t>BİR FİLM</t>
  </si>
  <si>
    <t>BS DAĞITIM</t>
  </si>
  <si>
    <t>AZAP</t>
  </si>
  <si>
    <t>TME FILMS</t>
  </si>
  <si>
    <t>FIXIES VS. CRABOTS</t>
  </si>
  <si>
    <t>TAMİRCİKLER ROBOTLARA KARŞI</t>
  </si>
  <si>
    <t>BAY LİNK: KAYIP EFSANE</t>
  </si>
  <si>
    <t>MISSING LINK</t>
  </si>
  <si>
    <t>RELIC</t>
  </si>
  <si>
    <t>LUX AETERNA</t>
  </si>
  <si>
    <t>UNDINE</t>
  </si>
  <si>
    <t>EHRİMEN - KANLI YOL</t>
  </si>
  <si>
    <t>HIZLI VE ÖFKELİ 9</t>
  </si>
  <si>
    <t>F9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</si>
  <si>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</si>
  <si>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BLACK WIDOW</t>
  </si>
  <si>
    <t>THE CONJURING: THE DEVIL MADE ME TO DO IT</t>
  </si>
  <si>
    <t>KORKU SEANSI 3: KATİL ŞEYTAN</t>
  </si>
  <si>
    <t>WARNER BROS. TURKEY</t>
  </si>
  <si>
    <t>IMAGINATION LAND</t>
  </si>
  <si>
    <t>DÜŞLER ÜLKESİ</t>
  </si>
  <si>
    <t>CJ ENM</t>
  </si>
  <si>
    <t>LE HAINE</t>
  </si>
  <si>
    <t>KAPAN</t>
  </si>
  <si>
    <t>PROTESTO</t>
  </si>
  <si>
    <t>A QUITE PLACE PART II</t>
  </si>
  <si>
    <t>SESSİZ BİR YER 2</t>
  </si>
  <si>
    <t>SPACE JAM: A NEW LEGACY</t>
  </si>
  <si>
    <t>SPACE JAM: YENİ EFSANE</t>
  </si>
  <si>
    <t>SPIRIT UNTAMED</t>
  </si>
  <si>
    <t>SPIRIT: ÖZGÜR RUH</t>
  </si>
  <si>
    <t>15/07 ŞAFAK VAKTİ</t>
  </si>
  <si>
    <t>VAY BABAM VAY</t>
  </si>
  <si>
    <t>THE FOREVER PURGE</t>
  </si>
  <si>
    <t>ARINMA GECESİ SONSUZA DEK</t>
  </si>
  <si>
    <t>LANETLİ ANLAŞMA</t>
  </si>
  <si>
    <t>Türkiye Haftalık Bilet Satışı ve Hasılat Raporu</t>
  </si>
  <si>
    <t>http://www.antraktsinema.com</t>
  </si>
  <si>
    <t>THE SUICIDE SQUAD</t>
  </si>
  <si>
    <t>THE SUICIDE SQUAD: İNTİHAR TİMİ</t>
  </si>
  <si>
    <t>JUNGLE CRUISE</t>
  </si>
  <si>
    <t>BLACKPINK THE MOVIE</t>
  </si>
  <si>
    <t>BİZE MÜSAADE</t>
  </si>
  <si>
    <t>DREAMKATCHER</t>
  </si>
  <si>
    <t>DÜŞKAPANI</t>
  </si>
  <si>
    <t>SKIES OF LEBANON</t>
  </si>
  <si>
    <t>LÜBNAN SEMALARI</t>
  </si>
  <si>
    <t>MAINSTREAM</t>
  </si>
  <si>
    <t>UZAK ÜLKE</t>
  </si>
  <si>
    <t>KIZIM GİBİ KOKUYORSUN</t>
  </si>
  <si>
    <t>UZUN ZAMAN ÖNCE</t>
  </si>
  <si>
    <t>6 - 12 AĞUSTOS 2021 / 32. VİZYON HAFTASI</t>
  </si>
  <si>
    <t>SNAKE EYES: G.I. JOE ORIGINS</t>
  </si>
  <si>
    <t>G.I. JOE: SNAKE EYES</t>
  </si>
  <si>
    <t>THE GREEN KNIGHT</t>
  </si>
  <si>
    <t>YEŞİL ŞOVALYE</t>
  </si>
  <si>
    <t>CHANTIER FILMS</t>
  </si>
  <si>
    <t>DARK SISTER</t>
  </si>
  <si>
    <t>LANETLİ KARDEŞ</t>
  </si>
  <si>
    <t>STILL HERE</t>
  </si>
  <si>
    <t>KAYIP KIZ</t>
  </si>
  <si>
    <t>SNIEGU JUZ NIGDY NIE BEDZIE</t>
  </si>
  <si>
    <t>BİR DAHA ASLA KAR YAĞMAYACAK</t>
  </si>
  <si>
    <t>PERİ</t>
  </si>
  <si>
    <t>THE FATHER</t>
  </si>
  <si>
    <t>BABA</t>
  </si>
  <si>
    <t>KEYFİLM</t>
  </si>
  <si>
    <t>PINOCCHIO</t>
  </si>
  <si>
    <t>PİNOKYO</t>
  </si>
  <si>
    <t>THE MAN WHO SOLD HIS SKIN</t>
  </si>
  <si>
    <t>DERİSİNİ SATAN ADAM</t>
  </si>
  <si>
    <t>DALIDA</t>
  </si>
  <si>
    <t>AND THEN WE DANCE</t>
  </si>
  <si>
    <t>VE SONRA DANS ETTİK</t>
  </si>
  <si>
    <t>NASİPSE ADAYIZ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</si>
</sst>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68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b/>
      <sz val="7"/>
      <color indexed="10"/>
      <name val="Webdings"/>
      <family val="1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b/>
      <sz val="7"/>
      <color indexed="30"/>
      <name val="Calibri"/>
      <family val="2"/>
    </font>
    <font>
      <sz val="7"/>
      <color indexed="30"/>
      <name val="Arial"/>
      <family val="2"/>
    </font>
    <font>
      <sz val="7"/>
      <color indexed="30"/>
      <name val="Calibri"/>
      <family val="2"/>
    </font>
    <font>
      <b/>
      <sz val="7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b/>
      <sz val="7"/>
      <color rgb="FF0070C0"/>
      <name val="Calibri"/>
      <family val="2"/>
    </font>
    <font>
      <sz val="7"/>
      <color rgb="FF0070C0"/>
      <name val="Arial"/>
      <family val="2"/>
    </font>
    <font>
      <sz val="7"/>
      <color rgb="FF0070C0"/>
      <name val="Calibri"/>
      <family val="2"/>
    </font>
    <font>
      <b/>
      <sz val="7"/>
      <color rgb="FF0070C0"/>
      <name val="Arial"/>
      <family val="2"/>
    </font>
    <font>
      <b/>
      <sz val="7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0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4" borderId="0" applyNumberFormat="0" applyBorder="0" applyAlignment="0" applyProtection="0"/>
    <xf numFmtId="0" fontId="51" fillId="15" borderId="6" applyNumberFormat="0" applyAlignment="0" applyProtection="0"/>
    <xf numFmtId="0" fontId="52" fillId="2" borderId="6" applyNumberFormat="0" applyAlignment="0" applyProtection="0"/>
    <xf numFmtId="0" fontId="53" fillId="16" borderId="7" applyNumberFormat="0" applyAlignment="0" applyProtection="0"/>
    <xf numFmtId="0" fontId="54" fillId="17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57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7" fillId="1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0" fontId="8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3" fontId="18" fillId="0" borderId="11" xfId="44" applyNumberFormat="1" applyFont="1" applyFill="1" applyBorder="1" applyAlignment="1" applyProtection="1">
      <alignment horizontal="right" vertical="center"/>
      <protection locked="0"/>
    </xf>
    <xf numFmtId="0" fontId="19" fillId="27" borderId="0" xfId="0" applyFont="1" applyFill="1" applyBorder="1" applyAlignment="1" applyProtection="1">
      <alignment horizontal="left" vertical="center"/>
      <protection/>
    </xf>
    <xf numFmtId="3" fontId="18" fillId="0" borderId="11" xfId="46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185" fontId="6" fillId="0" borderId="11" xfId="189" applyNumberFormat="1" applyFont="1" applyFill="1" applyBorder="1" applyAlignment="1" applyProtection="1">
      <alignment vertical="center"/>
      <protection/>
    </xf>
    <xf numFmtId="2" fontId="6" fillId="0" borderId="11" xfId="0" applyNumberFormat="1" applyFont="1" applyFill="1" applyBorder="1" applyAlignment="1" applyProtection="1">
      <alignment horizontal="right" vertical="center"/>
      <protection/>
    </xf>
    <xf numFmtId="189" fontId="17" fillId="0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 applyProtection="1">
      <alignment vertical="center"/>
      <protection locked="0"/>
    </xf>
    <xf numFmtId="0" fontId="21" fillId="0" borderId="11" xfId="0" applyFont="1" applyBorder="1" applyAlignment="1">
      <alignment vertical="center"/>
    </xf>
    <xf numFmtId="180" fontId="16" fillId="28" borderId="12" xfId="44" applyFont="1" applyFill="1" applyBorder="1" applyAlignment="1" applyProtection="1">
      <alignment horizontal="center" vertical="center"/>
      <protection/>
    </xf>
    <xf numFmtId="0" fontId="16" fillId="28" borderId="12" xfId="0" applyFont="1" applyFill="1" applyBorder="1" applyAlignment="1" applyProtection="1">
      <alignment horizontal="center" vertical="center"/>
      <protection/>
    </xf>
    <xf numFmtId="0" fontId="15" fillId="29" borderId="13" xfId="0" applyNumberFormat="1" applyFont="1" applyFill="1" applyBorder="1" applyAlignment="1" applyProtection="1">
      <alignment horizontal="center" wrapText="1"/>
      <protection locked="0"/>
    </xf>
    <xf numFmtId="180" fontId="16" fillId="29" borderId="13" xfId="44" applyFont="1" applyFill="1" applyBorder="1" applyAlignment="1" applyProtection="1">
      <alignment horizontal="center"/>
      <protection locked="0"/>
    </xf>
    <xf numFmtId="0" fontId="16" fillId="29" borderId="13" xfId="0" applyFont="1" applyFill="1" applyBorder="1" applyAlignment="1" applyProtection="1">
      <alignment horizontal="center"/>
      <protection locked="0"/>
    </xf>
    <xf numFmtId="0" fontId="60" fillId="27" borderId="0" xfId="0" applyFont="1" applyFill="1" applyAlignment="1">
      <alignment horizontal="center" vertical="center"/>
    </xf>
    <xf numFmtId="0" fontId="61" fillId="27" borderId="0" xfId="0" applyNumberFormat="1" applyFont="1" applyFill="1" applyAlignment="1">
      <alignment horizontal="center" vertical="center"/>
    </xf>
    <xf numFmtId="0" fontId="62" fillId="27" borderId="0" xfId="0" applyFont="1" applyFill="1" applyBorder="1" applyAlignment="1" applyProtection="1">
      <alignment horizontal="center" vertical="center"/>
      <protection locked="0"/>
    </xf>
    <xf numFmtId="0" fontId="63" fillId="29" borderId="13" xfId="0" applyFont="1" applyFill="1" applyBorder="1" applyAlignment="1" applyProtection="1">
      <alignment horizontal="center"/>
      <protection locked="0"/>
    </xf>
    <xf numFmtId="4" fontId="64" fillId="27" borderId="0" xfId="0" applyNumberFormat="1" applyFont="1" applyFill="1" applyBorder="1" applyAlignment="1" applyProtection="1">
      <alignment horizontal="center" vertical="center"/>
      <protection/>
    </xf>
    <xf numFmtId="0" fontId="65" fillId="0" borderId="11" xfId="0" applyFont="1" applyFill="1" applyBorder="1" applyAlignment="1">
      <alignment horizontal="center" vertical="center"/>
    </xf>
    <xf numFmtId="4" fontId="66" fillId="27" borderId="0" xfId="0" applyNumberFormat="1" applyFont="1" applyFill="1" applyBorder="1" applyAlignment="1" applyProtection="1">
      <alignment horizontal="right" vertical="center"/>
      <protection/>
    </xf>
    <xf numFmtId="3" fontId="66" fillId="27" borderId="0" xfId="0" applyNumberFormat="1" applyFont="1" applyFill="1" applyBorder="1" applyAlignment="1" applyProtection="1">
      <alignment horizontal="right" vertical="center"/>
      <protection/>
    </xf>
    <xf numFmtId="4" fontId="63" fillId="0" borderId="11" xfId="46" applyNumberFormat="1" applyFont="1" applyFill="1" applyBorder="1" applyAlignment="1" applyProtection="1">
      <alignment horizontal="right" vertical="center"/>
      <protection locked="0"/>
    </xf>
    <xf numFmtId="3" fontId="63" fillId="0" borderId="11" xfId="46" applyNumberFormat="1" applyFont="1" applyFill="1" applyBorder="1" applyAlignment="1" applyProtection="1">
      <alignment horizontal="right" vertical="center"/>
      <protection locked="0"/>
    </xf>
    <xf numFmtId="4" fontId="63" fillId="0" borderId="11" xfId="44" applyNumberFormat="1" applyFont="1" applyFill="1" applyBorder="1" applyAlignment="1" applyProtection="1">
      <alignment horizontal="right" vertical="center"/>
      <protection locked="0"/>
    </xf>
    <xf numFmtId="3" fontId="63" fillId="0" borderId="11" xfId="44" applyNumberFormat="1" applyFont="1" applyFill="1" applyBorder="1" applyAlignment="1" applyProtection="1">
      <alignment horizontal="right" vertical="center"/>
      <protection locked="0"/>
    </xf>
    <xf numFmtId="0" fontId="67" fillId="28" borderId="12" xfId="0" applyNumberFormat="1" applyFont="1" applyFill="1" applyBorder="1" applyAlignment="1" applyProtection="1">
      <alignment horizontal="center" vertical="center" textRotation="90"/>
      <protection locked="0"/>
    </xf>
    <xf numFmtId="4" fontId="67" fillId="28" borderId="12" xfId="0" applyNumberFormat="1" applyFont="1" applyFill="1" applyBorder="1" applyAlignment="1" applyProtection="1">
      <alignment horizontal="center" vertical="center" wrapText="1"/>
      <protection/>
    </xf>
    <xf numFmtId="3" fontId="67" fillId="28" borderId="12" xfId="0" applyNumberFormat="1" applyFont="1" applyFill="1" applyBorder="1" applyAlignment="1" applyProtection="1">
      <alignment horizontal="center" vertical="center" wrapText="1"/>
      <protection/>
    </xf>
    <xf numFmtId="3" fontId="67" fillId="28" borderId="12" xfId="0" applyNumberFormat="1" applyFont="1" applyFill="1" applyBorder="1" applyAlignment="1" applyProtection="1">
      <alignment horizontal="center" vertical="center" textRotation="90" wrapText="1"/>
      <protection/>
    </xf>
    <xf numFmtId="189" fontId="63" fillId="0" borderId="11" xfId="0" applyNumberFormat="1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16" fillId="29" borderId="13" xfId="0" applyFont="1" applyFill="1" applyBorder="1" applyAlignment="1">
      <alignment horizontal="center" vertical="center" wrapText="1"/>
    </xf>
    <xf numFmtId="187" fontId="11" fillId="27" borderId="0" xfId="0" applyNumberFormat="1" applyFont="1" applyFill="1" applyAlignment="1">
      <alignment horizontal="center" vertical="center"/>
    </xf>
    <xf numFmtId="0" fontId="23" fillId="27" borderId="0" xfId="0" applyFont="1" applyFill="1" applyAlignment="1">
      <alignment horizontal="center"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187" fontId="12" fillId="27" borderId="0" xfId="0" applyNumberFormat="1" applyFont="1" applyFill="1" applyBorder="1" applyAlignment="1" applyProtection="1">
      <alignment horizontal="center" vertical="center"/>
      <protection locked="0"/>
    </xf>
    <xf numFmtId="0" fontId="16" fillId="29" borderId="13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14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4" fontId="63" fillId="0" borderId="11" xfId="45" applyNumberFormat="1" applyFont="1" applyFill="1" applyBorder="1" applyAlignment="1" applyProtection="1">
      <alignment horizontal="right" vertical="center"/>
      <protection locked="0"/>
    </xf>
    <xf numFmtId="3" fontId="63" fillId="0" borderId="11" xfId="45" applyNumberFormat="1" applyFont="1" applyFill="1" applyBorder="1" applyAlignment="1" applyProtection="1">
      <alignment horizontal="right" vertical="center"/>
      <protection locked="0"/>
    </xf>
    <xf numFmtId="4" fontId="63" fillId="0" borderId="11" xfId="112" applyNumberFormat="1" applyFont="1" applyFill="1" applyBorder="1" applyAlignment="1" applyProtection="1">
      <alignment horizontal="right" vertical="center"/>
      <protection/>
    </xf>
    <xf numFmtId="3" fontId="63" fillId="0" borderId="11" xfId="112" applyNumberFormat="1" applyFont="1" applyFill="1" applyBorder="1" applyAlignment="1" applyProtection="1">
      <alignment horizontal="right" vertical="center"/>
      <protection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2</xdr:row>
      <xdr:rowOff>57150</xdr:rowOff>
    </xdr:from>
    <xdr:to>
      <xdr:col>16</xdr:col>
      <xdr:colOff>114300</xdr:colOff>
      <xdr:row>4</xdr:row>
      <xdr:rowOff>676275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381000"/>
          <a:ext cx="638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3.00390625" style="1" bestFit="1" customWidth="1"/>
    <col min="2" max="2" width="26.7109375" style="2" bestFit="1" customWidth="1"/>
    <col min="3" max="3" width="15.28125" style="3" bestFit="1" customWidth="1"/>
    <col min="4" max="4" width="13.57421875" style="4" bestFit="1" customWidth="1"/>
    <col min="5" max="5" width="3.140625" style="42" customWidth="1"/>
    <col min="6" max="6" width="2.8515625" style="5" bestFit="1" customWidth="1"/>
    <col min="7" max="7" width="8.421875" style="7" bestFit="1" customWidth="1"/>
    <col min="8" max="8" width="4.8515625" style="8" bestFit="1" customWidth="1"/>
    <col min="9" max="9" width="4.8515625" style="6" bestFit="1" customWidth="1"/>
    <col min="10" max="10" width="5.00390625" style="6" bestFit="1" customWidth="1"/>
    <col min="11" max="11" width="9.140625" style="44" bestFit="1" customWidth="1"/>
    <col min="12" max="12" width="5.57421875" style="45" bestFit="1" customWidth="1"/>
    <col min="13" max="13" width="4.28125" style="11" bestFit="1" customWidth="1"/>
    <col min="14" max="16384" width="3.140625" style="2" customWidth="1"/>
  </cols>
  <sheetData>
    <row r="1" spans="1:8" s="14" customFormat="1" ht="12.75">
      <c r="A1" s="12"/>
      <c r="B1" s="63" t="s">
        <v>50</v>
      </c>
      <c r="C1" s="63"/>
      <c r="D1" s="13"/>
      <c r="E1" s="57"/>
      <c r="F1" s="13"/>
      <c r="G1" s="58"/>
      <c r="H1" s="38"/>
    </row>
    <row r="2" spans="1:8" s="14" customFormat="1" ht="12.75">
      <c r="A2" s="12"/>
      <c r="B2" s="64" t="s">
        <v>51</v>
      </c>
      <c r="C2" s="64"/>
      <c r="D2" s="15"/>
      <c r="E2" s="59"/>
      <c r="F2" s="15"/>
      <c r="G2" s="60"/>
      <c r="H2" s="39"/>
    </row>
    <row r="3" spans="1:8" s="14" customFormat="1" ht="11.25">
      <c r="A3" s="12"/>
      <c r="B3" s="65" t="s">
        <v>65</v>
      </c>
      <c r="C3" s="65"/>
      <c r="D3" s="16"/>
      <c r="E3" s="61"/>
      <c r="F3" s="16"/>
      <c r="G3" s="17"/>
      <c r="H3" s="40"/>
    </row>
    <row r="4" spans="1:13" s="19" customFormat="1" ht="12.75" customHeight="1">
      <c r="A4" s="18"/>
      <c r="B4" s="35"/>
      <c r="C4" s="36"/>
      <c r="D4" s="37"/>
      <c r="E4" s="41"/>
      <c r="F4" s="37"/>
      <c r="G4" s="62" t="s">
        <v>0</v>
      </c>
      <c r="H4" s="62"/>
      <c r="I4" s="56"/>
      <c r="J4" s="56"/>
      <c r="K4" s="62" t="s">
        <v>1</v>
      </c>
      <c r="L4" s="62"/>
      <c r="M4" s="62"/>
    </row>
    <row r="5" spans="1:13" s="21" customFormat="1" ht="54">
      <c r="A5" s="20"/>
      <c r="B5" s="33" t="s">
        <v>2</v>
      </c>
      <c r="C5" s="33" t="s">
        <v>3</v>
      </c>
      <c r="D5" s="34" t="s">
        <v>4</v>
      </c>
      <c r="E5" s="50" t="s">
        <v>5</v>
      </c>
      <c r="F5" s="50" t="s">
        <v>6</v>
      </c>
      <c r="G5" s="51" t="s">
        <v>7</v>
      </c>
      <c r="H5" s="52" t="s">
        <v>28</v>
      </c>
      <c r="I5" s="52" t="s">
        <v>10</v>
      </c>
      <c r="J5" s="53" t="s">
        <v>11</v>
      </c>
      <c r="K5" s="51" t="s">
        <v>7</v>
      </c>
      <c r="L5" s="52" t="s">
        <v>8</v>
      </c>
      <c r="M5" s="53" t="s">
        <v>9</v>
      </c>
    </row>
    <row r="6" spans="7:10" ht="11.25">
      <c r="G6" s="10"/>
      <c r="H6" s="9"/>
      <c r="I6" s="9"/>
      <c r="J6" s="10"/>
    </row>
    <row r="7" spans="1:13" s="25" customFormat="1" ht="11.25">
      <c r="A7" s="22">
        <v>1</v>
      </c>
      <c r="B7" s="54" t="s">
        <v>27</v>
      </c>
      <c r="C7" s="30" t="s">
        <v>26</v>
      </c>
      <c r="D7" s="23" t="s">
        <v>12</v>
      </c>
      <c r="E7" s="43">
        <v>275</v>
      </c>
      <c r="F7" s="27">
        <v>6</v>
      </c>
      <c r="G7" s="48">
        <v>1202434</v>
      </c>
      <c r="H7" s="49">
        <v>53533</v>
      </c>
      <c r="I7" s="24">
        <v>61869</v>
      </c>
      <c r="J7" s="28">
        <f>IF(I7&lt;&gt;0,-(I7-H7)/I7,"")</f>
        <v>-0.13473629766118736</v>
      </c>
      <c r="K7" s="48">
        <v>19828411</v>
      </c>
      <c r="L7" s="49">
        <v>855709</v>
      </c>
      <c r="M7" s="29">
        <f aca="true" t="shared" si="0" ref="M7:M47">K7/L7</f>
        <v>23.17190890828541</v>
      </c>
    </row>
    <row r="8" spans="1:13" s="25" customFormat="1" ht="11.25">
      <c r="A8" s="22">
        <v>2</v>
      </c>
      <c r="B8" s="55" t="s">
        <v>52</v>
      </c>
      <c r="C8" s="31" t="s">
        <v>53</v>
      </c>
      <c r="D8" s="23" t="s">
        <v>32</v>
      </c>
      <c r="E8" s="43">
        <v>297</v>
      </c>
      <c r="F8" s="27">
        <v>2</v>
      </c>
      <c r="G8" s="48">
        <v>1246138</v>
      </c>
      <c r="H8" s="49">
        <v>51394</v>
      </c>
      <c r="I8" s="24">
        <v>69078</v>
      </c>
      <c r="J8" s="28">
        <f>IF(I8&lt;&gt;0,-(I8-H8)/I8,"")</f>
        <v>-0.2560004632444483</v>
      </c>
      <c r="K8" s="46">
        <v>2946548</v>
      </c>
      <c r="L8" s="47">
        <v>120472</v>
      </c>
      <c r="M8" s="29">
        <f t="shared" si="0"/>
        <v>24.45836376917458</v>
      </c>
    </row>
    <row r="9" spans="1:13" s="25" customFormat="1" ht="11.25">
      <c r="A9" s="22">
        <v>3</v>
      </c>
      <c r="B9" s="54" t="s">
        <v>54</v>
      </c>
      <c r="C9" s="30" t="s">
        <v>54</v>
      </c>
      <c r="D9" s="23" t="s">
        <v>12</v>
      </c>
      <c r="E9" s="43">
        <v>202</v>
      </c>
      <c r="F9" s="27">
        <v>2</v>
      </c>
      <c r="G9" s="48">
        <v>709208</v>
      </c>
      <c r="H9" s="49">
        <v>31058</v>
      </c>
      <c r="I9" s="24">
        <v>33977</v>
      </c>
      <c r="J9" s="28">
        <f>IF(I9&lt;&gt;0,-(I9-H9)/I9,"")</f>
        <v>-0.08591105748006005</v>
      </c>
      <c r="K9" s="48">
        <v>1519870</v>
      </c>
      <c r="L9" s="49">
        <v>65035</v>
      </c>
      <c r="M9" s="29">
        <f t="shared" si="0"/>
        <v>23.37003152148843</v>
      </c>
    </row>
    <row r="10" spans="1:13" s="25" customFormat="1" ht="11.25">
      <c r="A10" s="22">
        <v>4</v>
      </c>
      <c r="B10" s="54" t="s">
        <v>47</v>
      </c>
      <c r="C10" s="30" t="s">
        <v>48</v>
      </c>
      <c r="D10" s="23" t="s">
        <v>12</v>
      </c>
      <c r="E10" s="43">
        <v>158</v>
      </c>
      <c r="F10" s="27">
        <v>3</v>
      </c>
      <c r="G10" s="48">
        <v>634371</v>
      </c>
      <c r="H10" s="49">
        <v>27590</v>
      </c>
      <c r="I10" s="24">
        <v>32253</v>
      </c>
      <c r="J10" s="28">
        <f>IF(I10&lt;&gt;0,-(I10-H10)/I10,"")</f>
        <v>-0.1445756983846464</v>
      </c>
      <c r="K10" s="48">
        <v>2547547</v>
      </c>
      <c r="L10" s="49">
        <v>110763</v>
      </c>
      <c r="M10" s="29">
        <f t="shared" si="0"/>
        <v>22.99998194342876</v>
      </c>
    </row>
    <row r="11" spans="1:13" s="25" customFormat="1" ht="11.25">
      <c r="A11" s="22">
        <v>5</v>
      </c>
      <c r="B11" s="54" t="s">
        <v>45</v>
      </c>
      <c r="C11" s="30" t="s">
        <v>45</v>
      </c>
      <c r="D11" s="23" t="s">
        <v>13</v>
      </c>
      <c r="E11" s="43">
        <v>69</v>
      </c>
      <c r="F11" s="27">
        <v>4</v>
      </c>
      <c r="G11" s="48">
        <v>333414</v>
      </c>
      <c r="H11" s="49">
        <v>24225</v>
      </c>
      <c r="I11" s="24">
        <v>20750</v>
      </c>
      <c r="J11" s="28">
        <f>IF(I11&lt;&gt;0,-(I11-H11)/I11,"")</f>
        <v>0.1674698795180723</v>
      </c>
      <c r="K11" s="48">
        <v>1760403.5</v>
      </c>
      <c r="L11" s="49">
        <v>98540</v>
      </c>
      <c r="M11" s="29">
        <f t="shared" si="0"/>
        <v>17.864861984980717</v>
      </c>
    </row>
    <row r="12" spans="1:13" s="25" customFormat="1" ht="11.25">
      <c r="A12" s="22">
        <v>6</v>
      </c>
      <c r="B12" s="54" t="s">
        <v>66</v>
      </c>
      <c r="C12" s="30" t="s">
        <v>67</v>
      </c>
      <c r="D12" s="23" t="s">
        <v>12</v>
      </c>
      <c r="E12" s="43">
        <v>361</v>
      </c>
      <c r="F12" s="27">
        <v>1</v>
      </c>
      <c r="G12" s="48">
        <v>478912</v>
      </c>
      <c r="H12" s="49">
        <v>21031</v>
      </c>
      <c r="I12" s="24"/>
      <c r="J12" s="28"/>
      <c r="K12" s="48">
        <v>478912</v>
      </c>
      <c r="L12" s="49">
        <v>21031</v>
      </c>
      <c r="M12" s="29">
        <f t="shared" si="0"/>
        <v>22.77171794018354</v>
      </c>
    </row>
    <row r="13" spans="1:13" s="25" customFormat="1" ht="11.25">
      <c r="A13" s="22">
        <v>7</v>
      </c>
      <c r="B13" s="54" t="s">
        <v>29</v>
      </c>
      <c r="C13" s="30" t="s">
        <v>29</v>
      </c>
      <c r="D13" s="23" t="s">
        <v>12</v>
      </c>
      <c r="E13" s="43">
        <v>153</v>
      </c>
      <c r="F13" s="27">
        <v>5</v>
      </c>
      <c r="G13" s="48">
        <v>390682</v>
      </c>
      <c r="H13" s="49">
        <v>16830</v>
      </c>
      <c r="I13" s="24">
        <v>27224</v>
      </c>
      <c r="J13" s="28">
        <f>IF(I13&lt;&gt;0,-(I13-H13)/I13,"")</f>
        <v>-0.38179547458125185</v>
      </c>
      <c r="K13" s="48">
        <v>8474906</v>
      </c>
      <c r="L13" s="49">
        <v>353530</v>
      </c>
      <c r="M13" s="29">
        <f t="shared" si="0"/>
        <v>23.972239979633976</v>
      </c>
    </row>
    <row r="14" spans="1:13" s="25" customFormat="1" ht="11.25">
      <c r="A14" s="22">
        <v>8</v>
      </c>
      <c r="B14" s="54" t="s">
        <v>55</v>
      </c>
      <c r="C14" s="30" t="s">
        <v>55</v>
      </c>
      <c r="D14" s="23" t="s">
        <v>13</v>
      </c>
      <c r="E14" s="43">
        <v>149</v>
      </c>
      <c r="F14" s="27">
        <v>1</v>
      </c>
      <c r="G14" s="48">
        <v>350633.5</v>
      </c>
      <c r="H14" s="49">
        <v>15088</v>
      </c>
      <c r="I14" s="24">
        <v>17482</v>
      </c>
      <c r="J14" s="28">
        <f>IF(I14&lt;&gt;0,-(I14-H14)/I14,"")</f>
        <v>-0.1369408534492621</v>
      </c>
      <c r="K14" s="48">
        <v>718619.5</v>
      </c>
      <c r="L14" s="49">
        <v>32615</v>
      </c>
      <c r="M14" s="29">
        <f t="shared" si="0"/>
        <v>22.03340487505749</v>
      </c>
    </row>
    <row r="15" spans="1:13" s="25" customFormat="1" ht="11.25">
      <c r="A15" s="22">
        <v>9</v>
      </c>
      <c r="B15" s="54" t="s">
        <v>43</v>
      </c>
      <c r="C15" s="30" t="s">
        <v>44</v>
      </c>
      <c r="D15" s="23" t="s">
        <v>12</v>
      </c>
      <c r="E15" s="43">
        <v>121</v>
      </c>
      <c r="F15" s="27">
        <v>4</v>
      </c>
      <c r="G15" s="48">
        <v>223217</v>
      </c>
      <c r="H15" s="49">
        <v>10906</v>
      </c>
      <c r="I15" s="24">
        <v>11484</v>
      </c>
      <c r="J15" s="28">
        <f>IF(I15&lt;&gt;0,-(I15-H15)/I15,"")</f>
        <v>-0.05033089515848137</v>
      </c>
      <c r="K15" s="48">
        <v>1585960</v>
      </c>
      <c r="L15" s="49">
        <v>74855</v>
      </c>
      <c r="M15" s="29">
        <f t="shared" si="0"/>
        <v>21.187095050430834</v>
      </c>
    </row>
    <row r="16" spans="1:13" s="25" customFormat="1" ht="11.25">
      <c r="A16" s="22">
        <v>10</v>
      </c>
      <c r="B16" s="54" t="s">
        <v>56</v>
      </c>
      <c r="C16" s="30" t="s">
        <v>56</v>
      </c>
      <c r="D16" s="23" t="s">
        <v>13</v>
      </c>
      <c r="E16" s="43">
        <v>180</v>
      </c>
      <c r="F16" s="27">
        <v>3</v>
      </c>
      <c r="G16" s="48">
        <v>210637</v>
      </c>
      <c r="H16" s="49">
        <v>10061</v>
      </c>
      <c r="I16" s="24">
        <v>14750</v>
      </c>
      <c r="J16" s="28">
        <f>IF(I16&lt;&gt;0,-(I16-H16)/I16,"")</f>
        <v>-0.31789830508474576</v>
      </c>
      <c r="K16" s="48">
        <v>515116</v>
      </c>
      <c r="L16" s="49">
        <v>24631</v>
      </c>
      <c r="M16" s="29">
        <f t="shared" si="0"/>
        <v>20.913320612236614</v>
      </c>
    </row>
    <row r="17" spans="1:13" s="25" customFormat="1" ht="11.25">
      <c r="A17" s="22">
        <v>11</v>
      </c>
      <c r="B17" s="55" t="s">
        <v>68</v>
      </c>
      <c r="C17" s="31" t="s">
        <v>69</v>
      </c>
      <c r="D17" s="23" t="s">
        <v>70</v>
      </c>
      <c r="E17" s="66">
        <v>90</v>
      </c>
      <c r="F17" s="27">
        <v>1</v>
      </c>
      <c r="G17" s="67">
        <v>156425.5</v>
      </c>
      <c r="H17" s="68">
        <v>6508</v>
      </c>
      <c r="I17" s="24"/>
      <c r="J17" s="28"/>
      <c r="K17" s="67">
        <v>158360.5</v>
      </c>
      <c r="L17" s="68">
        <v>6598</v>
      </c>
      <c r="M17" s="29">
        <f t="shared" si="0"/>
        <v>24.001288269172477</v>
      </c>
    </row>
    <row r="18" spans="1:13" s="25" customFormat="1" ht="11.25">
      <c r="A18" s="22">
        <v>12</v>
      </c>
      <c r="B18" s="54" t="s">
        <v>39</v>
      </c>
      <c r="C18" s="30" t="s">
        <v>40</v>
      </c>
      <c r="D18" s="23" t="s">
        <v>12</v>
      </c>
      <c r="E18" s="43">
        <v>47</v>
      </c>
      <c r="F18" s="27">
        <v>4</v>
      </c>
      <c r="G18" s="48">
        <v>124956</v>
      </c>
      <c r="H18" s="49">
        <v>5440</v>
      </c>
      <c r="I18" s="24">
        <v>14121</v>
      </c>
      <c r="J18" s="28">
        <f>IF(I18&lt;&gt;0,-(I18-H18)/I18,"")</f>
        <v>-0.6147581616032859</v>
      </c>
      <c r="K18" s="48">
        <v>2256042</v>
      </c>
      <c r="L18" s="49">
        <v>97465</v>
      </c>
      <c r="M18" s="29">
        <f t="shared" si="0"/>
        <v>23.147201559534192</v>
      </c>
    </row>
    <row r="19" spans="1:13" s="25" customFormat="1" ht="11.25">
      <c r="A19" s="22">
        <v>13</v>
      </c>
      <c r="B19" s="55" t="s">
        <v>71</v>
      </c>
      <c r="C19" s="31" t="s">
        <v>72</v>
      </c>
      <c r="D19" s="23" t="s">
        <v>17</v>
      </c>
      <c r="E19" s="43">
        <v>79</v>
      </c>
      <c r="F19" s="27">
        <v>1</v>
      </c>
      <c r="G19" s="48">
        <v>105647.5</v>
      </c>
      <c r="H19" s="49">
        <v>5089</v>
      </c>
      <c r="I19" s="24"/>
      <c r="J19" s="28"/>
      <c r="K19" s="46">
        <v>105647.5</v>
      </c>
      <c r="L19" s="47">
        <v>5089</v>
      </c>
      <c r="M19" s="29">
        <f t="shared" si="0"/>
        <v>20.75997248968363</v>
      </c>
    </row>
    <row r="20" spans="1:13" s="25" customFormat="1" ht="11.25">
      <c r="A20" s="22">
        <v>14</v>
      </c>
      <c r="B20" s="55" t="s">
        <v>41</v>
      </c>
      <c r="C20" s="31" t="s">
        <v>42</v>
      </c>
      <c r="D20" s="23" t="s">
        <v>32</v>
      </c>
      <c r="E20" s="43">
        <v>64</v>
      </c>
      <c r="F20" s="27">
        <v>4</v>
      </c>
      <c r="G20" s="48">
        <v>119860</v>
      </c>
      <c r="H20" s="49">
        <v>4918</v>
      </c>
      <c r="I20" s="24">
        <v>8760</v>
      </c>
      <c r="J20" s="28">
        <f>IF(I20&lt;&gt;0,-(I20-H20)/I20,"")</f>
        <v>-0.43858447488584473</v>
      </c>
      <c r="K20" s="46">
        <v>1546694</v>
      </c>
      <c r="L20" s="47">
        <v>64108</v>
      </c>
      <c r="M20" s="29">
        <f t="shared" si="0"/>
        <v>24.126380482935048</v>
      </c>
    </row>
    <row r="21" spans="1:13" s="25" customFormat="1" ht="11.25">
      <c r="A21" s="22">
        <v>15</v>
      </c>
      <c r="B21" s="55" t="s">
        <v>30</v>
      </c>
      <c r="C21" s="31" t="s">
        <v>31</v>
      </c>
      <c r="D21" s="23" t="s">
        <v>32</v>
      </c>
      <c r="E21" s="43">
        <v>28</v>
      </c>
      <c r="F21" s="27">
        <v>5</v>
      </c>
      <c r="G21" s="48">
        <v>105377</v>
      </c>
      <c r="H21" s="49">
        <v>4481</v>
      </c>
      <c r="I21" s="24">
        <v>9740</v>
      </c>
      <c r="J21" s="28">
        <f>IF(I21&lt;&gt;0,-(I21-H21)/I21,"")</f>
        <v>-0.5399383983572895</v>
      </c>
      <c r="K21" s="46">
        <v>3046784</v>
      </c>
      <c r="L21" s="47">
        <v>132356</v>
      </c>
      <c r="M21" s="29">
        <f t="shared" si="0"/>
        <v>23.01961376892623</v>
      </c>
    </row>
    <row r="22" spans="1:13" s="25" customFormat="1" ht="11.25">
      <c r="A22" s="22">
        <v>16</v>
      </c>
      <c r="B22" s="54" t="s">
        <v>57</v>
      </c>
      <c r="C22" s="30" t="s">
        <v>58</v>
      </c>
      <c r="D22" s="32" t="s">
        <v>35</v>
      </c>
      <c r="E22" s="43">
        <v>89</v>
      </c>
      <c r="F22" s="27">
        <v>2</v>
      </c>
      <c r="G22" s="48">
        <v>96333</v>
      </c>
      <c r="H22" s="49">
        <v>4244</v>
      </c>
      <c r="I22" s="24">
        <v>9065</v>
      </c>
      <c r="J22" s="28">
        <f>IF(I22&lt;&gt;0,-(I22-H22)/I22,"")</f>
        <v>-0.5318257032542747</v>
      </c>
      <c r="K22" s="48">
        <v>299425</v>
      </c>
      <c r="L22" s="49">
        <v>13309</v>
      </c>
      <c r="M22" s="29">
        <f t="shared" si="0"/>
        <v>22.497933729055525</v>
      </c>
    </row>
    <row r="23" spans="1:13" s="25" customFormat="1" ht="11.25">
      <c r="A23" s="22">
        <v>17</v>
      </c>
      <c r="B23" s="54" t="s">
        <v>73</v>
      </c>
      <c r="C23" s="30" t="s">
        <v>74</v>
      </c>
      <c r="D23" s="32" t="s">
        <v>35</v>
      </c>
      <c r="E23" s="43">
        <v>66</v>
      </c>
      <c r="F23" s="27">
        <v>1</v>
      </c>
      <c r="G23" s="48">
        <v>67601</v>
      </c>
      <c r="H23" s="49">
        <v>2704</v>
      </c>
      <c r="I23" s="24"/>
      <c r="J23" s="28"/>
      <c r="K23" s="48">
        <v>67601</v>
      </c>
      <c r="L23" s="49">
        <v>2704</v>
      </c>
      <c r="M23" s="29">
        <f t="shared" si="0"/>
        <v>25.000369822485208</v>
      </c>
    </row>
    <row r="24" spans="1:13" s="25" customFormat="1" ht="11.25">
      <c r="A24" s="22">
        <v>18</v>
      </c>
      <c r="B24" s="54" t="s">
        <v>75</v>
      </c>
      <c r="C24" s="30" t="s">
        <v>76</v>
      </c>
      <c r="D24" s="23" t="s">
        <v>15</v>
      </c>
      <c r="E24" s="43">
        <v>18</v>
      </c>
      <c r="F24" s="27">
        <v>1</v>
      </c>
      <c r="G24" s="48">
        <v>22176</v>
      </c>
      <c r="H24" s="49">
        <v>1140</v>
      </c>
      <c r="I24" s="24">
        <v>114</v>
      </c>
      <c r="J24" s="28">
        <f>IF(I24&lt;&gt;0,-(I24-H24)/I24,"")</f>
        <v>9</v>
      </c>
      <c r="K24" s="48">
        <v>24788</v>
      </c>
      <c r="L24" s="49">
        <v>1254</v>
      </c>
      <c r="M24" s="29">
        <f t="shared" si="0"/>
        <v>19.76714513556619</v>
      </c>
    </row>
    <row r="25" spans="1:13" s="25" customFormat="1" ht="11.25">
      <c r="A25" s="22">
        <v>19</v>
      </c>
      <c r="B25" s="54" t="s">
        <v>59</v>
      </c>
      <c r="C25" s="30" t="s">
        <v>60</v>
      </c>
      <c r="D25" s="23" t="s">
        <v>15</v>
      </c>
      <c r="E25" s="43">
        <v>15</v>
      </c>
      <c r="F25" s="27">
        <v>2</v>
      </c>
      <c r="G25" s="48">
        <v>11902</v>
      </c>
      <c r="H25" s="49">
        <v>575</v>
      </c>
      <c r="I25" s="24">
        <v>853</v>
      </c>
      <c r="J25" s="28">
        <f>IF(I25&lt;&gt;0,-(I25-H25)/I25,"")</f>
        <v>-0.32590855803048063</v>
      </c>
      <c r="K25" s="48">
        <v>29266</v>
      </c>
      <c r="L25" s="49">
        <v>1428</v>
      </c>
      <c r="M25" s="29">
        <f t="shared" si="0"/>
        <v>20.49439775910364</v>
      </c>
    </row>
    <row r="26" spans="1:13" ht="11.25">
      <c r="A26" s="22">
        <v>20</v>
      </c>
      <c r="B26" s="55" t="s">
        <v>77</v>
      </c>
      <c r="C26" s="31" t="s">
        <v>77</v>
      </c>
      <c r="D26" s="23" t="s">
        <v>17</v>
      </c>
      <c r="E26" s="43">
        <v>1</v>
      </c>
      <c r="F26" s="27">
        <v>4</v>
      </c>
      <c r="G26" s="48">
        <v>5000</v>
      </c>
      <c r="H26" s="49">
        <v>500</v>
      </c>
      <c r="I26" s="24">
        <v>100</v>
      </c>
      <c r="J26" s="28">
        <f>IF(I26&lt;&gt;0,-(I26-H26)/I26,"")</f>
        <v>4</v>
      </c>
      <c r="K26" s="46">
        <v>52379.5</v>
      </c>
      <c r="L26" s="47">
        <v>3695</v>
      </c>
      <c r="M26" s="29">
        <f t="shared" si="0"/>
        <v>14.175778078484438</v>
      </c>
    </row>
    <row r="27" spans="1:13" ht="11.25">
      <c r="A27" s="22">
        <v>21</v>
      </c>
      <c r="B27" s="54" t="s">
        <v>78</v>
      </c>
      <c r="C27" s="30" t="s">
        <v>79</v>
      </c>
      <c r="D27" s="23" t="s">
        <v>14</v>
      </c>
      <c r="E27" s="43">
        <v>1</v>
      </c>
      <c r="F27" s="27">
        <v>0</v>
      </c>
      <c r="G27" s="48">
        <v>4020</v>
      </c>
      <c r="H27" s="49">
        <v>201</v>
      </c>
      <c r="I27" s="24"/>
      <c r="J27" s="28">
        <f>IF(I27&lt;&gt;0,-(I27-H27)/I27,"")</f>
      </c>
      <c r="K27" s="48">
        <v>4020</v>
      </c>
      <c r="L27" s="49">
        <v>201</v>
      </c>
      <c r="M27" s="29">
        <f t="shared" si="0"/>
        <v>20</v>
      </c>
    </row>
    <row r="28" spans="1:13" ht="11.25">
      <c r="A28" s="22">
        <v>22</v>
      </c>
      <c r="B28" s="54" t="s">
        <v>62</v>
      </c>
      <c r="C28" s="30" t="s">
        <v>62</v>
      </c>
      <c r="D28" s="23" t="s">
        <v>80</v>
      </c>
      <c r="E28" s="43">
        <v>7</v>
      </c>
      <c r="F28" s="27">
        <v>2</v>
      </c>
      <c r="G28" s="48">
        <v>2934.000000079554</v>
      </c>
      <c r="H28" s="49">
        <v>144</v>
      </c>
      <c r="I28" s="24">
        <v>144</v>
      </c>
      <c r="J28" s="28">
        <f>IF(I28&lt;&gt;0,-(I28-H28)/I28,"")</f>
        <v>0</v>
      </c>
      <c r="K28" s="48">
        <v>4304.999999978791</v>
      </c>
      <c r="L28" s="49">
        <v>218</v>
      </c>
      <c r="M28" s="29">
        <f t="shared" si="0"/>
        <v>19.74770642192106</v>
      </c>
    </row>
    <row r="29" spans="1:13" ht="11.25">
      <c r="A29" s="22">
        <v>23</v>
      </c>
      <c r="B29" s="54" t="s">
        <v>36</v>
      </c>
      <c r="C29" s="30" t="s">
        <v>38</v>
      </c>
      <c r="D29" s="23" t="s">
        <v>15</v>
      </c>
      <c r="E29" s="43">
        <v>2</v>
      </c>
      <c r="F29" s="27">
        <v>4</v>
      </c>
      <c r="G29" s="48">
        <v>3299</v>
      </c>
      <c r="H29" s="49">
        <v>138</v>
      </c>
      <c r="I29" s="24">
        <v>100</v>
      </c>
      <c r="J29" s="28">
        <f>IF(I29&lt;&gt;0,-(I29-H29)/I29,"")</f>
        <v>0.38</v>
      </c>
      <c r="K29" s="48">
        <v>33708</v>
      </c>
      <c r="L29" s="49">
        <v>1435</v>
      </c>
      <c r="M29" s="29">
        <f t="shared" si="0"/>
        <v>23.489895470383274</v>
      </c>
    </row>
    <row r="30" spans="1:13" ht="11.25">
      <c r="A30" s="22">
        <v>24</v>
      </c>
      <c r="B30" s="54" t="s">
        <v>22</v>
      </c>
      <c r="C30" s="30" t="s">
        <v>16</v>
      </c>
      <c r="D30" s="23" t="s">
        <v>14</v>
      </c>
      <c r="E30" s="43">
        <v>4</v>
      </c>
      <c r="F30" s="27">
        <v>6</v>
      </c>
      <c r="G30" s="48">
        <v>2366.5</v>
      </c>
      <c r="H30" s="49">
        <v>125</v>
      </c>
      <c r="I30" s="24">
        <v>159</v>
      </c>
      <c r="J30" s="28">
        <f>IF(I30&lt;&gt;0,-(I30-H30)/I30,"")</f>
        <v>-0.2138364779874214</v>
      </c>
      <c r="K30" s="69">
        <v>284857.5</v>
      </c>
      <c r="L30" s="70">
        <v>13077</v>
      </c>
      <c r="M30" s="29">
        <f t="shared" si="0"/>
        <v>21.783092452397337</v>
      </c>
    </row>
    <row r="31" spans="1:13" ht="11.25">
      <c r="A31" s="22">
        <v>25</v>
      </c>
      <c r="B31" s="54" t="s">
        <v>61</v>
      </c>
      <c r="C31" s="30" t="s">
        <v>61</v>
      </c>
      <c r="D31" s="23" t="s">
        <v>15</v>
      </c>
      <c r="E31" s="43">
        <v>9</v>
      </c>
      <c r="F31" s="27">
        <v>2</v>
      </c>
      <c r="G31" s="48">
        <v>2389</v>
      </c>
      <c r="H31" s="49">
        <v>110</v>
      </c>
      <c r="I31" s="24">
        <v>468</v>
      </c>
      <c r="J31" s="28">
        <f>IF(I31&lt;&gt;0,-(I31-H31)/I31,"")</f>
        <v>-0.7649572649572649</v>
      </c>
      <c r="K31" s="48">
        <v>11935</v>
      </c>
      <c r="L31" s="49">
        <v>578</v>
      </c>
      <c r="M31" s="29">
        <f t="shared" si="0"/>
        <v>20.64878892733564</v>
      </c>
    </row>
    <row r="32" spans="1:13" ht="11.25">
      <c r="A32" s="22">
        <v>26</v>
      </c>
      <c r="B32" s="54" t="s">
        <v>81</v>
      </c>
      <c r="C32" s="30" t="s">
        <v>82</v>
      </c>
      <c r="D32" s="23" t="s">
        <v>14</v>
      </c>
      <c r="E32" s="43">
        <v>1</v>
      </c>
      <c r="F32" s="27">
        <v>4</v>
      </c>
      <c r="G32" s="48">
        <v>6000</v>
      </c>
      <c r="H32" s="49">
        <v>100</v>
      </c>
      <c r="I32" s="24">
        <v>91</v>
      </c>
      <c r="J32" s="28">
        <f>IF(I32&lt;&gt;0,-(I32-H32)/I32,"")</f>
        <v>0.0989010989010989</v>
      </c>
      <c r="K32" s="69">
        <v>29522.5</v>
      </c>
      <c r="L32" s="70">
        <v>1101</v>
      </c>
      <c r="M32" s="29">
        <f t="shared" si="0"/>
        <v>26.814259763851044</v>
      </c>
    </row>
    <row r="33" spans="1:13" ht="11.25">
      <c r="A33" s="22">
        <v>27</v>
      </c>
      <c r="B33" s="54" t="s">
        <v>83</v>
      </c>
      <c r="C33" s="30" t="s">
        <v>84</v>
      </c>
      <c r="D33" s="23" t="s">
        <v>15</v>
      </c>
      <c r="E33" s="43">
        <v>1</v>
      </c>
      <c r="F33" s="27">
        <v>0</v>
      </c>
      <c r="G33" s="48">
        <v>6000</v>
      </c>
      <c r="H33" s="49">
        <v>100</v>
      </c>
      <c r="I33" s="24"/>
      <c r="J33" s="28"/>
      <c r="K33" s="48">
        <v>6000</v>
      </c>
      <c r="L33" s="49">
        <v>100</v>
      </c>
      <c r="M33" s="29">
        <f t="shared" si="0"/>
        <v>60</v>
      </c>
    </row>
    <row r="34" spans="1:13" ht="11.25">
      <c r="A34" s="22">
        <v>28</v>
      </c>
      <c r="B34" s="54" t="s">
        <v>85</v>
      </c>
      <c r="C34" s="30" t="s">
        <v>85</v>
      </c>
      <c r="D34" s="23" t="s">
        <v>14</v>
      </c>
      <c r="E34" s="43">
        <v>1</v>
      </c>
      <c r="F34" s="27">
        <v>19</v>
      </c>
      <c r="G34" s="48">
        <v>4195</v>
      </c>
      <c r="H34" s="47">
        <v>79</v>
      </c>
      <c r="I34" s="26">
        <v>10</v>
      </c>
      <c r="J34" s="28">
        <f>IF(I34&lt;&gt;0,-(I34-H34)/I34,"")</f>
        <v>6.9</v>
      </c>
      <c r="K34" s="46">
        <v>138432.22</v>
      </c>
      <c r="L34" s="47">
        <v>10236</v>
      </c>
      <c r="M34" s="29">
        <f t="shared" si="0"/>
        <v>13.524054318093006</v>
      </c>
    </row>
    <row r="35" spans="1:13" ht="11.25">
      <c r="A35" s="22">
        <v>29</v>
      </c>
      <c r="B35" s="54" t="s">
        <v>37</v>
      </c>
      <c r="C35" s="30" t="s">
        <v>37</v>
      </c>
      <c r="D35" s="23" t="s">
        <v>15</v>
      </c>
      <c r="E35" s="43">
        <v>1</v>
      </c>
      <c r="F35" s="27">
        <v>6</v>
      </c>
      <c r="G35" s="48">
        <v>1458</v>
      </c>
      <c r="H35" s="49">
        <v>59</v>
      </c>
      <c r="I35" s="24">
        <v>42</v>
      </c>
      <c r="J35" s="28">
        <f>IF(I35&lt;&gt;0,-(I35-H35)/I35,"")</f>
        <v>0.40476190476190477</v>
      </c>
      <c r="K35" s="48">
        <v>9347</v>
      </c>
      <c r="L35" s="49">
        <v>452</v>
      </c>
      <c r="M35" s="29">
        <f t="shared" si="0"/>
        <v>20.67920353982301</v>
      </c>
    </row>
    <row r="36" spans="1:13" ht="11.25">
      <c r="A36" s="22">
        <v>30</v>
      </c>
      <c r="B36" s="54" t="s">
        <v>86</v>
      </c>
      <c r="C36" s="30" t="s">
        <v>87</v>
      </c>
      <c r="D36" s="23" t="s">
        <v>15</v>
      </c>
      <c r="E36" s="43">
        <v>1</v>
      </c>
      <c r="F36" s="27">
        <v>16</v>
      </c>
      <c r="G36" s="48">
        <v>995</v>
      </c>
      <c r="H36" s="49">
        <v>46</v>
      </c>
      <c r="I36" s="24">
        <v>4</v>
      </c>
      <c r="J36" s="28">
        <f>IF(I36&lt;&gt;0,-(I36-H36)/I36,"")</f>
        <v>10.5</v>
      </c>
      <c r="K36" s="48">
        <v>297633.49000000005</v>
      </c>
      <c r="L36" s="49">
        <v>18329</v>
      </c>
      <c r="M36" s="29">
        <f t="shared" si="0"/>
        <v>16.23839216542092</v>
      </c>
    </row>
    <row r="37" spans="1:13" ht="11.25">
      <c r="A37" s="22">
        <v>31</v>
      </c>
      <c r="B37" s="54" t="s">
        <v>49</v>
      </c>
      <c r="C37" s="30" t="s">
        <v>49</v>
      </c>
      <c r="D37" s="32" t="s">
        <v>35</v>
      </c>
      <c r="E37" s="43">
        <v>1</v>
      </c>
      <c r="F37" s="27">
        <v>3</v>
      </c>
      <c r="G37" s="48">
        <v>800</v>
      </c>
      <c r="H37" s="49">
        <v>37</v>
      </c>
      <c r="I37" s="24">
        <v>1136</v>
      </c>
      <c r="J37" s="28">
        <f>IF(I37&lt;&gt;0,-(I37-H37)/I37,"")</f>
        <v>-0.9674295774647887</v>
      </c>
      <c r="K37" s="48">
        <v>202669</v>
      </c>
      <c r="L37" s="49">
        <v>9407</v>
      </c>
      <c r="M37" s="29">
        <f t="shared" si="0"/>
        <v>21.544488147124483</v>
      </c>
    </row>
    <row r="38" spans="1:13" ht="11.25">
      <c r="A38" s="22">
        <v>32</v>
      </c>
      <c r="B38" s="55" t="s">
        <v>25</v>
      </c>
      <c r="C38" s="31" t="s">
        <v>25</v>
      </c>
      <c r="D38" s="23" t="s">
        <v>17</v>
      </c>
      <c r="E38" s="43">
        <v>2</v>
      </c>
      <c r="F38" s="27">
        <v>6</v>
      </c>
      <c r="G38" s="48">
        <v>278</v>
      </c>
      <c r="H38" s="49">
        <v>37</v>
      </c>
      <c r="I38" s="24">
        <v>150</v>
      </c>
      <c r="J38" s="28">
        <f>IF(I38&lt;&gt;0,-(I38-H38)/I38,"")</f>
        <v>-0.7533333333333333</v>
      </c>
      <c r="K38" s="46">
        <v>271988.8</v>
      </c>
      <c r="L38" s="47">
        <v>12872</v>
      </c>
      <c r="M38" s="29">
        <f t="shared" si="0"/>
        <v>21.1302672467371</v>
      </c>
    </row>
    <row r="39" spans="1:13" ht="11.25">
      <c r="A39" s="22">
        <v>33</v>
      </c>
      <c r="B39" s="54" t="s">
        <v>23</v>
      </c>
      <c r="C39" s="30" t="s">
        <v>23</v>
      </c>
      <c r="D39" s="23" t="s">
        <v>15</v>
      </c>
      <c r="E39" s="43">
        <v>2</v>
      </c>
      <c r="F39" s="27">
        <v>6</v>
      </c>
      <c r="G39" s="48">
        <v>516</v>
      </c>
      <c r="H39" s="49">
        <v>27</v>
      </c>
      <c r="I39" s="24">
        <v>18</v>
      </c>
      <c r="J39" s="28">
        <f>IF(I39&lt;&gt;0,-(I39-H39)/I39,"")</f>
        <v>0.5</v>
      </c>
      <c r="K39" s="48">
        <v>113168</v>
      </c>
      <c r="L39" s="49">
        <v>5560</v>
      </c>
      <c r="M39" s="29">
        <f t="shared" si="0"/>
        <v>20.353956834532376</v>
      </c>
    </row>
    <row r="40" spans="1:13" ht="11.25">
      <c r="A40" s="22">
        <v>34</v>
      </c>
      <c r="B40" s="54" t="s">
        <v>33</v>
      </c>
      <c r="C40" s="30" t="s">
        <v>34</v>
      </c>
      <c r="D40" s="32" t="s">
        <v>35</v>
      </c>
      <c r="E40" s="43">
        <v>1</v>
      </c>
      <c r="F40" s="27">
        <v>5</v>
      </c>
      <c r="G40" s="48">
        <v>385</v>
      </c>
      <c r="H40" s="49">
        <v>24</v>
      </c>
      <c r="I40" s="24">
        <v>37</v>
      </c>
      <c r="J40" s="28">
        <f>IF(I40&lt;&gt;0,-(I40-H40)/I40,"")</f>
        <v>-0.35135135135135137</v>
      </c>
      <c r="K40" s="48">
        <v>188716</v>
      </c>
      <c r="L40" s="49">
        <v>9160</v>
      </c>
      <c r="M40" s="29">
        <f t="shared" si="0"/>
        <v>20.602183406113536</v>
      </c>
    </row>
    <row r="41" spans="1:13" ht="11.25">
      <c r="A41" s="22">
        <v>35</v>
      </c>
      <c r="B41" s="54" t="s">
        <v>88</v>
      </c>
      <c r="C41" s="30" t="s">
        <v>88</v>
      </c>
      <c r="D41" s="23" t="s">
        <v>14</v>
      </c>
      <c r="E41" s="43">
        <v>1</v>
      </c>
      <c r="F41" s="27">
        <v>8</v>
      </c>
      <c r="G41" s="48">
        <v>447</v>
      </c>
      <c r="H41" s="49">
        <v>21</v>
      </c>
      <c r="I41" s="24">
        <v>15</v>
      </c>
      <c r="J41" s="28">
        <f>IF(I41&lt;&gt;0,-(I41-H41)/I41,"")</f>
        <v>0.4</v>
      </c>
      <c r="K41" s="69">
        <v>96811.5</v>
      </c>
      <c r="L41" s="70">
        <v>5472</v>
      </c>
      <c r="M41" s="29">
        <f t="shared" si="0"/>
        <v>17.692160087719298</v>
      </c>
    </row>
    <row r="42" spans="1:13" ht="11.25">
      <c r="A42" s="22">
        <v>36</v>
      </c>
      <c r="B42" s="54" t="s">
        <v>63</v>
      </c>
      <c r="C42" s="30" t="s">
        <v>63</v>
      </c>
      <c r="D42" s="23" t="s">
        <v>14</v>
      </c>
      <c r="E42" s="43">
        <v>1</v>
      </c>
      <c r="F42" s="27">
        <v>12</v>
      </c>
      <c r="G42" s="48">
        <v>300</v>
      </c>
      <c r="H42" s="49">
        <v>15</v>
      </c>
      <c r="I42" s="24">
        <v>15</v>
      </c>
      <c r="J42" s="28">
        <f>IF(I42&lt;&gt;0,-(I42-H42)/I42,"")</f>
        <v>0</v>
      </c>
      <c r="K42" s="69">
        <v>9093</v>
      </c>
      <c r="L42" s="70">
        <v>610</v>
      </c>
      <c r="M42" s="29">
        <f t="shared" si="0"/>
        <v>14.90655737704918</v>
      </c>
    </row>
    <row r="43" spans="1:13" ht="11.25">
      <c r="A43" s="22">
        <v>37</v>
      </c>
      <c r="B43" s="54" t="s">
        <v>18</v>
      </c>
      <c r="C43" s="30" t="s">
        <v>19</v>
      </c>
      <c r="D43" s="23" t="s">
        <v>14</v>
      </c>
      <c r="E43" s="43">
        <v>2</v>
      </c>
      <c r="F43" s="27">
        <v>13</v>
      </c>
      <c r="G43" s="48">
        <v>225</v>
      </c>
      <c r="H43" s="49">
        <v>12</v>
      </c>
      <c r="I43" s="24">
        <v>32</v>
      </c>
      <c r="J43" s="28">
        <f>IF(I43&lt;&gt;0,-(I43-H43)/I43,"")</f>
        <v>-0.625</v>
      </c>
      <c r="K43" s="69">
        <v>143648.5</v>
      </c>
      <c r="L43" s="70">
        <v>8171</v>
      </c>
      <c r="M43" s="29">
        <f t="shared" si="0"/>
        <v>17.5802839309754</v>
      </c>
    </row>
    <row r="44" spans="1:13" ht="11.25">
      <c r="A44" s="22">
        <v>38</v>
      </c>
      <c r="B44" s="54" t="s">
        <v>21</v>
      </c>
      <c r="C44" s="30" t="s">
        <v>20</v>
      </c>
      <c r="D44" s="23" t="s">
        <v>13</v>
      </c>
      <c r="E44" s="43">
        <v>2</v>
      </c>
      <c r="F44" s="27">
        <v>11</v>
      </c>
      <c r="G44" s="48">
        <v>165</v>
      </c>
      <c r="H44" s="49">
        <v>11</v>
      </c>
      <c r="I44" s="24">
        <v>6</v>
      </c>
      <c r="J44" s="28">
        <f>IF(I44&lt;&gt;0,-(I44-H44)/I44,"")</f>
        <v>0.8333333333333334</v>
      </c>
      <c r="K44" s="48">
        <v>143380.5</v>
      </c>
      <c r="L44" s="49">
        <v>7521</v>
      </c>
      <c r="M44" s="29">
        <f t="shared" si="0"/>
        <v>19.064020741922615</v>
      </c>
    </row>
    <row r="45" spans="1:13" ht="11.25">
      <c r="A45" s="22">
        <v>39</v>
      </c>
      <c r="B45" s="55" t="s">
        <v>46</v>
      </c>
      <c r="C45" s="31" t="s">
        <v>46</v>
      </c>
      <c r="D45" s="23" t="s">
        <v>17</v>
      </c>
      <c r="E45" s="43">
        <v>1</v>
      </c>
      <c r="F45" s="27">
        <v>4</v>
      </c>
      <c r="G45" s="48">
        <v>162</v>
      </c>
      <c r="H45" s="49">
        <v>9</v>
      </c>
      <c r="I45" s="24">
        <v>62</v>
      </c>
      <c r="J45" s="28">
        <f>IF(I45&lt;&gt;0,-(I45-H45)/I45,"")</f>
        <v>-0.8548387096774194</v>
      </c>
      <c r="K45" s="46">
        <v>105090</v>
      </c>
      <c r="L45" s="47">
        <v>4636</v>
      </c>
      <c r="M45" s="29">
        <f t="shared" si="0"/>
        <v>22.66824849007765</v>
      </c>
    </row>
    <row r="46" spans="1:13" ht="11.25">
      <c r="A46" s="22">
        <v>40</v>
      </c>
      <c r="B46" s="54" t="s">
        <v>24</v>
      </c>
      <c r="C46" s="30" t="s">
        <v>24</v>
      </c>
      <c r="D46" s="23" t="s">
        <v>15</v>
      </c>
      <c r="E46" s="43">
        <v>2</v>
      </c>
      <c r="F46" s="27">
        <v>6</v>
      </c>
      <c r="G46" s="48">
        <v>116</v>
      </c>
      <c r="H46" s="49">
        <v>6</v>
      </c>
      <c r="I46" s="24">
        <v>88</v>
      </c>
      <c r="J46" s="28">
        <f>IF(I46&lt;&gt;0,-(I46-H46)/I46,"")</f>
        <v>-0.9318181818181818</v>
      </c>
      <c r="K46" s="48">
        <v>69492</v>
      </c>
      <c r="L46" s="49">
        <v>3551</v>
      </c>
      <c r="M46" s="29">
        <f t="shared" si="0"/>
        <v>19.569698676429176</v>
      </c>
    </row>
    <row r="47" spans="1:13" ht="11.25">
      <c r="A47" s="22">
        <v>41</v>
      </c>
      <c r="B47" s="54" t="s">
        <v>64</v>
      </c>
      <c r="C47" s="30" t="s">
        <v>64</v>
      </c>
      <c r="D47" s="23" t="s">
        <v>15</v>
      </c>
      <c r="E47" s="43">
        <v>1</v>
      </c>
      <c r="F47" s="27">
        <v>10</v>
      </c>
      <c r="G47" s="48">
        <v>125</v>
      </c>
      <c r="H47" s="49">
        <v>5</v>
      </c>
      <c r="I47" s="24">
        <v>6</v>
      </c>
      <c r="J47" s="28">
        <f>IF(I47&lt;&gt;0,-(I47-H47)/I47,"")</f>
        <v>-0.16666666666666666</v>
      </c>
      <c r="K47" s="48">
        <v>7642</v>
      </c>
      <c r="L47" s="49">
        <v>409</v>
      </c>
      <c r="M47" s="29">
        <f t="shared" si="0"/>
        <v>18.684596577017114</v>
      </c>
    </row>
  </sheetData>
  <sheetProtection selectLockedCells="1" selectUnlockedCells="1"/>
  <mergeCells count="5">
    <mergeCell ref="K4:M4"/>
    <mergeCell ref="G4:H4"/>
    <mergeCell ref="B1:C1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2021-08-14T09:14:31Z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