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65506" windowWidth="14685" windowHeight="5730" tabRatio="854" activeTab="0"/>
  </bookViews>
  <sheets>
    <sheet name="6-8.8.2021 (hafta sonu)" sheetId="1" r:id="rId1"/>
  </sheets>
  <definedNames>
    <definedName name="Excel_BuiltIn__FilterDatabase" localSheetId="0">'6-8.8.2021 (hafta sonu)'!$A$1:$U$30</definedName>
    <definedName name="_xlnm.Print_Area" localSheetId="0">'6-8.8.2021 (hafta sonu)'!#REF!</definedName>
  </definedNames>
  <calcPr fullCalcOnLoad="1"/>
</workbook>
</file>

<file path=xl/sharedStrings.xml><?xml version="1.0" encoding="utf-8"?>
<sst xmlns="http://schemas.openxmlformats.org/spreadsheetml/2006/main" count="128" uniqueCount="82">
  <si>
    <t>Türkiye Haftalık Bilet Satışı ve Hasılat Raporu</t>
  </si>
  <si>
    <r>
      <rPr>
        <b/>
        <sz val="5"/>
        <rFont val="Corbel"/>
        <family val="2"/>
      </rP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</si>
  <si>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</si>
  <si>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</si>
  <si>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</si>
  <si>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</si>
  <si>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</si>
  <si>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KÜMÜLATİF</t>
  </si>
  <si>
    <t>FİLMİN ORİJİNAL ADI</t>
  </si>
  <si>
    <t>FİLMİN TÜRKÇE ADI</t>
  </si>
  <si>
    <t>DAĞITIM</t>
  </si>
  <si>
    <t>LOKASYON</t>
  </si>
  <si>
    <t>PERDE</t>
  </si>
  <si>
    <t>HAFTA</t>
  </si>
  <si>
    <t>HASILAT</t>
  </si>
  <si>
    <t>BİLET SATIŞ</t>
  </si>
  <si>
    <t xml:space="preserve">HASILAT </t>
  </si>
  <si>
    <t>ORTALAMA
BİLET FİYATI</t>
  </si>
  <si>
    <t>BİLET</t>
  </si>
  <si>
    <t>BİLET %</t>
  </si>
  <si>
    <t>UIP TURKEY</t>
  </si>
  <si>
    <t>CGVMARS DAĞITIM</t>
  </si>
  <si>
    <t>BİR FİLM</t>
  </si>
  <si>
    <t>BS DAĞITIM</t>
  </si>
  <si>
    <t>TME FILMS</t>
  </si>
  <si>
    <t>RELIC</t>
  </si>
  <si>
    <r>
      <t xml:space="preserve">BİLET SATIŞ    </t>
    </r>
    <r>
      <rPr>
        <b/>
        <sz val="7"/>
        <color indexed="10"/>
        <rFont val="Webdings"/>
        <family val="1"/>
      </rPr>
      <t>6</t>
    </r>
  </si>
  <si>
    <t>EHRİMEN - KANLI YOL</t>
  </si>
  <si>
    <t>F9</t>
  </si>
  <si>
    <t>BLACK WIDOW</t>
  </si>
  <si>
    <t>THE CONJURING: THE DEVIL MADE ME TO DO IT</t>
  </si>
  <si>
    <t>WARNER BROS. TURKEY</t>
  </si>
  <si>
    <t>IMAGINATION LAND</t>
  </si>
  <si>
    <t>CJ ENM</t>
  </si>
  <si>
    <t>A QUITE PLACE PART II</t>
  </si>
  <si>
    <t>15/07 ŞAFAK VAKTİ</t>
  </si>
  <si>
    <t>SPACE JAM: A NEW LEGACY</t>
  </si>
  <si>
    <t>SPIRIT UNTAMED</t>
  </si>
  <si>
    <t>VAY BABAM VAY</t>
  </si>
  <si>
    <t>LE HAINE</t>
  </si>
  <si>
    <t>FIXIES VS. CRABOTS</t>
  </si>
  <si>
    <t>HIZLI VE ÖFKELİ 9</t>
  </si>
  <si>
    <t>THE FOREVER PURGE</t>
  </si>
  <si>
    <t>ARINMA GECESİ SONSUZA DEK</t>
  </si>
  <si>
    <t>SESSİZ BİR YER 2</t>
  </si>
  <si>
    <t>SPIRIT: ÖZGÜR RUH</t>
  </si>
  <si>
    <t>KORKU SEANSI 3: KATİL ŞEYTAN</t>
  </si>
  <si>
    <t>SPACE JAM: YENİ EFSANE</t>
  </si>
  <si>
    <t>LANETLİ ANLAŞMA</t>
  </si>
  <si>
    <t>PROTESTO</t>
  </si>
  <si>
    <t>DÜŞLER ÜLKESİ</t>
  </si>
  <si>
    <t>AZAP</t>
  </si>
  <si>
    <t>TAMİRCİKLER ROBOTLARA KARŞI</t>
  </si>
  <si>
    <t>THE SUICIDE SQUAD</t>
  </si>
  <si>
    <t>THE SUICIDE SQUAD: İNTİHAR TİMİ</t>
  </si>
  <si>
    <t>JUNGLE CRUISE</t>
  </si>
  <si>
    <t>BİZE MÜSAADE</t>
  </si>
  <si>
    <t>DREAMKATCHER</t>
  </si>
  <si>
    <t>DÜŞKAPANI</t>
  </si>
  <si>
    <t>SKIES OF LEBANON</t>
  </si>
  <si>
    <t>LÜBNAN SEMALARI</t>
  </si>
  <si>
    <t>MAINSTREAM</t>
  </si>
  <si>
    <t>LUX AETERNA</t>
  </si>
  <si>
    <t>UZAK ÜLKE</t>
  </si>
  <si>
    <t>6 - 8 AĞUSTOS 2021 / 32. VİZYON HAFTASI</t>
  </si>
  <si>
    <t>SNAKE EYES: G.I. JOE ORIGINS</t>
  </si>
  <si>
    <t>G.I. JOE: SNAKE EYES</t>
  </si>
  <si>
    <t>-</t>
  </si>
  <si>
    <t>BLACKPINK THE MOVIE</t>
  </si>
  <si>
    <t>THE GREEN KNIGHT</t>
  </si>
  <si>
    <t>YEŞİL ŞOVALYE</t>
  </si>
  <si>
    <t>CHANTIER FILMS</t>
  </si>
  <si>
    <t>DARK SISTER</t>
  </si>
  <si>
    <t>LANETLİ KARDEŞ</t>
  </si>
  <si>
    <t>STILL HERE</t>
  </si>
  <si>
    <t>KAYIP KIZ</t>
  </si>
  <si>
    <t>SNIEGU JUZ NIGDY NIE BEDZIE</t>
  </si>
  <si>
    <t>BİR DAHA ASLA KAR YAĞMAYACAK</t>
  </si>
  <si>
    <t>KEYFİLM</t>
  </si>
  <si>
    <t>KAPAN</t>
  </si>
  <si>
    <t>UZUN ZAMAN ÖNCE</t>
  </si>
  <si>
    <t>KIZIM GİBİ KOKUYORSUN</t>
  </si>
</sst>
</file>

<file path=xl/styles.xml><?xml version="1.0" encoding="utf-8"?>
<styleSheet xmlns="http://schemas.openxmlformats.org/spreadsheetml/2006/main">
  <numFmts count="6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_-* #,##0.00\ _T_L_-;\-* #,##0.00\ _T_L_-;_-* \-??\ _T_L_-;_-@_-"/>
    <numFmt numFmtId="181" formatCode="_(* #,##0.00_);_(* \(#,##0.00\);_(* \-??_);_(@_)"/>
    <numFmt numFmtId="182" formatCode="d\ mmmm\ yy;@"/>
    <numFmt numFmtId="183" formatCode="_-* #,##0.00&quot; ₺&quot;_-;\-* #,##0.00&quot; ₺&quot;_-;_-* \-??&quot; ₺&quot;_-;_-@_-"/>
    <numFmt numFmtId="184" formatCode="_-* #,##0.00\ _Y_T_L_-;\-* #,##0.00\ _Y_T_L_-;_-* \-??\ _Y_T_L_-;_-@_-"/>
    <numFmt numFmtId="185" formatCode="0\ %"/>
    <numFmt numFmtId="186" formatCode="dd/mm/yyyy"/>
    <numFmt numFmtId="187" formatCode="dd/mm/yy;@"/>
    <numFmt numFmtId="188" formatCode="0\ %\ "/>
    <numFmt numFmtId="189" formatCode="hh:mm:ss\ AM/PM"/>
    <numFmt numFmtId="190" formatCode="_ * #,##0.00_)&quot; TRY&quot;_ ;_ * \(#,##0.00&quot;) TRY&quot;_ ;_ * \-??_)&quot; TRY&quot;_ ;_ @_ "/>
    <numFmt numFmtId="191" formatCode="_-* #,##0.00\ _₺_-;\-* #,##0.00\ _₺_-;_-* \-??\ _₺_-;_-@_-"/>
    <numFmt numFmtId="192" formatCode="dd/mmm"/>
    <numFmt numFmtId="193" formatCode="0.00\ %"/>
    <numFmt numFmtId="194" formatCode="#,##0.00\ \ "/>
    <numFmt numFmtId="195" formatCode="#,##0\ "/>
    <numFmt numFmtId="196" formatCode="#,##0.00\ &quot;TL&quot;"/>
    <numFmt numFmtId="197" formatCode="_ * #,##0.00_)\ &quot;TRY&quot;_ ;_ * \(#,##0.00\)\ &quot;TRY&quot;_ ;_ * &quot;-&quot;??_)\ &quot;TRY&quot;_ ;_ @_ "/>
    <numFmt numFmtId="198" formatCode="#,##0\ \ "/>
    <numFmt numFmtId="199" formatCode="_-* #,##0\ _T_L_-;\-* #,##0\ _T_L_-;_-* &quot;-&quot;??\ _T_L_-;_-@_-"/>
    <numFmt numFmtId="200" formatCode="&quot;Evet&quot;;&quot;Evet&quot;;&quot;Hayır&quot;"/>
    <numFmt numFmtId="201" formatCode="&quot;Doğru&quot;;&quot;Doğru&quot;;&quot;Yanlış&quot;"/>
    <numFmt numFmtId="202" formatCode="&quot;Açık&quot;;&quot;Açık&quot;;&quot;Kapalı&quot;"/>
    <numFmt numFmtId="203" formatCode="[$€-2]\ #,##0.00_);[Red]\([$€-2]\ #,##0.00\)"/>
    <numFmt numFmtId="204" formatCode="mmm/yyyy"/>
    <numFmt numFmtId="205" formatCode="dd/mm/yyyy;@"/>
    <numFmt numFmtId="206" formatCode="_ * #,##0.00_)\ _T_R_Y_ ;_ * \(#,##0.00\)\ _T_R_Y_ ;_ * &quot;-&quot;??_)\ _T_R_Y_ ;_ @_ "/>
    <numFmt numFmtId="207" formatCode="0.00\ "/>
    <numFmt numFmtId="208" formatCode="_(* #,##0_);_(* \(#,##0\);_(* &quot;-&quot;??_);_(@_)"/>
    <numFmt numFmtId="209" formatCode="[$-41F]d\ mmmm\ yyyy;@"/>
    <numFmt numFmtId="210" formatCode="[$-41F]d\ mmmm\ yy;@"/>
    <numFmt numFmtId="211" formatCode="#,##0.00\ "/>
    <numFmt numFmtId="212" formatCode="#,##0;[Red]#,##0"/>
    <numFmt numFmtId="213" formatCode="0.000"/>
    <numFmt numFmtId="214" formatCode="&quot;Yes&quot;;&quot;Yes&quot;;&quot;No&quot;"/>
    <numFmt numFmtId="215" formatCode="&quot;True&quot;;&quot;True&quot;;&quot;False&quot;"/>
    <numFmt numFmtId="216" formatCode="&quot;On&quot;;&quot;On&quot;;&quot;Off&quot;"/>
  </numFmts>
  <fonts count="75">
    <font>
      <sz val="10"/>
      <name val="Arial"/>
      <family val="2"/>
    </font>
    <font>
      <sz val="10"/>
      <name val="Verdana"/>
      <family val="2"/>
    </font>
    <font>
      <u val="single"/>
      <sz val="10"/>
      <color indexed="39"/>
      <name val="Arial"/>
      <family val="2"/>
    </font>
    <font>
      <sz val="11"/>
      <color indexed="8"/>
      <name val="Calibri"/>
      <family val="2"/>
    </font>
    <font>
      <b/>
      <sz val="11"/>
      <color indexed="9"/>
      <name val="Calibri"/>
      <family val="2"/>
    </font>
    <font>
      <b/>
      <sz val="8"/>
      <name val="Calibri"/>
      <family val="2"/>
    </font>
    <font>
      <sz val="7"/>
      <name val="Calibri"/>
      <family val="2"/>
    </font>
    <font>
      <sz val="8"/>
      <name val="Arial"/>
      <family val="2"/>
    </font>
    <font>
      <sz val="7"/>
      <name val="Arial"/>
      <family val="2"/>
    </font>
    <font>
      <b/>
      <sz val="7"/>
      <name val="Arial"/>
      <family val="2"/>
    </font>
    <font>
      <sz val="7"/>
      <name val="Verdana"/>
      <family val="2"/>
    </font>
    <font>
      <sz val="10"/>
      <color indexed="9"/>
      <name val="Calibri"/>
      <family val="2"/>
    </font>
    <font>
      <b/>
      <sz val="5"/>
      <name val="Corbel"/>
      <family val="2"/>
    </font>
    <font>
      <b/>
      <sz val="5"/>
      <color indexed="21"/>
      <name val="Corbel"/>
      <family val="2"/>
    </font>
    <font>
      <b/>
      <sz val="8"/>
      <name val="Corbel"/>
      <family val="2"/>
    </font>
    <font>
      <u val="single"/>
      <sz val="8"/>
      <color indexed="12"/>
      <name val="Arial"/>
      <family val="2"/>
    </font>
    <font>
      <b/>
      <sz val="8"/>
      <color indexed="56"/>
      <name val="Calibri"/>
      <family val="2"/>
    </font>
    <font>
      <sz val="7"/>
      <color indexed="9"/>
      <name val="Calibri"/>
      <family val="2"/>
    </font>
    <font>
      <b/>
      <sz val="7"/>
      <color indexed="9"/>
      <name val="Calibri"/>
      <family val="2"/>
    </font>
    <font>
      <sz val="7"/>
      <color indexed="63"/>
      <name val="Calibri"/>
      <family val="2"/>
    </font>
    <font>
      <sz val="5"/>
      <name val="Calibri"/>
      <family val="2"/>
    </font>
    <font>
      <b/>
      <sz val="7"/>
      <name val="Calibri"/>
      <family val="2"/>
    </font>
    <font>
      <b/>
      <sz val="7"/>
      <color indexed="63"/>
      <name val="Calibri"/>
      <family val="2"/>
    </font>
    <font>
      <sz val="11"/>
      <color indexed="17"/>
      <name val="Calibri"/>
      <family val="2"/>
    </font>
    <font>
      <sz val="10"/>
      <name val="Calibri"/>
      <family val="2"/>
    </font>
    <font>
      <sz val="7"/>
      <color indexed="8"/>
      <name val="Calibri"/>
      <family val="2"/>
    </font>
    <font>
      <b/>
      <sz val="7"/>
      <color indexed="10"/>
      <name val="Webdings"/>
      <family val="1"/>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u val="single"/>
      <sz val="10"/>
      <color indexed="20"/>
      <name val="Arial"/>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30"/>
      <name val="Calibri"/>
      <family val="2"/>
    </font>
    <font>
      <sz val="10"/>
      <color indexed="30"/>
      <name val="Arial"/>
      <family val="2"/>
    </font>
    <font>
      <b/>
      <sz val="8"/>
      <color indexed="30"/>
      <name val="Corbel"/>
      <family val="2"/>
    </font>
    <font>
      <b/>
      <sz val="7"/>
      <color indexed="30"/>
      <name val="Calibri"/>
      <family val="2"/>
    </font>
    <font>
      <sz val="7"/>
      <color indexed="30"/>
      <name val="Arial"/>
      <family val="2"/>
    </font>
    <font>
      <sz val="7"/>
      <color indexed="30"/>
      <name val="Calibri"/>
      <family val="2"/>
    </font>
    <font>
      <b/>
      <sz val="7"/>
      <color indexed="30"/>
      <name val="Verdana"/>
      <family val="2"/>
    </font>
    <font>
      <b/>
      <sz val="7"/>
      <color indexed="30"/>
      <name val="Arial"/>
      <family val="2"/>
    </font>
    <font>
      <b/>
      <sz val="7"/>
      <color indexed="21"/>
      <name val="Calibri"/>
      <family val="2"/>
    </font>
    <font>
      <sz val="11"/>
      <color theme="1"/>
      <name val="Calibri"/>
      <family val="2"/>
    </font>
    <font>
      <sz val="11"/>
      <color theme="0"/>
      <name val="Calibri"/>
      <family val="2"/>
    </font>
    <font>
      <i/>
      <sz val="11"/>
      <color rgb="FF7F7F7F"/>
      <name val="Calibri"/>
      <family val="2"/>
    </font>
    <font>
      <sz val="11"/>
      <color rgb="FFFA7D00"/>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rgb="FF0070C0"/>
      <name val="Calibri"/>
      <family val="2"/>
    </font>
    <font>
      <sz val="10"/>
      <color rgb="FF0070C0"/>
      <name val="Arial"/>
      <family val="2"/>
    </font>
    <font>
      <b/>
      <sz val="8"/>
      <color rgb="FF0070C0"/>
      <name val="Corbel"/>
      <family val="2"/>
    </font>
    <font>
      <b/>
      <sz val="7"/>
      <color rgb="FF0070C0"/>
      <name val="Calibri"/>
      <family val="2"/>
    </font>
    <font>
      <sz val="7"/>
      <color rgb="FF0070C0"/>
      <name val="Arial"/>
      <family val="2"/>
    </font>
    <font>
      <sz val="7"/>
      <color rgb="FF0070C0"/>
      <name val="Calibri"/>
      <family val="2"/>
    </font>
    <font>
      <b/>
      <sz val="7"/>
      <color rgb="FF0070C0"/>
      <name val="Verdana"/>
      <family val="2"/>
    </font>
    <font>
      <b/>
      <sz val="7"/>
      <color rgb="FF0070C0"/>
      <name val="Arial"/>
      <family val="2"/>
    </font>
    <font>
      <b/>
      <sz val="7"/>
      <color theme="0"/>
      <name val="Calibri"/>
      <family val="2"/>
    </font>
    <font>
      <b/>
      <sz val="7"/>
      <color rgb="FF00B050"/>
      <name val="Calibri"/>
      <family val="2"/>
    </font>
  </fonts>
  <fills count="3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4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21"/>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3" tint="-0.24997000396251678"/>
        <bgColor indexed="64"/>
      </patternFill>
    </fill>
    <fill>
      <patternFill patternType="solid">
        <fgColor theme="4" tint="-0.24997000396251678"/>
        <bgColor indexed="64"/>
      </patternFill>
    </fill>
  </fills>
  <borders count="1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style="thin">
        <color indexed="49"/>
      </top>
      <bottom style="double">
        <color indexed="49"/>
      </bottom>
    </border>
    <border>
      <left style="hair">
        <color indexed="8"/>
      </left>
      <right style="hair">
        <color indexed="8"/>
      </right>
      <top style="hair">
        <color indexed="8"/>
      </top>
      <bottom style="hair">
        <color indexed="8"/>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color indexed="63"/>
      </bottom>
    </border>
    <border>
      <left>
        <color indexed="63"/>
      </left>
      <right>
        <color indexed="63"/>
      </right>
      <top>
        <color indexed="63"/>
      </top>
      <bottom style="thin">
        <color indexed="55"/>
      </bottom>
    </border>
  </borders>
  <cellStyleXfs count="2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2"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7" borderId="0" applyNumberFormat="0" applyBorder="0" applyAlignment="0" applyProtection="0"/>
    <xf numFmtId="0" fontId="51" fillId="10" borderId="0" applyNumberFormat="0" applyBorder="0" applyAlignment="0" applyProtection="0"/>
    <xf numFmtId="0" fontId="51" fillId="3"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9" borderId="0" applyNumberFormat="0" applyBorder="0" applyAlignment="0" applyProtection="0"/>
    <xf numFmtId="0" fontId="52" fillId="7" borderId="0" applyNumberFormat="0" applyBorder="0" applyAlignment="0" applyProtection="0"/>
    <xf numFmtId="0" fontId="52" fillId="13" borderId="0" applyNumberFormat="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29" fillId="0" borderId="0" applyNumberFormat="0" applyFill="0" applyBorder="0" applyAlignment="0" applyProtection="0"/>
    <xf numFmtId="0" fontId="54"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191" fontId="0" fillId="0" borderId="0" applyFill="0" applyBorder="0" applyAlignment="0" applyProtection="0"/>
    <xf numFmtId="41"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1" fontId="0" fillId="0" borderId="0" applyFill="0" applyBorder="0" applyAlignment="0" applyProtection="0"/>
    <xf numFmtId="0" fontId="55" fillId="2" borderId="5"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3" fillId="14" borderId="0" applyNumberFormat="0" applyBorder="0" applyAlignment="0" applyProtection="0"/>
    <xf numFmtId="0" fontId="56" fillId="15" borderId="6" applyNumberFormat="0" applyAlignment="0" applyProtection="0"/>
    <xf numFmtId="0" fontId="57" fillId="2" borderId="6" applyNumberFormat="0" applyAlignment="0" applyProtection="0"/>
    <xf numFmtId="0" fontId="58" fillId="16" borderId="7" applyNumberFormat="0" applyAlignment="0" applyProtection="0"/>
    <xf numFmtId="0" fontId="59" fillId="17" borderId="0" applyNumberFormat="0" applyBorder="0" applyAlignment="0" applyProtection="0"/>
    <xf numFmtId="0" fontId="6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1" fillId="18" borderId="0" applyNumberFormat="0" applyBorder="0" applyAlignment="0" applyProtection="0"/>
    <xf numFmtId="182"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182" fontId="0" fillId="0" borderId="0">
      <alignment/>
      <protection/>
    </xf>
    <xf numFmtId="0" fontId="0" fillId="0" borderId="0">
      <alignment/>
      <protection/>
    </xf>
    <xf numFmtId="0" fontId="0" fillId="0" borderId="0">
      <alignment/>
      <protection/>
    </xf>
    <xf numFmtId="0" fontId="51" fillId="0" borderId="0">
      <alignment/>
      <protection/>
    </xf>
    <xf numFmtId="0" fontId="51" fillId="0" borderId="0">
      <alignment/>
      <protection/>
    </xf>
    <xf numFmtId="0" fontId="0" fillId="0" borderId="0">
      <alignment/>
      <protection/>
    </xf>
    <xf numFmtId="0" fontId="0" fillId="0" borderId="0">
      <alignment/>
      <protection/>
    </xf>
    <xf numFmtId="182" fontId="3" fillId="0" borderId="0">
      <alignment/>
      <protection/>
    </xf>
    <xf numFmtId="0" fontId="0" fillId="0" borderId="0">
      <alignment/>
      <protection/>
    </xf>
    <xf numFmtId="182" fontId="0" fillId="0" borderId="0">
      <alignment/>
      <protection/>
    </xf>
    <xf numFmtId="0" fontId="3" fillId="0" borderId="0">
      <alignment/>
      <protection/>
    </xf>
    <xf numFmtId="182" fontId="3" fillId="0" borderId="0">
      <alignment/>
      <protection/>
    </xf>
    <xf numFmtId="182" fontId="3" fillId="0" borderId="0">
      <alignment/>
      <protection/>
    </xf>
    <xf numFmtId="182" fontId="3" fillId="0" borderId="0">
      <alignment/>
      <protection/>
    </xf>
    <xf numFmtId="182" fontId="3" fillId="0" borderId="0">
      <alignment/>
      <protection/>
    </xf>
    <xf numFmtId="0" fontId="0" fillId="0" borderId="0">
      <alignment/>
      <protection/>
    </xf>
    <xf numFmtId="0" fontId="0" fillId="0" borderId="0">
      <alignment/>
      <protection/>
    </xf>
    <xf numFmtId="182" fontId="3" fillId="0" borderId="0">
      <alignment/>
      <protection/>
    </xf>
    <xf numFmtId="182" fontId="3" fillId="0" borderId="0">
      <alignment/>
      <protection/>
    </xf>
    <xf numFmtId="0" fontId="3" fillId="0" borderId="0">
      <alignment/>
      <protection/>
    </xf>
    <xf numFmtId="0" fontId="0" fillId="0" borderId="0">
      <alignment/>
      <protection/>
    </xf>
    <xf numFmtId="182" fontId="0" fillId="0" borderId="0">
      <alignment/>
      <protection/>
    </xf>
    <xf numFmtId="182" fontId="3" fillId="0" borderId="0">
      <alignment/>
      <protection/>
    </xf>
    <xf numFmtId="182" fontId="3" fillId="0" borderId="0">
      <alignment/>
      <protection/>
    </xf>
    <xf numFmtId="0" fontId="0" fillId="19" borderId="8" applyNumberFormat="0" applyFont="0" applyAlignment="0" applyProtection="0"/>
    <xf numFmtId="0" fontId="62" fillId="20" borderId="0" applyNumberFormat="0" applyBorder="0" applyAlignment="0" applyProtection="0"/>
    <xf numFmtId="0" fontId="4" fillId="21" borderId="9">
      <alignment horizontal="center" vertical="center"/>
      <protection/>
    </xf>
    <xf numFmtId="190" fontId="0" fillId="0" borderId="0" applyFill="0" applyBorder="0" applyAlignment="0" applyProtection="0"/>
    <xf numFmtId="42"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0" fontId="63" fillId="0" borderId="10" applyNumberFormat="0" applyFill="0" applyAlignment="0" applyProtection="0"/>
    <xf numFmtId="0" fontId="64" fillId="0" borderId="0" applyNumberForma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71" fontId="3"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4" fontId="0" fillId="0" borderId="0" applyFill="0" applyBorder="0" applyAlignment="0" applyProtection="0"/>
    <xf numFmtId="43" fontId="0" fillId="0" borderId="0" applyFont="0" applyFill="0" applyBorder="0" applyAlignment="0" applyProtection="0"/>
    <xf numFmtId="0" fontId="52" fillId="1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185" fontId="0" fillId="0" borderId="0" applyFill="0" applyBorder="0" applyAlignment="0" applyProtection="0"/>
    <xf numFmtId="9" fontId="0" fillId="0" borderId="0" applyFont="0" applyFill="0" applyBorder="0" applyAlignment="0" applyProtection="0"/>
  </cellStyleXfs>
  <cellXfs count="90">
    <xf numFmtId="0" fontId="0" fillId="0" borderId="0" xfId="0" applyAlignment="1">
      <alignment/>
    </xf>
    <xf numFmtId="0" fontId="5" fillId="27" borderId="0" xfId="0" applyFont="1" applyFill="1" applyBorder="1" applyAlignment="1" applyProtection="1">
      <alignment horizontal="right" vertical="center"/>
      <protection/>
    </xf>
    <xf numFmtId="186" fontId="6" fillId="27" borderId="0" xfId="0" applyNumberFormat="1" applyFont="1" applyFill="1" applyBorder="1" applyAlignment="1" applyProtection="1">
      <alignment horizontal="center" vertical="center"/>
      <protection/>
    </xf>
    <xf numFmtId="0" fontId="7" fillId="27" borderId="0" xfId="0" applyFont="1" applyFill="1" applyBorder="1" applyAlignment="1" applyProtection="1">
      <alignment vertical="center"/>
      <protection/>
    </xf>
    <xf numFmtId="0" fontId="8" fillId="27" borderId="0" xfId="0" applyFont="1" applyFill="1" applyBorder="1" applyAlignment="1" applyProtection="1">
      <alignment vertical="center"/>
      <protection/>
    </xf>
    <xf numFmtId="0" fontId="8" fillId="27" borderId="0" xfId="0" applyFont="1" applyFill="1" applyBorder="1" applyAlignment="1" applyProtection="1">
      <alignment horizontal="left" vertical="center"/>
      <protection/>
    </xf>
    <xf numFmtId="0" fontId="8" fillId="27" borderId="0" xfId="0" applyFont="1" applyFill="1" applyBorder="1" applyAlignment="1" applyProtection="1">
      <alignment horizontal="center" vertical="center"/>
      <protection/>
    </xf>
    <xf numFmtId="3" fontId="8" fillId="27" borderId="0" xfId="0" applyNumberFormat="1" applyFont="1" applyFill="1" applyBorder="1" applyAlignment="1" applyProtection="1">
      <alignment horizontal="center" vertical="center"/>
      <protection/>
    </xf>
    <xf numFmtId="4" fontId="8" fillId="27" borderId="0" xfId="0" applyNumberFormat="1" applyFont="1" applyFill="1" applyBorder="1" applyAlignment="1" applyProtection="1">
      <alignment horizontal="right" vertical="center"/>
      <protection/>
    </xf>
    <xf numFmtId="3" fontId="8" fillId="27" borderId="0" xfId="0" applyNumberFormat="1" applyFont="1" applyFill="1" applyBorder="1" applyAlignment="1" applyProtection="1">
      <alignment horizontal="right" vertical="center"/>
      <protection/>
    </xf>
    <xf numFmtId="4" fontId="9" fillId="27" borderId="0" xfId="0" applyNumberFormat="1" applyFont="1" applyFill="1" applyBorder="1" applyAlignment="1" applyProtection="1">
      <alignment horizontal="right" vertical="center"/>
      <protection/>
    </xf>
    <xf numFmtId="3" fontId="9" fillId="27" borderId="0" xfId="0" applyNumberFormat="1" applyFont="1" applyFill="1" applyBorder="1" applyAlignment="1" applyProtection="1">
      <alignment horizontal="right" vertical="center"/>
      <protection/>
    </xf>
    <xf numFmtId="3" fontId="10" fillId="27" borderId="0" xfId="0" applyNumberFormat="1" applyFont="1" applyFill="1" applyBorder="1" applyAlignment="1" applyProtection="1">
      <alignment horizontal="right" vertical="center"/>
      <protection/>
    </xf>
    <xf numFmtId="4" fontId="10" fillId="27" borderId="0" xfId="0" applyNumberFormat="1" applyFont="1" applyFill="1" applyBorder="1" applyAlignment="1" applyProtection="1">
      <alignment horizontal="right" vertical="center"/>
      <protection/>
    </xf>
    <xf numFmtId="188" fontId="10" fillId="27" borderId="0" xfId="0" applyNumberFormat="1" applyFont="1" applyFill="1" applyBorder="1" applyAlignment="1" applyProtection="1">
      <alignment horizontal="right" vertical="center"/>
      <protection/>
    </xf>
    <xf numFmtId="0" fontId="8" fillId="27" borderId="0" xfId="0" applyFont="1" applyFill="1" applyBorder="1" applyAlignment="1" applyProtection="1">
      <alignment horizontal="right" vertical="center"/>
      <protection/>
    </xf>
    <xf numFmtId="0" fontId="5" fillId="27" borderId="0" xfId="0" applyFont="1" applyFill="1" applyBorder="1" applyAlignment="1" applyProtection="1">
      <alignment horizontal="right" vertical="center" wrapText="1"/>
      <protection locked="0"/>
    </xf>
    <xf numFmtId="0" fontId="11" fillId="27" borderId="0" xfId="0" applyFont="1" applyFill="1" applyAlignment="1">
      <alignment vertical="center"/>
    </xf>
    <xf numFmtId="0" fontId="11" fillId="27" borderId="0" xfId="0" applyFont="1" applyFill="1" applyAlignment="1">
      <alignment horizontal="center" vertical="center"/>
    </xf>
    <xf numFmtId="0" fontId="14" fillId="27" borderId="0" xfId="0" applyFont="1" applyFill="1" applyBorder="1" applyAlignment="1" applyProtection="1">
      <alignment horizontal="center" vertical="center" wrapText="1"/>
      <protection locked="0"/>
    </xf>
    <xf numFmtId="0" fontId="0" fillId="27" borderId="0" xfId="0" applyNumberFormat="1" applyFont="1" applyFill="1" applyAlignment="1">
      <alignment vertical="center"/>
    </xf>
    <xf numFmtId="0" fontId="0" fillId="27" borderId="0" xfId="0" applyNumberFormat="1" applyFont="1" applyFill="1" applyAlignment="1">
      <alignment horizontal="center" vertical="center"/>
    </xf>
    <xf numFmtId="0" fontId="0" fillId="27" borderId="0" xfId="0" applyFill="1" applyAlignment="1">
      <alignment horizontal="center" vertical="center"/>
    </xf>
    <xf numFmtId="0" fontId="14" fillId="27" borderId="0" xfId="0" applyFont="1" applyFill="1" applyBorder="1" applyAlignment="1" applyProtection="1">
      <alignment horizontal="left" vertical="center"/>
      <protection locked="0"/>
    </xf>
    <xf numFmtId="0" fontId="14" fillId="27" borderId="0" xfId="0" applyFont="1" applyFill="1" applyBorder="1" applyAlignment="1" applyProtection="1">
      <alignment horizontal="center" vertical="center"/>
      <protection locked="0"/>
    </xf>
    <xf numFmtId="0" fontId="5" fillId="27" borderId="0" xfId="0" applyFont="1" applyFill="1" applyBorder="1" applyAlignment="1" applyProtection="1">
      <alignment horizontal="center"/>
      <protection locked="0"/>
    </xf>
    <xf numFmtId="0" fontId="17" fillId="27" borderId="0" xfId="0" applyFont="1" applyFill="1" applyBorder="1" applyAlignment="1" applyProtection="1">
      <alignment horizontal="center"/>
      <protection locked="0"/>
    </xf>
    <xf numFmtId="0" fontId="5" fillId="27" borderId="0" xfId="0" applyFont="1" applyFill="1" applyBorder="1" applyAlignment="1" applyProtection="1">
      <alignment horizontal="center"/>
      <protection/>
    </xf>
    <xf numFmtId="0" fontId="17" fillId="27" borderId="0" xfId="0" applyFont="1" applyFill="1" applyBorder="1" applyAlignment="1" applyProtection="1">
      <alignment horizontal="center"/>
      <protection/>
    </xf>
    <xf numFmtId="1" fontId="5" fillId="27" borderId="0" xfId="0" applyNumberFormat="1" applyFont="1" applyFill="1" applyBorder="1" applyAlignment="1" applyProtection="1">
      <alignment horizontal="right" vertical="center"/>
      <protection/>
    </xf>
    <xf numFmtId="2" fontId="19" fillId="27" borderId="11"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vertical="center"/>
      <protection/>
    </xf>
    <xf numFmtId="0" fontId="22" fillId="27" borderId="0" xfId="0" applyFont="1" applyFill="1" applyBorder="1" applyAlignment="1" applyProtection="1">
      <alignment horizontal="left" vertical="center"/>
      <protection/>
    </xf>
    <xf numFmtId="0" fontId="19" fillId="27" borderId="11"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1" xfId="0" applyFont="1" applyFill="1" applyBorder="1" applyAlignment="1" applyProtection="1">
      <alignment horizontal="center" vertical="center"/>
      <protection/>
    </xf>
    <xf numFmtId="0" fontId="24" fillId="27" borderId="0" xfId="0" applyFont="1" applyFill="1" applyAlignment="1">
      <alignment horizontal="center" vertical="center"/>
    </xf>
    <xf numFmtId="3" fontId="21" fillId="0" borderId="11" xfId="0" applyNumberFormat="1" applyFont="1" applyFill="1" applyBorder="1" applyAlignment="1">
      <alignment vertical="center"/>
    </xf>
    <xf numFmtId="4" fontId="6" fillId="0" borderId="11" xfId="46" applyNumberFormat="1" applyFont="1" applyFill="1" applyBorder="1" applyAlignment="1" applyProtection="1">
      <alignment vertical="center"/>
      <protection/>
    </xf>
    <xf numFmtId="3" fontId="6" fillId="0" borderId="11" xfId="46" applyNumberFormat="1" applyFont="1" applyFill="1" applyBorder="1" applyAlignment="1" applyProtection="1">
      <alignment vertical="center"/>
      <protection/>
    </xf>
    <xf numFmtId="185" fontId="6" fillId="0" borderId="11" xfId="189" applyNumberFormat="1" applyFont="1" applyFill="1" applyBorder="1" applyAlignment="1" applyProtection="1">
      <alignment vertical="center"/>
      <protection/>
    </xf>
    <xf numFmtId="2" fontId="6" fillId="0" borderId="11" xfId="0" applyNumberFormat="1" applyFont="1" applyFill="1" applyBorder="1" applyAlignment="1" applyProtection="1">
      <alignment horizontal="right" vertical="center"/>
      <protection/>
    </xf>
    <xf numFmtId="189" fontId="20" fillId="0" borderId="11" xfId="0" applyNumberFormat="1" applyFont="1" applyFill="1" applyBorder="1" applyAlignment="1">
      <alignment vertical="center"/>
    </xf>
    <xf numFmtId="0" fontId="20" fillId="0" borderId="11" xfId="0" applyNumberFormat="1" applyFont="1" applyFill="1" applyBorder="1" applyAlignment="1" applyProtection="1">
      <alignment vertical="center"/>
      <protection locked="0"/>
    </xf>
    <xf numFmtId="0" fontId="25" fillId="0" borderId="11" xfId="0" applyFont="1" applyBorder="1" applyAlignment="1">
      <alignment vertical="center"/>
    </xf>
    <xf numFmtId="2" fontId="17" fillId="28" borderId="12" xfId="0" applyNumberFormat="1" applyFont="1" applyFill="1" applyBorder="1" applyAlignment="1" applyProtection="1">
      <alignment horizontal="center" vertical="center"/>
      <protection/>
    </xf>
    <xf numFmtId="180" fontId="18" fillId="28" borderId="12" xfId="44" applyFont="1" applyFill="1" applyBorder="1" applyAlignment="1" applyProtection="1">
      <alignment horizontal="center" vertical="center"/>
      <protection/>
    </xf>
    <xf numFmtId="0" fontId="18" fillId="28" borderId="12" xfId="0" applyFont="1" applyFill="1" applyBorder="1" applyAlignment="1" applyProtection="1">
      <alignment horizontal="center" vertical="center"/>
      <protection/>
    </xf>
    <xf numFmtId="0" fontId="17" fillId="29" borderId="13" xfId="0" applyNumberFormat="1" applyFont="1" applyFill="1" applyBorder="1" applyAlignment="1" applyProtection="1">
      <alignment horizontal="center" wrapText="1"/>
      <protection locked="0"/>
    </xf>
    <xf numFmtId="180" fontId="18" fillId="29" borderId="13" xfId="44" applyFont="1" applyFill="1" applyBorder="1" applyAlignment="1" applyProtection="1">
      <alignment horizontal="center"/>
      <protection locked="0"/>
    </xf>
    <xf numFmtId="0" fontId="18" fillId="29" borderId="13" xfId="0" applyFont="1" applyFill="1" applyBorder="1" applyAlignment="1" applyProtection="1">
      <alignment horizontal="center"/>
      <protection locked="0"/>
    </xf>
    <xf numFmtId="0" fontId="21" fillId="29" borderId="13" xfId="0" applyFont="1" applyFill="1" applyBorder="1" applyAlignment="1" applyProtection="1">
      <alignment horizontal="center"/>
      <protection locked="0"/>
    </xf>
    <xf numFmtId="0" fontId="65" fillId="27" borderId="0" xfId="0" applyFont="1" applyFill="1" applyAlignment="1">
      <alignment horizontal="center" vertical="center"/>
    </xf>
    <xf numFmtId="0" fontId="66" fillId="27" borderId="0" xfId="0" applyNumberFormat="1" applyFont="1" applyFill="1" applyAlignment="1">
      <alignment horizontal="center" vertical="center"/>
    </xf>
    <xf numFmtId="0" fontId="67" fillId="27" borderId="0" xfId="0" applyFont="1" applyFill="1" applyBorder="1" applyAlignment="1" applyProtection="1">
      <alignment horizontal="center" vertical="center"/>
      <protection locked="0"/>
    </xf>
    <xf numFmtId="0" fontId="68" fillId="29" borderId="13" xfId="0" applyFont="1" applyFill="1" applyBorder="1" applyAlignment="1" applyProtection="1">
      <alignment horizontal="center"/>
      <protection locked="0"/>
    </xf>
    <xf numFmtId="4" fontId="69" fillId="27" borderId="0" xfId="0" applyNumberFormat="1" applyFont="1" applyFill="1" applyBorder="1" applyAlignment="1" applyProtection="1">
      <alignment horizontal="center" vertical="center"/>
      <protection/>
    </xf>
    <xf numFmtId="0" fontId="70" fillId="0" borderId="11" xfId="0" applyFont="1" applyFill="1" applyBorder="1" applyAlignment="1">
      <alignment horizontal="center" vertical="center"/>
    </xf>
    <xf numFmtId="4" fontId="71" fillId="27" borderId="0" xfId="0" applyNumberFormat="1" applyFont="1" applyFill="1" applyBorder="1" applyAlignment="1" applyProtection="1">
      <alignment horizontal="right" vertical="center"/>
      <protection/>
    </xf>
    <xf numFmtId="3" fontId="71" fillId="27" borderId="0" xfId="0" applyNumberFormat="1" applyFont="1" applyFill="1" applyBorder="1" applyAlignment="1" applyProtection="1">
      <alignment horizontal="right" vertical="center"/>
      <protection/>
    </xf>
    <xf numFmtId="4" fontId="68" fillId="0" borderId="11" xfId="0" applyNumberFormat="1" applyFont="1" applyFill="1" applyBorder="1" applyAlignment="1">
      <alignment vertical="center"/>
    </xf>
    <xf numFmtId="3" fontId="68" fillId="0" borderId="11" xfId="0" applyNumberFormat="1" applyFont="1" applyFill="1" applyBorder="1" applyAlignment="1">
      <alignment vertical="center"/>
    </xf>
    <xf numFmtId="4" fontId="72" fillId="27" borderId="0" xfId="0" applyNumberFormat="1" applyFont="1" applyFill="1" applyBorder="1" applyAlignment="1" applyProtection="1">
      <alignment horizontal="right" vertical="center"/>
      <protection/>
    </xf>
    <xf numFmtId="3" fontId="72" fillId="27" borderId="0" xfId="0" applyNumberFormat="1" applyFont="1" applyFill="1" applyBorder="1" applyAlignment="1" applyProtection="1">
      <alignment horizontal="right" vertical="center"/>
      <protection/>
    </xf>
    <xf numFmtId="4" fontId="68" fillId="0" borderId="11" xfId="46" applyNumberFormat="1" applyFont="1" applyFill="1" applyBorder="1" applyAlignment="1" applyProtection="1">
      <alignment horizontal="right" vertical="center"/>
      <protection locked="0"/>
    </xf>
    <xf numFmtId="3" fontId="68" fillId="0" borderId="11" xfId="46" applyNumberFormat="1" applyFont="1" applyFill="1" applyBorder="1" applyAlignment="1" applyProtection="1">
      <alignment horizontal="right" vertical="center"/>
      <protection locked="0"/>
    </xf>
    <xf numFmtId="0" fontId="73" fillId="28" borderId="12" xfId="0" applyNumberFormat="1" applyFont="1" applyFill="1" applyBorder="1" applyAlignment="1" applyProtection="1">
      <alignment horizontal="center" vertical="center" textRotation="90"/>
      <protection locked="0"/>
    </xf>
    <xf numFmtId="4" fontId="73" fillId="28" borderId="12" xfId="0" applyNumberFormat="1" applyFont="1" applyFill="1" applyBorder="1" applyAlignment="1" applyProtection="1">
      <alignment horizontal="center" vertical="center" wrapText="1"/>
      <protection/>
    </xf>
    <xf numFmtId="3" fontId="73" fillId="28" borderId="12" xfId="0" applyNumberFormat="1" applyFont="1" applyFill="1" applyBorder="1" applyAlignment="1" applyProtection="1">
      <alignment horizontal="center" vertical="center" wrapText="1"/>
      <protection/>
    </xf>
    <xf numFmtId="3" fontId="73" fillId="28" borderId="12" xfId="0" applyNumberFormat="1" applyFont="1" applyFill="1" applyBorder="1" applyAlignment="1" applyProtection="1">
      <alignment horizontal="center" vertical="center" textRotation="90" wrapText="1"/>
      <protection/>
    </xf>
    <xf numFmtId="189" fontId="68" fillId="0" borderId="11" xfId="0" applyNumberFormat="1" applyFont="1" applyFill="1" applyBorder="1" applyAlignment="1">
      <alignment vertical="center"/>
    </xf>
    <xf numFmtId="0" fontId="68" fillId="0" borderId="11" xfId="0" applyFont="1" applyFill="1" applyBorder="1" applyAlignment="1">
      <alignment vertical="center"/>
    </xf>
    <xf numFmtId="4" fontId="74" fillId="0" borderId="11" xfId="0" applyNumberFormat="1" applyFont="1" applyFill="1" applyBorder="1" applyAlignment="1">
      <alignment vertical="center"/>
    </xf>
    <xf numFmtId="3" fontId="74" fillId="0" borderId="11" xfId="0" applyNumberFormat="1" applyFont="1" applyFill="1" applyBorder="1" applyAlignment="1">
      <alignment vertical="center"/>
    </xf>
    <xf numFmtId="0" fontId="18" fillId="29" borderId="13" xfId="0" applyFont="1" applyFill="1" applyBorder="1" applyAlignment="1">
      <alignment horizontal="center" vertical="center" wrapText="1"/>
    </xf>
    <xf numFmtId="4" fontId="74" fillId="0" borderId="11" xfId="44" applyNumberFormat="1" applyFont="1" applyFill="1" applyBorder="1" applyAlignment="1" applyProtection="1">
      <alignment horizontal="right" vertical="center"/>
      <protection locked="0"/>
    </xf>
    <xf numFmtId="3" fontId="74" fillId="0" borderId="11" xfId="44" applyNumberFormat="1" applyFont="1" applyFill="1" applyBorder="1" applyAlignment="1" applyProtection="1">
      <alignment horizontal="right" vertical="center"/>
      <protection locked="0"/>
    </xf>
    <xf numFmtId="4" fontId="74" fillId="0" borderId="11" xfId="112" applyNumberFormat="1" applyFont="1" applyFill="1" applyBorder="1" applyAlignment="1" applyProtection="1">
      <alignment horizontal="right" vertical="center"/>
      <protection/>
    </xf>
    <xf numFmtId="3" fontId="74" fillId="0" borderId="11" xfId="112" applyNumberFormat="1" applyFont="1" applyFill="1" applyBorder="1" applyAlignment="1" applyProtection="1">
      <alignment horizontal="right" vertical="center"/>
      <protection/>
    </xf>
    <xf numFmtId="4" fontId="74" fillId="0" borderId="11" xfId="46" applyNumberFormat="1" applyFont="1" applyFill="1" applyBorder="1" applyAlignment="1" applyProtection="1">
      <alignment horizontal="right" vertical="center"/>
      <protection locked="0"/>
    </xf>
    <xf numFmtId="3" fontId="74" fillId="0" borderId="11" xfId="46" applyNumberFormat="1" applyFont="1" applyFill="1" applyBorder="1" applyAlignment="1" applyProtection="1">
      <alignment horizontal="right" vertical="center"/>
      <protection locked="0"/>
    </xf>
    <xf numFmtId="0" fontId="18" fillId="29" borderId="13" xfId="0" applyFont="1" applyFill="1" applyBorder="1" applyAlignment="1">
      <alignment horizontal="center" vertical="center" wrapText="1"/>
    </xf>
    <xf numFmtId="0" fontId="5" fillId="27" borderId="0" xfId="0" applyNumberFormat="1" applyFont="1" applyFill="1" applyBorder="1" applyAlignment="1" applyProtection="1">
      <alignment horizontal="center" vertical="center" wrapText="1"/>
      <protection locked="0"/>
    </xf>
    <xf numFmtId="3" fontId="12" fillId="27" borderId="14" xfId="0" applyNumberFormat="1" applyFont="1" applyFill="1" applyBorder="1" applyAlignment="1" applyProtection="1">
      <alignment horizontal="right" vertical="center" wrapText="1"/>
      <protection locked="0"/>
    </xf>
    <xf numFmtId="2" fontId="15" fillId="27" borderId="0" xfId="118" applyNumberFormat="1" applyFont="1" applyFill="1" applyBorder="1" applyAlignment="1" applyProtection="1">
      <alignment horizontal="center" vertical="center" wrapText="1"/>
      <protection locked="0"/>
    </xf>
    <xf numFmtId="0" fontId="16" fillId="27" borderId="14" xfId="0" applyNumberFormat="1" applyFont="1" applyFill="1" applyBorder="1" applyAlignment="1" applyProtection="1">
      <alignment horizontal="center" vertical="center" wrapText="1"/>
      <protection locked="0"/>
    </xf>
    <xf numFmtId="0" fontId="70" fillId="0" borderId="11"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4" fontId="74" fillId="0" borderId="11" xfId="45" applyNumberFormat="1" applyFont="1" applyFill="1" applyBorder="1" applyAlignment="1" applyProtection="1">
      <alignment horizontal="right" vertical="center"/>
      <protection locked="0"/>
    </xf>
    <xf numFmtId="3" fontId="74" fillId="0" borderId="11" xfId="45" applyNumberFormat="1" applyFont="1" applyFill="1" applyBorder="1" applyAlignment="1" applyProtection="1">
      <alignment horizontal="right" vertical="center"/>
      <protection locked="0"/>
    </xf>
  </cellXfs>
  <cellStyles count="187">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2 3" xfId="47"/>
    <cellStyle name="Binlik Ayracı 2 2 4" xfId="48"/>
    <cellStyle name="Binlik Ayracı 2 3" xfId="49"/>
    <cellStyle name="Binlik Ayracı 2 3 2" xfId="50"/>
    <cellStyle name="Binlik Ayracı 2 4" xfId="51"/>
    <cellStyle name="Binlik Ayracı 2 5" xfId="52"/>
    <cellStyle name="Binlik Ayracı 2 6" xfId="53"/>
    <cellStyle name="Binlik Ayracı 2 7" xfId="54"/>
    <cellStyle name="Binlik Ayracı 3" xfId="55"/>
    <cellStyle name="Binlik Ayracı 4" xfId="56"/>
    <cellStyle name="Binlik Ayracı 4 2" xfId="57"/>
    <cellStyle name="Binlik Ayracı 5" xfId="58"/>
    <cellStyle name="Binlik Ayracı 6" xfId="59"/>
    <cellStyle name="Binlik Ayracı 6 2" xfId="60"/>
    <cellStyle name="Binlik Ayracı 7" xfId="61"/>
    <cellStyle name="Binlik Ayracı 7 2" xfId="62"/>
    <cellStyle name="Comma 2" xfId="63"/>
    <cellStyle name="Comma 2 2" xfId="64"/>
    <cellStyle name="Comma 2 3" xfId="65"/>
    <cellStyle name="Comma 2 3 2" xfId="66"/>
    <cellStyle name="Comma 4" xfId="67"/>
    <cellStyle name="Çıkış" xfId="68"/>
    <cellStyle name="Excel Built-in Normal" xfId="69"/>
    <cellStyle name="Excel Built-in Normal 10" xfId="70"/>
    <cellStyle name="Excel Built-in Normal 11" xfId="71"/>
    <cellStyle name="Excel Built-in Normal 12" xfId="72"/>
    <cellStyle name="Excel Built-in Normal 13" xfId="73"/>
    <cellStyle name="Excel Built-in Normal 14" xfId="74"/>
    <cellStyle name="Excel Built-in Normal 15" xfId="75"/>
    <cellStyle name="Excel Built-in Normal 16" xfId="76"/>
    <cellStyle name="Excel Built-in Normal 17" xfId="77"/>
    <cellStyle name="Excel Built-in Normal 18" xfId="78"/>
    <cellStyle name="Excel Built-in Normal 19" xfId="79"/>
    <cellStyle name="Excel Built-in Normal 2" xfId="80"/>
    <cellStyle name="Excel Built-in Normal 20" xfId="81"/>
    <cellStyle name="Excel Built-in Normal 21" xfId="82"/>
    <cellStyle name="Excel Built-in Normal 22" xfId="83"/>
    <cellStyle name="Excel Built-in Normal 23" xfId="84"/>
    <cellStyle name="Excel Built-in Normal 24" xfId="85"/>
    <cellStyle name="Excel Built-in Normal 25" xfId="86"/>
    <cellStyle name="Excel Built-in Normal 26" xfId="87"/>
    <cellStyle name="Excel Built-in Normal 27" xfId="88"/>
    <cellStyle name="Excel Built-in Normal 28" xfId="89"/>
    <cellStyle name="Excel Built-in Normal 29" xfId="90"/>
    <cellStyle name="Excel Built-in Normal 3" xfId="91"/>
    <cellStyle name="Excel Built-in Normal 30" xfId="92"/>
    <cellStyle name="Excel Built-in Normal 31" xfId="93"/>
    <cellStyle name="Excel Built-in Normal 32" xfId="94"/>
    <cellStyle name="Excel Built-in Normal 33" xfId="95"/>
    <cellStyle name="Excel Built-in Normal 34" xfId="96"/>
    <cellStyle name="Excel Built-in Normal 35" xfId="97"/>
    <cellStyle name="Excel Built-in Normal 36" xfId="98"/>
    <cellStyle name="Excel Built-in Normal 37" xfId="99"/>
    <cellStyle name="Excel Built-in Normal 38" xfId="100"/>
    <cellStyle name="Excel Built-in Normal 39" xfId="101"/>
    <cellStyle name="Excel Built-in Normal 4" xfId="102"/>
    <cellStyle name="Excel Built-in Normal 40" xfId="103"/>
    <cellStyle name="Excel Built-in Normal 41" xfId="104"/>
    <cellStyle name="Excel Built-in Normal 42" xfId="105"/>
    <cellStyle name="Excel Built-in Normal 43" xfId="106"/>
    <cellStyle name="Excel Built-in Normal 5" xfId="107"/>
    <cellStyle name="Excel Built-in Normal 6" xfId="108"/>
    <cellStyle name="Excel Built-in Normal 7" xfId="109"/>
    <cellStyle name="Excel Built-in Normal 8" xfId="110"/>
    <cellStyle name="Excel Built-in Normal 9" xfId="111"/>
    <cellStyle name="Excel_BuiltIn_İyi 1" xfId="112"/>
    <cellStyle name="Giriş" xfId="113"/>
    <cellStyle name="Hesaplama" xfId="114"/>
    <cellStyle name="İşaretli Hücre" xfId="115"/>
    <cellStyle name="İyi" xfId="116"/>
    <cellStyle name="Followed Hyperlink" xfId="117"/>
    <cellStyle name="Hyperlink" xfId="118"/>
    <cellStyle name="Köprü 2" xfId="119"/>
    <cellStyle name="Kötü" xfId="120"/>
    <cellStyle name="Normal 10" xfId="121"/>
    <cellStyle name="Normal 11" xfId="122"/>
    <cellStyle name="Normal 11 2" xfId="123"/>
    <cellStyle name="Normal 12" xfId="124"/>
    <cellStyle name="Normal 12 2" xfId="125"/>
    <cellStyle name="Normal 13" xfId="126"/>
    <cellStyle name="Normal 14" xfId="127"/>
    <cellStyle name="Normal 15" xfId="128"/>
    <cellStyle name="Normal 2" xfId="129"/>
    <cellStyle name="Normal 2 10 10" xfId="130"/>
    <cellStyle name="Normal 2 10 10 2" xfId="131"/>
    <cellStyle name="Normal 2 2" xfId="132"/>
    <cellStyle name="Normal 2 2 2" xfId="133"/>
    <cellStyle name="Normal 2 2 2 2" xfId="134"/>
    <cellStyle name="Normal 2 2 3" xfId="135"/>
    <cellStyle name="Normal 2 2 4" xfId="136"/>
    <cellStyle name="Normal 2 2 5" xfId="137"/>
    <cellStyle name="Normal 2 2 5 2" xfId="138"/>
    <cellStyle name="Normal 2 3" xfId="139"/>
    <cellStyle name="Normal 2 4" xfId="140"/>
    <cellStyle name="Normal 2 5" xfId="141"/>
    <cellStyle name="Normal 2 5 2" xfId="142"/>
    <cellStyle name="Normal 2 6" xfId="143"/>
    <cellStyle name="Normal 2 7" xfId="144"/>
    <cellStyle name="Normal 2 8" xfId="145"/>
    <cellStyle name="Normal 3" xfId="146"/>
    <cellStyle name="Normal 3 2" xfId="147"/>
    <cellStyle name="Normal 4" xfId="148"/>
    <cellStyle name="Normal 4 2" xfId="149"/>
    <cellStyle name="Normal 5" xfId="150"/>
    <cellStyle name="Normal 5 2" xfId="151"/>
    <cellStyle name="Normal 5 2 2" xfId="152"/>
    <cellStyle name="Normal 5 3" xfId="153"/>
    <cellStyle name="Normal 5 4" xfId="154"/>
    <cellStyle name="Normal 5 5" xfId="155"/>
    <cellStyle name="Normal 6" xfId="156"/>
    <cellStyle name="Normal 6 2" xfId="157"/>
    <cellStyle name="Normal 6 3" xfId="158"/>
    <cellStyle name="Normal 6 4" xfId="159"/>
    <cellStyle name="Normal 7" xfId="160"/>
    <cellStyle name="Normal 7 2" xfId="161"/>
    <cellStyle name="Normal 8" xfId="162"/>
    <cellStyle name="Normal 9" xfId="163"/>
    <cellStyle name="Not" xfId="164"/>
    <cellStyle name="Nötr" xfId="165"/>
    <cellStyle name="Onaylı" xfId="166"/>
    <cellStyle name="Currency" xfId="167"/>
    <cellStyle name="Currency [0]" xfId="168"/>
    <cellStyle name="ParaBirimi 2" xfId="169"/>
    <cellStyle name="ParaBirimi 3" xfId="170"/>
    <cellStyle name="Toplam" xfId="171"/>
    <cellStyle name="Uyarı Metni" xfId="172"/>
    <cellStyle name="Virgül 10" xfId="173"/>
    <cellStyle name="Virgül 2" xfId="174"/>
    <cellStyle name="Virgül 2 2" xfId="175"/>
    <cellStyle name="Virgül 2 2 4" xfId="176"/>
    <cellStyle name="Virgül 3" xfId="177"/>
    <cellStyle name="Virgül 3 2" xfId="178"/>
    <cellStyle name="Virgül 4" xfId="179"/>
    <cellStyle name="Virgül 5" xfId="180"/>
    <cellStyle name="Vurgu1" xfId="181"/>
    <cellStyle name="Vurgu2" xfId="182"/>
    <cellStyle name="Vurgu3" xfId="183"/>
    <cellStyle name="Vurgu4" xfId="184"/>
    <cellStyle name="Vurgu5" xfId="185"/>
    <cellStyle name="Vurgu6" xfId="186"/>
    <cellStyle name="Percent" xfId="187"/>
    <cellStyle name="Yüzde 2" xfId="188"/>
    <cellStyle name="Yüzde 2 2" xfId="189"/>
    <cellStyle name="Yüzde 2 3" xfId="190"/>
    <cellStyle name="Yüzde 2 4" xfId="191"/>
    <cellStyle name="Yüzde 2 4 2" xfId="192"/>
    <cellStyle name="Yüzde 3" xfId="193"/>
    <cellStyle name="Yüzde 4" xfId="194"/>
    <cellStyle name="Yüzde 5" xfId="195"/>
    <cellStyle name="Yüzde 6" xfId="196"/>
    <cellStyle name="Yüzde 6 2" xfId="197"/>
    <cellStyle name="Yüzde 7" xfId="198"/>
    <cellStyle name="Yüzde 7 2" xfId="199"/>
    <cellStyle name="Yüzde 8" xfId="2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6411"/>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85725</xdr:colOff>
      <xdr:row>3</xdr:row>
      <xdr:rowOff>66675</xdr:rowOff>
    </xdr:from>
    <xdr:to>
      <xdr:col>24</xdr:col>
      <xdr:colOff>47625</xdr:colOff>
      <xdr:row>4</xdr:row>
      <xdr:rowOff>885825</xdr:rowOff>
    </xdr:to>
    <xdr:pic>
      <xdr:nvPicPr>
        <xdr:cNvPr id="1" name="1 Resim" descr="Logo dik mini.jpg"/>
        <xdr:cNvPicPr preferRelativeResize="1">
          <a:picLocks noChangeAspect="1"/>
        </xdr:cNvPicPr>
      </xdr:nvPicPr>
      <xdr:blipFill>
        <a:blip r:embed="rId1"/>
        <a:stretch>
          <a:fillRect/>
        </a:stretch>
      </xdr:blipFill>
      <xdr:spPr>
        <a:xfrm>
          <a:off x="11553825" y="533400"/>
          <a:ext cx="87630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8"/>
  <sheetViews>
    <sheetView tabSelected="1" zoomScale="70" zoomScaleNormal="7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4" sqref="A4"/>
    </sheetView>
  </sheetViews>
  <sheetFormatPr defaultColWidth="4.57421875" defaultRowHeight="12.75"/>
  <cols>
    <col min="1" max="1" width="2.7109375" style="1" bestFit="1" customWidth="1"/>
    <col min="2" max="2" width="2.00390625" style="2" bestFit="1" customWidth="1"/>
    <col min="3" max="3" width="30.00390625" style="3" bestFit="1" customWidth="1"/>
    <col min="4" max="4" width="15.7109375" style="4" bestFit="1" customWidth="1"/>
    <col min="5" max="5" width="15.28125" style="5" bestFit="1" customWidth="1"/>
    <col min="6" max="6" width="3.421875" style="6" bestFit="1" customWidth="1"/>
    <col min="7" max="7" width="3.421875" style="56" bestFit="1" customWidth="1"/>
    <col min="8" max="8" width="3.140625" style="7" bestFit="1" customWidth="1"/>
    <col min="9" max="9" width="8.28125" style="8" bestFit="1" customWidth="1"/>
    <col min="10" max="10" width="7.421875" style="9" bestFit="1" customWidth="1"/>
    <col min="11" max="11" width="8.28125" style="8" bestFit="1" customWidth="1"/>
    <col min="12" max="12" width="7.421875" style="9" bestFit="1" customWidth="1"/>
    <col min="13" max="13" width="8.28125" style="10" bestFit="1" customWidth="1"/>
    <col min="14" max="14" width="7.421875" style="11" bestFit="1" customWidth="1"/>
    <col min="15" max="15" width="8.28125" style="58" bestFit="1" customWidth="1"/>
    <col min="16" max="16" width="7.421875" style="59" bestFit="1" customWidth="1"/>
    <col min="17" max="17" width="5.421875" style="12" bestFit="1" customWidth="1"/>
    <col min="18" max="18" width="5.7109375" style="14" bestFit="1" customWidth="1"/>
    <col min="19" max="19" width="10.28125" style="62" bestFit="1" customWidth="1"/>
    <col min="20" max="20" width="7.421875" style="63" bestFit="1" customWidth="1"/>
    <col min="21" max="21" width="4.57421875" style="15" bestFit="1" customWidth="1"/>
    <col min="22" max="16384" width="4.57421875" style="3" customWidth="1"/>
  </cols>
  <sheetData>
    <row r="1" spans="1:21" s="19" customFormat="1" ht="12.75" customHeight="1">
      <c r="A1" s="16"/>
      <c r="B1" s="82" t="s">
        <v>0</v>
      </c>
      <c r="C1" s="82"/>
      <c r="D1" s="17"/>
      <c r="E1" s="17"/>
      <c r="F1" s="36"/>
      <c r="G1" s="52"/>
      <c r="H1" s="18"/>
      <c r="I1" s="83" t="s">
        <v>1</v>
      </c>
      <c r="J1" s="83"/>
      <c r="K1" s="83"/>
      <c r="L1" s="83"/>
      <c r="M1" s="83"/>
      <c r="N1" s="83"/>
      <c r="O1" s="83"/>
      <c r="P1" s="83"/>
      <c r="Q1" s="83"/>
      <c r="R1" s="83"/>
      <c r="S1" s="83"/>
      <c r="T1" s="83"/>
      <c r="U1" s="83"/>
    </row>
    <row r="2" spans="1:21" s="19" customFormat="1" ht="12.75" customHeight="1">
      <c r="A2" s="16"/>
      <c r="B2" s="84" t="s">
        <v>2</v>
      </c>
      <c r="C2" s="84"/>
      <c r="D2" s="20"/>
      <c r="E2" s="20"/>
      <c r="F2" s="21"/>
      <c r="G2" s="53"/>
      <c r="H2" s="22"/>
      <c r="I2" s="83"/>
      <c r="J2" s="83"/>
      <c r="K2" s="83"/>
      <c r="L2" s="83"/>
      <c r="M2" s="83"/>
      <c r="N2" s="83"/>
      <c r="O2" s="83"/>
      <c r="P2" s="83"/>
      <c r="Q2" s="83"/>
      <c r="R2" s="83"/>
      <c r="S2" s="83"/>
      <c r="T2" s="83"/>
      <c r="U2" s="83"/>
    </row>
    <row r="3" spans="1:21" s="19" customFormat="1" ht="11.25" customHeight="1">
      <c r="A3" s="16"/>
      <c r="B3" s="85" t="s">
        <v>64</v>
      </c>
      <c r="C3" s="85"/>
      <c r="D3" s="23"/>
      <c r="E3" s="23"/>
      <c r="F3" s="24"/>
      <c r="G3" s="54"/>
      <c r="H3" s="24"/>
      <c r="I3" s="83"/>
      <c r="J3" s="83"/>
      <c r="K3" s="83"/>
      <c r="L3" s="83"/>
      <c r="M3" s="83"/>
      <c r="N3" s="83"/>
      <c r="O3" s="83"/>
      <c r="P3" s="83"/>
      <c r="Q3" s="83"/>
      <c r="R3" s="83"/>
      <c r="S3" s="83"/>
      <c r="T3" s="83"/>
      <c r="U3" s="83"/>
    </row>
    <row r="4" spans="1:21" s="26" customFormat="1" ht="12.75" customHeight="1">
      <c r="A4" s="25"/>
      <c r="B4" s="48"/>
      <c r="C4" s="48"/>
      <c r="D4" s="49"/>
      <c r="E4" s="50"/>
      <c r="F4" s="51"/>
      <c r="G4" s="55"/>
      <c r="H4" s="50"/>
      <c r="I4" s="81" t="s">
        <v>3</v>
      </c>
      <c r="J4" s="81"/>
      <c r="K4" s="81" t="s">
        <v>4</v>
      </c>
      <c r="L4" s="81"/>
      <c r="M4" s="81" t="s">
        <v>5</v>
      </c>
      <c r="N4" s="81"/>
      <c r="O4" s="81" t="s">
        <v>6</v>
      </c>
      <c r="P4" s="81"/>
      <c r="Q4" s="74"/>
      <c r="R4" s="74"/>
      <c r="S4" s="81" t="s">
        <v>7</v>
      </c>
      <c r="T4" s="81"/>
      <c r="U4" s="81"/>
    </row>
    <row r="5" spans="1:21" s="28" customFormat="1" ht="72" customHeight="1">
      <c r="A5" s="27"/>
      <c r="B5" s="45"/>
      <c r="C5" s="46" t="s">
        <v>8</v>
      </c>
      <c r="D5" s="46" t="s">
        <v>9</v>
      </c>
      <c r="E5" s="47" t="s">
        <v>10</v>
      </c>
      <c r="F5" s="66" t="s">
        <v>11</v>
      </c>
      <c r="G5" s="66" t="s">
        <v>12</v>
      </c>
      <c r="H5" s="66" t="s">
        <v>13</v>
      </c>
      <c r="I5" s="67" t="s">
        <v>14</v>
      </c>
      <c r="J5" s="68" t="s">
        <v>15</v>
      </c>
      <c r="K5" s="67" t="s">
        <v>14</v>
      </c>
      <c r="L5" s="68" t="s">
        <v>15</v>
      </c>
      <c r="M5" s="67" t="s">
        <v>14</v>
      </c>
      <c r="N5" s="68" t="s">
        <v>15</v>
      </c>
      <c r="O5" s="67" t="s">
        <v>16</v>
      </c>
      <c r="P5" s="68" t="s">
        <v>26</v>
      </c>
      <c r="Q5" s="68" t="s">
        <v>18</v>
      </c>
      <c r="R5" s="69" t="s">
        <v>19</v>
      </c>
      <c r="S5" s="67" t="s">
        <v>14</v>
      </c>
      <c r="T5" s="68" t="s">
        <v>15</v>
      </c>
      <c r="U5" s="69" t="s">
        <v>17</v>
      </c>
    </row>
    <row r="6" ht="11.25">
      <c r="R6" s="13"/>
    </row>
    <row r="7" spans="1:21" s="32" customFormat="1" ht="11.25">
      <c r="A7" s="29">
        <v>1</v>
      </c>
      <c r="B7" s="30"/>
      <c r="C7" s="70" t="s">
        <v>28</v>
      </c>
      <c r="D7" s="42" t="s">
        <v>41</v>
      </c>
      <c r="E7" s="31" t="s">
        <v>20</v>
      </c>
      <c r="F7" s="57">
        <v>253</v>
      </c>
      <c r="G7" s="34">
        <v>294</v>
      </c>
      <c r="H7" s="35">
        <v>6</v>
      </c>
      <c r="I7" s="38">
        <v>146204.50000000442</v>
      </c>
      <c r="J7" s="39">
        <v>6141</v>
      </c>
      <c r="K7" s="38">
        <v>214404.49999961836</v>
      </c>
      <c r="L7" s="39">
        <v>8921</v>
      </c>
      <c r="M7" s="38">
        <v>310442.0000010611</v>
      </c>
      <c r="N7" s="39">
        <v>12914</v>
      </c>
      <c r="O7" s="72">
        <f>I7+K7+M7</f>
        <v>671051.0000006839</v>
      </c>
      <c r="P7" s="73">
        <f>J7+L7+N7</f>
        <v>27976</v>
      </c>
      <c r="Q7" s="37">
        <v>33002</v>
      </c>
      <c r="R7" s="40">
        <f>IF(Q7&lt;&gt;0,-(Q7-P7)/Q7,"")</f>
        <v>-0.1522938003757348</v>
      </c>
      <c r="S7" s="75">
        <v>19297028.000000685</v>
      </c>
      <c r="T7" s="76">
        <v>830152</v>
      </c>
      <c r="U7" s="41">
        <f>S7/T7</f>
        <v>23.24517437770515</v>
      </c>
    </row>
    <row r="8" spans="1:21" s="32" customFormat="1" ht="11.25">
      <c r="A8" s="29">
        <v>2</v>
      </c>
      <c r="B8" s="30"/>
      <c r="C8" s="71" t="s">
        <v>53</v>
      </c>
      <c r="D8" s="43" t="s">
        <v>54</v>
      </c>
      <c r="E8" s="31" t="s">
        <v>31</v>
      </c>
      <c r="F8" s="57">
        <v>300</v>
      </c>
      <c r="G8" s="34">
        <v>378</v>
      </c>
      <c r="H8" s="35">
        <v>2</v>
      </c>
      <c r="I8" s="38">
        <v>175194</v>
      </c>
      <c r="J8" s="39">
        <v>6746</v>
      </c>
      <c r="K8" s="38">
        <v>247491</v>
      </c>
      <c r="L8" s="39">
        <v>9331</v>
      </c>
      <c r="M8" s="38">
        <v>256003</v>
      </c>
      <c r="N8" s="39">
        <v>9887</v>
      </c>
      <c r="O8" s="60">
        <f>I8+K8+M8</f>
        <v>678688</v>
      </c>
      <c r="P8" s="61">
        <f>J8+L8+N8</f>
        <v>25964</v>
      </c>
      <c r="Q8" s="37">
        <v>35966</v>
      </c>
      <c r="R8" s="40">
        <f>IF(Q8&lt;&gt;0,-(Q8-P8)/Q8,"")</f>
        <v>-0.27809597953622867</v>
      </c>
      <c r="S8" s="64">
        <v>2380974</v>
      </c>
      <c r="T8" s="65">
        <v>95146</v>
      </c>
      <c r="U8" s="41">
        <f>S8/T8</f>
        <v>25.024425619574128</v>
      </c>
    </row>
    <row r="9" spans="1:21" s="32" customFormat="1" ht="11.25">
      <c r="A9" s="29">
        <v>3</v>
      </c>
      <c r="B9" s="30"/>
      <c r="C9" s="70" t="s">
        <v>55</v>
      </c>
      <c r="D9" s="42" t="s">
        <v>55</v>
      </c>
      <c r="E9" s="31" t="s">
        <v>20</v>
      </c>
      <c r="F9" s="57">
        <v>192</v>
      </c>
      <c r="G9" s="34">
        <v>249</v>
      </c>
      <c r="H9" s="35">
        <v>2</v>
      </c>
      <c r="I9" s="38">
        <v>85300.4999994293</v>
      </c>
      <c r="J9" s="39">
        <v>3495</v>
      </c>
      <c r="K9" s="38">
        <v>134882.99999991286</v>
      </c>
      <c r="L9" s="39">
        <v>5407</v>
      </c>
      <c r="M9" s="38">
        <v>153627.50000060792</v>
      </c>
      <c r="N9" s="39">
        <v>6275</v>
      </c>
      <c r="O9" s="72">
        <f>I9+K9+M9</f>
        <v>373810.99999995006</v>
      </c>
      <c r="P9" s="73">
        <f>J9+L9+N9</f>
        <v>15177</v>
      </c>
      <c r="Q9" s="37">
        <v>16587</v>
      </c>
      <c r="R9" s="40">
        <f>IF(Q9&lt;&gt;0,-(Q9-P9)/Q9,"")</f>
        <v>-0.08500633025863628</v>
      </c>
      <c r="S9" s="75">
        <v>1184472.9999999502</v>
      </c>
      <c r="T9" s="76">
        <v>49154</v>
      </c>
      <c r="U9" s="41">
        <f>S9/T9</f>
        <v>24.097184359359364</v>
      </c>
    </row>
    <row r="10" spans="1:21" s="32" customFormat="1" ht="11.25">
      <c r="A10" s="29">
        <v>4</v>
      </c>
      <c r="B10" s="30"/>
      <c r="C10" s="70" t="s">
        <v>42</v>
      </c>
      <c r="D10" s="42" t="s">
        <v>43</v>
      </c>
      <c r="E10" s="31" t="s">
        <v>20</v>
      </c>
      <c r="F10" s="57">
        <v>147</v>
      </c>
      <c r="G10" s="34">
        <v>176</v>
      </c>
      <c r="H10" s="35">
        <v>3</v>
      </c>
      <c r="I10" s="38">
        <v>88091.00000031677</v>
      </c>
      <c r="J10" s="39">
        <v>3525</v>
      </c>
      <c r="K10" s="38">
        <v>110944.49999960818</v>
      </c>
      <c r="L10" s="39">
        <v>4443</v>
      </c>
      <c r="M10" s="38">
        <v>133315.00000024965</v>
      </c>
      <c r="N10" s="39">
        <v>5445</v>
      </c>
      <c r="O10" s="72">
        <f>I10+K10+M10</f>
        <v>332350.5000001746</v>
      </c>
      <c r="P10" s="73">
        <f>J10+L10+N10</f>
        <v>13413</v>
      </c>
      <c r="Q10" s="37">
        <v>15764</v>
      </c>
      <c r="R10" s="40">
        <f>IF(Q10&lt;&gt;0,-(Q10-P10)/Q10,"")</f>
        <v>-0.1491372748033494</v>
      </c>
      <c r="S10" s="75">
        <v>2245526.5000001746</v>
      </c>
      <c r="T10" s="76">
        <v>96586</v>
      </c>
      <c r="U10" s="41">
        <f>S10/T10</f>
        <v>23.248985360198937</v>
      </c>
    </row>
    <row r="11" spans="1:21" s="32" customFormat="1" ht="11.25">
      <c r="A11" s="29">
        <v>5</v>
      </c>
      <c r="B11" s="30"/>
      <c r="C11" s="70" t="s">
        <v>65</v>
      </c>
      <c r="D11" s="42" t="s">
        <v>66</v>
      </c>
      <c r="E11" s="31" t="s">
        <v>20</v>
      </c>
      <c r="F11" s="57">
        <v>229</v>
      </c>
      <c r="G11" s="34" t="s">
        <v>67</v>
      </c>
      <c r="H11" s="35">
        <v>1</v>
      </c>
      <c r="I11" s="38">
        <v>67766.50000117648</v>
      </c>
      <c r="J11" s="39">
        <v>2704</v>
      </c>
      <c r="K11" s="38">
        <v>87350.50000015477</v>
      </c>
      <c r="L11" s="39">
        <v>3616</v>
      </c>
      <c r="M11" s="38">
        <v>104107.9999996812</v>
      </c>
      <c r="N11" s="39">
        <v>4329</v>
      </c>
      <c r="O11" s="72">
        <f>I11+K11+M11</f>
        <v>259225.00000101246</v>
      </c>
      <c r="P11" s="73">
        <f>J11+L11+N11</f>
        <v>10649</v>
      </c>
      <c r="Q11" s="37"/>
      <c r="R11" s="40"/>
      <c r="S11" s="75">
        <v>259225.00000101246</v>
      </c>
      <c r="T11" s="76">
        <v>10649</v>
      </c>
      <c r="U11" s="41">
        <f>S11/T11</f>
        <v>24.34266128284463</v>
      </c>
    </row>
    <row r="12" spans="1:21" s="32" customFormat="1" ht="11.25">
      <c r="A12" s="29">
        <v>6</v>
      </c>
      <c r="B12" s="30"/>
      <c r="C12" s="70" t="s">
        <v>68</v>
      </c>
      <c r="D12" s="42" t="s">
        <v>68</v>
      </c>
      <c r="E12" s="31" t="s">
        <v>21</v>
      </c>
      <c r="F12" s="57">
        <v>138</v>
      </c>
      <c r="G12" s="34">
        <v>183</v>
      </c>
      <c r="H12" s="35">
        <v>1</v>
      </c>
      <c r="I12" s="38">
        <v>32660.99999991276</v>
      </c>
      <c r="J12" s="39">
        <v>1344</v>
      </c>
      <c r="K12" s="38">
        <v>49732.5000002328</v>
      </c>
      <c r="L12" s="39">
        <v>2029</v>
      </c>
      <c r="M12" s="38">
        <v>146019.00000099652</v>
      </c>
      <c r="N12" s="39">
        <v>5811</v>
      </c>
      <c r="O12" s="72">
        <f>I12+K12+M12</f>
        <v>228412.5000011421</v>
      </c>
      <c r="P12" s="73">
        <f>J12+L12+N12</f>
        <v>9184</v>
      </c>
      <c r="Q12" s="37"/>
      <c r="R12" s="40">
        <f>IF(Q12&lt;&gt;0,-(Q12-P12)/Q12,"")</f>
      </c>
      <c r="S12" s="75">
        <v>595689.0000015438</v>
      </c>
      <c r="T12" s="76">
        <v>26666</v>
      </c>
      <c r="U12" s="41">
        <f>S12/T12</f>
        <v>22.338895972457202</v>
      </c>
    </row>
    <row r="13" spans="1:21" s="32" customFormat="1" ht="11.25">
      <c r="A13" s="29">
        <v>7</v>
      </c>
      <c r="B13" s="30"/>
      <c r="C13" s="70" t="s">
        <v>35</v>
      </c>
      <c r="D13" s="42" t="s">
        <v>35</v>
      </c>
      <c r="E13" s="31" t="s">
        <v>21</v>
      </c>
      <c r="F13" s="57">
        <v>36</v>
      </c>
      <c r="G13" s="34">
        <v>108</v>
      </c>
      <c r="H13" s="35">
        <v>4</v>
      </c>
      <c r="I13" s="38">
        <v>42316.000000075175</v>
      </c>
      <c r="J13" s="39">
        <v>3263</v>
      </c>
      <c r="K13" s="38">
        <v>35943.00000002012</v>
      </c>
      <c r="L13" s="39">
        <v>2723</v>
      </c>
      <c r="M13" s="38">
        <v>34731.00000000185</v>
      </c>
      <c r="N13" s="39">
        <v>2740</v>
      </c>
      <c r="O13" s="72">
        <f>I13+K13+M13</f>
        <v>112990.00000009713</v>
      </c>
      <c r="P13" s="73">
        <f>J13+L13+N13</f>
        <v>8726</v>
      </c>
      <c r="Q13" s="37">
        <v>5464</v>
      </c>
      <c r="R13" s="40">
        <f>IF(Q13&lt;&gt;0,-(Q13-P13)/Q13,"")</f>
        <v>0.5969985358711567</v>
      </c>
      <c r="S13" s="75">
        <v>1539979.500000097</v>
      </c>
      <c r="T13" s="76">
        <v>83041</v>
      </c>
      <c r="U13" s="41">
        <f>S13/T13</f>
        <v>18.54480919064194</v>
      </c>
    </row>
    <row r="14" spans="1:21" s="32" customFormat="1" ht="11.25">
      <c r="A14" s="29">
        <v>8</v>
      </c>
      <c r="B14" s="30"/>
      <c r="C14" s="70" t="s">
        <v>29</v>
      </c>
      <c r="D14" s="42" t="s">
        <v>29</v>
      </c>
      <c r="E14" s="31" t="s">
        <v>20</v>
      </c>
      <c r="F14" s="57">
        <v>136</v>
      </c>
      <c r="G14" s="34">
        <v>258</v>
      </c>
      <c r="H14" s="35">
        <v>5</v>
      </c>
      <c r="I14" s="38">
        <v>48695.49999955225</v>
      </c>
      <c r="J14" s="39">
        <v>1899</v>
      </c>
      <c r="K14" s="38">
        <v>69902.99999954634</v>
      </c>
      <c r="L14" s="39">
        <v>2753</v>
      </c>
      <c r="M14" s="38">
        <v>77262.00000010441</v>
      </c>
      <c r="N14" s="39">
        <v>3095</v>
      </c>
      <c r="O14" s="72">
        <f>I14+K14+M14</f>
        <v>195860.49999920302</v>
      </c>
      <c r="P14" s="73">
        <f>J14+L14+N14</f>
        <v>7747</v>
      </c>
      <c r="Q14" s="37">
        <v>13088</v>
      </c>
      <c r="R14" s="40">
        <f>IF(Q14&lt;&gt;0,-(Q14-P14)/Q14,"")</f>
        <v>-0.40808374083129584</v>
      </c>
      <c r="S14" s="75">
        <v>8280084.499999203</v>
      </c>
      <c r="T14" s="76">
        <v>344447</v>
      </c>
      <c r="U14" s="41">
        <f>S14/T14</f>
        <v>24.03877664778385</v>
      </c>
    </row>
    <row r="15" spans="1:21" s="32" customFormat="1" ht="11.25">
      <c r="A15" s="29">
        <v>9</v>
      </c>
      <c r="B15" s="30"/>
      <c r="C15" s="70" t="s">
        <v>37</v>
      </c>
      <c r="D15" s="42" t="s">
        <v>45</v>
      </c>
      <c r="E15" s="31" t="s">
        <v>20</v>
      </c>
      <c r="F15" s="57">
        <v>106</v>
      </c>
      <c r="G15" s="34">
        <v>169</v>
      </c>
      <c r="H15" s="35">
        <v>4</v>
      </c>
      <c r="I15" s="38">
        <v>27396.00000025006</v>
      </c>
      <c r="J15" s="39">
        <v>1246</v>
      </c>
      <c r="K15" s="38">
        <v>44056.99999997591</v>
      </c>
      <c r="L15" s="39">
        <v>1992</v>
      </c>
      <c r="M15" s="38">
        <v>47031.000000344444</v>
      </c>
      <c r="N15" s="39">
        <v>2098</v>
      </c>
      <c r="O15" s="72">
        <f>I15+K15+M15</f>
        <v>118484.0000005704</v>
      </c>
      <c r="P15" s="73">
        <f>J15+L15+N15</f>
        <v>5336</v>
      </c>
      <c r="Q15" s="37">
        <v>5986</v>
      </c>
      <c r="R15" s="40">
        <f>IF(Q15&lt;&gt;0,-(Q15-P15)/Q15,"")</f>
        <v>-0.10858670230537922</v>
      </c>
      <c r="S15" s="75">
        <v>1481227.0000005704</v>
      </c>
      <c r="T15" s="76">
        <v>69285</v>
      </c>
      <c r="U15" s="41">
        <f>S15/T15</f>
        <v>21.378754420156895</v>
      </c>
    </row>
    <row r="16" spans="1:21" s="32" customFormat="1" ht="11.25">
      <c r="A16" s="29">
        <v>10</v>
      </c>
      <c r="B16" s="30"/>
      <c r="C16" s="70" t="s">
        <v>56</v>
      </c>
      <c r="D16" s="42" t="s">
        <v>56</v>
      </c>
      <c r="E16" s="31" t="s">
        <v>21</v>
      </c>
      <c r="F16" s="57">
        <v>154</v>
      </c>
      <c r="G16" s="34">
        <v>224</v>
      </c>
      <c r="H16" s="35">
        <v>2</v>
      </c>
      <c r="I16" s="38">
        <v>25294.500000382577</v>
      </c>
      <c r="J16" s="39">
        <v>1133</v>
      </c>
      <c r="K16" s="38">
        <v>38466.50000029932</v>
      </c>
      <c r="L16" s="39">
        <v>1691</v>
      </c>
      <c r="M16" s="38">
        <v>50789.50000010632</v>
      </c>
      <c r="N16" s="39">
        <v>2228</v>
      </c>
      <c r="O16" s="72">
        <f>I16+K16+M16</f>
        <v>114550.50000078822</v>
      </c>
      <c r="P16" s="73">
        <f>J16+L16+N16</f>
        <v>5052</v>
      </c>
      <c r="Q16" s="37">
        <v>7373</v>
      </c>
      <c r="R16" s="40">
        <f>IF(Q16&lt;&gt;0,-(Q16-P16)/Q16,"")</f>
        <v>-0.3147972331479723</v>
      </c>
      <c r="S16" s="75">
        <v>419030.00000078825</v>
      </c>
      <c r="T16" s="76">
        <v>19802</v>
      </c>
      <c r="U16" s="41">
        <f>S16/T16</f>
        <v>21.160993839045968</v>
      </c>
    </row>
    <row r="17" spans="1:21" s="32" customFormat="1" ht="11.25">
      <c r="A17" s="29">
        <v>11</v>
      </c>
      <c r="B17" s="30"/>
      <c r="C17" s="71" t="s">
        <v>69</v>
      </c>
      <c r="D17" s="43" t="s">
        <v>70</v>
      </c>
      <c r="E17" s="31" t="s">
        <v>71</v>
      </c>
      <c r="F17" s="86">
        <v>81</v>
      </c>
      <c r="G17" s="87" t="s">
        <v>67</v>
      </c>
      <c r="H17" s="35">
        <v>1</v>
      </c>
      <c r="I17" s="38">
        <v>22950.50000018954</v>
      </c>
      <c r="J17" s="39">
        <v>856</v>
      </c>
      <c r="K17" s="38">
        <v>29967.000000105723</v>
      </c>
      <c r="L17" s="39">
        <v>1114</v>
      </c>
      <c r="M17" s="38">
        <v>27033.999999806303</v>
      </c>
      <c r="N17" s="39">
        <v>1013</v>
      </c>
      <c r="O17" s="72">
        <f>I17+K17+M17</f>
        <v>79951.50000010156</v>
      </c>
      <c r="P17" s="73">
        <f>J17+L17+N17</f>
        <v>2983</v>
      </c>
      <c r="Q17" s="37"/>
      <c r="R17" s="40"/>
      <c r="S17" s="88">
        <v>79951.50000010156</v>
      </c>
      <c r="T17" s="89">
        <v>2983</v>
      </c>
      <c r="U17" s="41">
        <f>S17/T17</f>
        <v>26.80238015424122</v>
      </c>
    </row>
    <row r="18" spans="1:21" s="32" customFormat="1" ht="11.25">
      <c r="A18" s="29">
        <v>12</v>
      </c>
      <c r="B18" s="30"/>
      <c r="C18" s="70" t="s">
        <v>34</v>
      </c>
      <c r="D18" s="42" t="s">
        <v>44</v>
      </c>
      <c r="E18" s="31" t="s">
        <v>20</v>
      </c>
      <c r="F18" s="57">
        <v>42</v>
      </c>
      <c r="G18" s="34">
        <v>176</v>
      </c>
      <c r="H18" s="35">
        <v>4</v>
      </c>
      <c r="I18" s="38">
        <v>16506.50000008139</v>
      </c>
      <c r="J18" s="39">
        <v>678</v>
      </c>
      <c r="K18" s="38">
        <v>24273.000000023665</v>
      </c>
      <c r="L18" s="39">
        <v>966</v>
      </c>
      <c r="M18" s="38">
        <v>23659.500000061194</v>
      </c>
      <c r="N18" s="39">
        <v>938</v>
      </c>
      <c r="O18" s="72">
        <f>I18+K18+M18</f>
        <v>64439.00000016624</v>
      </c>
      <c r="P18" s="73">
        <f>J18+L18+N18</f>
        <v>2582</v>
      </c>
      <c r="Q18" s="37">
        <v>6824</v>
      </c>
      <c r="R18" s="40">
        <f>IF(Q18&lt;&gt;0,-(Q18-P18)/Q18,"")</f>
        <v>-0.6216295427901524</v>
      </c>
      <c r="S18" s="75">
        <v>2195525.0000001662</v>
      </c>
      <c r="T18" s="76">
        <v>94607</v>
      </c>
      <c r="U18" s="41">
        <f>S18/T18</f>
        <v>23.206792309238917</v>
      </c>
    </row>
    <row r="19" spans="1:21" s="32" customFormat="1" ht="11.25">
      <c r="A19" s="29">
        <v>13</v>
      </c>
      <c r="B19" s="30"/>
      <c r="C19" s="71" t="s">
        <v>36</v>
      </c>
      <c r="D19" s="43" t="s">
        <v>47</v>
      </c>
      <c r="E19" s="31" t="s">
        <v>31</v>
      </c>
      <c r="F19" s="57">
        <v>63</v>
      </c>
      <c r="G19" s="34">
        <v>103</v>
      </c>
      <c r="H19" s="35">
        <v>4</v>
      </c>
      <c r="I19" s="38">
        <v>14939.5</v>
      </c>
      <c r="J19" s="39">
        <v>572</v>
      </c>
      <c r="K19" s="38">
        <v>27110.5</v>
      </c>
      <c r="L19" s="39">
        <v>1001</v>
      </c>
      <c r="M19" s="38">
        <v>24637</v>
      </c>
      <c r="N19" s="39">
        <v>907</v>
      </c>
      <c r="O19" s="60">
        <f>I19+K19+M19</f>
        <v>66687</v>
      </c>
      <c r="P19" s="61">
        <f>J19+L19+N19</f>
        <v>2480</v>
      </c>
      <c r="Q19" s="37">
        <v>4582</v>
      </c>
      <c r="R19" s="40">
        <f>IF(Q19&lt;&gt;0,-(Q19-P19)/Q19,"")</f>
        <v>-0.45875163683980796</v>
      </c>
      <c r="S19" s="64">
        <v>1493521</v>
      </c>
      <c r="T19" s="65">
        <v>61670</v>
      </c>
      <c r="U19" s="41">
        <f>S19/T19</f>
        <v>24.217950381060483</v>
      </c>
    </row>
    <row r="20" spans="1:21" s="32" customFormat="1" ht="11.25">
      <c r="A20" s="29">
        <v>14</v>
      </c>
      <c r="B20" s="30"/>
      <c r="C20" s="71" t="s">
        <v>72</v>
      </c>
      <c r="D20" s="43" t="s">
        <v>73</v>
      </c>
      <c r="E20" s="31" t="s">
        <v>24</v>
      </c>
      <c r="F20" s="57">
        <v>69</v>
      </c>
      <c r="G20" s="34" t="s">
        <v>67</v>
      </c>
      <c r="H20" s="35">
        <v>1</v>
      </c>
      <c r="I20" s="38">
        <v>13200.499999679687</v>
      </c>
      <c r="J20" s="39">
        <v>586</v>
      </c>
      <c r="K20" s="38">
        <v>18760.499999981195</v>
      </c>
      <c r="L20" s="39">
        <v>843</v>
      </c>
      <c r="M20" s="38">
        <v>21130.000000092357</v>
      </c>
      <c r="N20" s="39">
        <v>942</v>
      </c>
      <c r="O20" s="72">
        <f>I20+K20+M20</f>
        <v>53090.99999975324</v>
      </c>
      <c r="P20" s="73">
        <f>J20+L20+N20</f>
        <v>2371</v>
      </c>
      <c r="Q20" s="37"/>
      <c r="R20" s="40"/>
      <c r="S20" s="79">
        <v>53090.99999975324</v>
      </c>
      <c r="T20" s="80">
        <v>2371</v>
      </c>
      <c r="U20" s="41">
        <f>S20/T20</f>
        <v>22.39181779829323</v>
      </c>
    </row>
    <row r="21" spans="1:21" s="32" customFormat="1" ht="11.25">
      <c r="A21" s="29">
        <v>15</v>
      </c>
      <c r="B21" s="30"/>
      <c r="C21" s="71" t="s">
        <v>30</v>
      </c>
      <c r="D21" s="43" t="s">
        <v>46</v>
      </c>
      <c r="E21" s="31" t="s">
        <v>31</v>
      </c>
      <c r="F21" s="57">
        <v>29</v>
      </c>
      <c r="G21" s="34">
        <v>79</v>
      </c>
      <c r="H21" s="35">
        <v>5</v>
      </c>
      <c r="I21" s="38">
        <v>14839.5</v>
      </c>
      <c r="J21" s="39">
        <v>576</v>
      </c>
      <c r="K21" s="38">
        <v>19634.5</v>
      </c>
      <c r="L21" s="39">
        <v>783</v>
      </c>
      <c r="M21" s="38">
        <v>21296</v>
      </c>
      <c r="N21" s="39">
        <v>842</v>
      </c>
      <c r="O21" s="60">
        <f>I21+K21+M21</f>
        <v>55770</v>
      </c>
      <c r="P21" s="61">
        <f>J21+L21+N21</f>
        <v>2201</v>
      </c>
      <c r="Q21" s="37">
        <v>4575</v>
      </c>
      <c r="R21" s="40">
        <f>IF(Q21&lt;&gt;0,-(Q21-P21)/Q21,"")</f>
        <v>-0.5189071038251366</v>
      </c>
      <c r="S21" s="64">
        <v>2997177</v>
      </c>
      <c r="T21" s="65">
        <v>130076</v>
      </c>
      <c r="U21" s="41">
        <f>S21/T21</f>
        <v>23.041737138288386</v>
      </c>
    </row>
    <row r="22" spans="1:21" s="32" customFormat="1" ht="11.25">
      <c r="A22" s="29">
        <v>16</v>
      </c>
      <c r="B22" s="33"/>
      <c r="C22" s="70" t="s">
        <v>57</v>
      </c>
      <c r="D22" s="42" t="s">
        <v>58</v>
      </c>
      <c r="E22" s="44" t="s">
        <v>33</v>
      </c>
      <c r="F22" s="57">
        <v>59</v>
      </c>
      <c r="G22" s="34">
        <v>161</v>
      </c>
      <c r="H22" s="35">
        <v>2</v>
      </c>
      <c r="I22" s="38">
        <v>12904.50000017336</v>
      </c>
      <c r="J22" s="39">
        <v>535</v>
      </c>
      <c r="K22" s="38">
        <v>18988.000000229436</v>
      </c>
      <c r="L22" s="39">
        <v>775</v>
      </c>
      <c r="M22" s="38">
        <v>20863.000000252006</v>
      </c>
      <c r="N22" s="39">
        <v>852</v>
      </c>
      <c r="O22" s="72">
        <f>I22+K22+M22</f>
        <v>52755.50000065481</v>
      </c>
      <c r="P22" s="73">
        <f>J22+L22+N22</f>
        <v>2162</v>
      </c>
      <c r="Q22" s="37">
        <v>4265</v>
      </c>
      <c r="R22" s="40">
        <f>IF(Q22&lt;&gt;0,-(Q22-P22)/Q22,"")</f>
        <v>-0.4930832356389215</v>
      </c>
      <c r="S22" s="75">
        <v>203093</v>
      </c>
      <c r="T22" s="76">
        <v>9065</v>
      </c>
      <c r="U22" s="41">
        <f>S22/T22</f>
        <v>22.40408163265306</v>
      </c>
    </row>
    <row r="23" spans="1:21" s="32" customFormat="1" ht="11.25">
      <c r="A23" s="29">
        <v>17</v>
      </c>
      <c r="B23" s="30"/>
      <c r="C23" s="70" t="s">
        <v>74</v>
      </c>
      <c r="D23" s="42" t="s">
        <v>75</v>
      </c>
      <c r="E23" s="44" t="s">
        <v>33</v>
      </c>
      <c r="F23" s="57">
        <v>59</v>
      </c>
      <c r="G23" s="34" t="s">
        <v>67</v>
      </c>
      <c r="H23" s="35">
        <v>1</v>
      </c>
      <c r="I23" s="38">
        <v>8789.499999754322</v>
      </c>
      <c r="J23" s="39">
        <v>322</v>
      </c>
      <c r="K23" s="38">
        <v>12416.499999848085</v>
      </c>
      <c r="L23" s="39">
        <v>464</v>
      </c>
      <c r="M23" s="38">
        <v>13607.499999758122</v>
      </c>
      <c r="N23" s="39">
        <v>488</v>
      </c>
      <c r="O23" s="72">
        <f>I23+K23+M23</f>
        <v>34813.49999936053</v>
      </c>
      <c r="P23" s="73">
        <f>J23+L23+N23</f>
        <v>1274</v>
      </c>
      <c r="Q23" s="37"/>
      <c r="R23" s="40"/>
      <c r="S23" s="75">
        <v>34813.49999936053</v>
      </c>
      <c r="T23" s="76">
        <v>1274</v>
      </c>
      <c r="U23" s="41">
        <f>S23/T23</f>
        <v>27.326138147064782</v>
      </c>
    </row>
    <row r="24" spans="1:21" s="32" customFormat="1" ht="11.25">
      <c r="A24" s="29">
        <v>18</v>
      </c>
      <c r="B24" s="30"/>
      <c r="C24" s="70" t="s">
        <v>76</v>
      </c>
      <c r="D24" s="42" t="s">
        <v>77</v>
      </c>
      <c r="E24" s="31" t="s">
        <v>23</v>
      </c>
      <c r="F24" s="57">
        <v>17</v>
      </c>
      <c r="G24" s="34">
        <v>6</v>
      </c>
      <c r="H24" s="35">
        <v>1</v>
      </c>
      <c r="I24" s="38">
        <v>3085.0000000874197</v>
      </c>
      <c r="J24" s="39">
        <v>151</v>
      </c>
      <c r="K24" s="38">
        <v>4198.00000010737</v>
      </c>
      <c r="L24" s="39">
        <v>213</v>
      </c>
      <c r="M24" s="38">
        <v>3957.9999998942462</v>
      </c>
      <c r="N24" s="39">
        <v>199</v>
      </c>
      <c r="O24" s="72">
        <f>I24+K24+M24</f>
        <v>11241.000000089036</v>
      </c>
      <c r="P24" s="73">
        <f>J24+L24+N24</f>
        <v>563</v>
      </c>
      <c r="Q24" s="37"/>
      <c r="R24" s="40">
        <f>IF(Q24&lt;&gt;0,-(Q24-P24)/Q24,"")</f>
      </c>
      <c r="S24" s="75">
        <v>13853.000000089036</v>
      </c>
      <c r="T24" s="76">
        <v>677</v>
      </c>
      <c r="U24" s="41">
        <f>S24/T24</f>
        <v>20.46233382583314</v>
      </c>
    </row>
    <row r="25" spans="1:21" s="32" customFormat="1" ht="11.25">
      <c r="A25" s="29">
        <v>19</v>
      </c>
      <c r="B25" s="30"/>
      <c r="C25" s="70" t="s">
        <v>59</v>
      </c>
      <c r="D25" s="42" t="s">
        <v>60</v>
      </c>
      <c r="E25" s="31" t="s">
        <v>23</v>
      </c>
      <c r="F25" s="57">
        <v>13</v>
      </c>
      <c r="G25" s="34">
        <v>18</v>
      </c>
      <c r="H25" s="35">
        <v>2</v>
      </c>
      <c r="I25" s="38">
        <v>1717.0000000330008</v>
      </c>
      <c r="J25" s="39">
        <v>77</v>
      </c>
      <c r="K25" s="38">
        <v>2174.9999998623625</v>
      </c>
      <c r="L25" s="39">
        <v>106</v>
      </c>
      <c r="M25" s="38">
        <v>1853.9999999143336</v>
      </c>
      <c r="N25" s="39">
        <v>88</v>
      </c>
      <c r="O25" s="72">
        <f>I25+K25+M25</f>
        <v>5745.999999809697</v>
      </c>
      <c r="P25" s="73">
        <f>J25+L25+N25</f>
        <v>271</v>
      </c>
      <c r="Q25" s="37">
        <v>387</v>
      </c>
      <c r="R25" s="40">
        <f>IF(Q25&lt;&gt;0,-(Q25-P25)/Q25,"")</f>
        <v>-0.2997416020671835</v>
      </c>
      <c r="S25" s="75">
        <v>23109.999999809697</v>
      </c>
      <c r="T25" s="76">
        <v>1124</v>
      </c>
      <c r="U25" s="41">
        <f>S25/T25</f>
        <v>20.56049822047126</v>
      </c>
    </row>
    <row r="26" spans="1:21" s="32" customFormat="1" ht="11.25">
      <c r="A26" s="29">
        <v>20</v>
      </c>
      <c r="B26" s="30"/>
      <c r="C26" s="70" t="s">
        <v>63</v>
      </c>
      <c r="D26" s="42" t="s">
        <v>63</v>
      </c>
      <c r="E26" s="31" t="s">
        <v>78</v>
      </c>
      <c r="F26" s="57">
        <v>7</v>
      </c>
      <c r="G26" s="34">
        <v>3</v>
      </c>
      <c r="H26" s="35">
        <v>2</v>
      </c>
      <c r="I26" s="38">
        <v>399.000000008762</v>
      </c>
      <c r="J26" s="39">
        <v>21</v>
      </c>
      <c r="K26" s="38">
        <v>576.9999999592106</v>
      </c>
      <c r="L26" s="39">
        <v>33</v>
      </c>
      <c r="M26" s="38">
        <v>394.9999999312637</v>
      </c>
      <c r="N26" s="39">
        <v>20</v>
      </c>
      <c r="O26" s="72">
        <f>I26+K26+M26</f>
        <v>1370.9999998992362</v>
      </c>
      <c r="P26" s="73">
        <f>J26+L26+N26</f>
        <v>74</v>
      </c>
      <c r="Q26" s="37">
        <v>3</v>
      </c>
      <c r="R26" s="40">
        <f>IF(Q26&lt;&gt;0,-(Q26-P26)/Q26,"")</f>
        <v>23.666666666666668</v>
      </c>
      <c r="S26" s="75">
        <v>4304.999999978791</v>
      </c>
      <c r="T26" s="76">
        <v>218</v>
      </c>
      <c r="U26" s="41">
        <f>S26/T26</f>
        <v>19.74770642192106</v>
      </c>
    </row>
    <row r="27" spans="1:21" s="32" customFormat="1" ht="11.25">
      <c r="A27" s="29">
        <v>21</v>
      </c>
      <c r="B27" s="30"/>
      <c r="C27" s="70" t="s">
        <v>39</v>
      </c>
      <c r="D27" s="42" t="s">
        <v>49</v>
      </c>
      <c r="E27" s="31" t="s">
        <v>23</v>
      </c>
      <c r="F27" s="57">
        <v>2</v>
      </c>
      <c r="G27" s="34">
        <v>2</v>
      </c>
      <c r="H27" s="35">
        <v>4</v>
      </c>
      <c r="I27" s="38">
        <v>334.00000007191466</v>
      </c>
      <c r="J27" s="39">
        <v>14</v>
      </c>
      <c r="K27" s="38">
        <v>650.0000000510546</v>
      </c>
      <c r="L27" s="39">
        <v>27</v>
      </c>
      <c r="M27" s="38">
        <v>655.0000000199436</v>
      </c>
      <c r="N27" s="39">
        <v>27</v>
      </c>
      <c r="O27" s="72">
        <f>I27+K27+M27</f>
        <v>1639.000000142913</v>
      </c>
      <c r="P27" s="73">
        <f>J27+L27+N27</f>
        <v>68</v>
      </c>
      <c r="Q27" s="37">
        <v>60</v>
      </c>
      <c r="R27" s="40">
        <f>IF(Q27&lt;&gt;0,-(Q27-P27)/Q27,"")</f>
        <v>0.13333333333333333</v>
      </c>
      <c r="S27" s="75">
        <v>32048.000000142914</v>
      </c>
      <c r="T27" s="76">
        <v>1365</v>
      </c>
      <c r="U27" s="41">
        <f>S27/T27</f>
        <v>23.47838827849298</v>
      </c>
    </row>
    <row r="28" spans="1:21" s="32" customFormat="1" ht="11.25">
      <c r="A28" s="29">
        <v>22</v>
      </c>
      <c r="B28" s="30"/>
      <c r="C28" s="70" t="s">
        <v>48</v>
      </c>
      <c r="D28" s="42" t="s">
        <v>48</v>
      </c>
      <c r="E28" s="44" t="s">
        <v>33</v>
      </c>
      <c r="F28" s="57">
        <v>1</v>
      </c>
      <c r="G28" s="34">
        <v>25</v>
      </c>
      <c r="H28" s="35">
        <v>3</v>
      </c>
      <c r="I28" s="38">
        <v>302.00000004918627</v>
      </c>
      <c r="J28" s="39">
        <v>16</v>
      </c>
      <c r="K28" s="38">
        <v>883.9999999772859</v>
      </c>
      <c r="L28" s="39">
        <v>44</v>
      </c>
      <c r="M28" s="38">
        <v>109.99999999813878</v>
      </c>
      <c r="N28" s="39">
        <v>5</v>
      </c>
      <c r="O28" s="72">
        <f>I28+K28+M28</f>
        <v>1296.000000024611</v>
      </c>
      <c r="P28" s="73">
        <f>J28+L28+N28</f>
        <v>65</v>
      </c>
      <c r="Q28" s="37">
        <v>581</v>
      </c>
      <c r="R28" s="40">
        <f>IF(Q28&lt;&gt;0,-(Q28-P28)/Q28,"")</f>
        <v>-0.8881239242685026</v>
      </c>
      <c r="S28" s="75">
        <v>201869</v>
      </c>
      <c r="T28" s="76">
        <v>9370</v>
      </c>
      <c r="U28" s="41">
        <f>S28/T28</f>
        <v>21.54418356456777</v>
      </c>
    </row>
    <row r="29" spans="1:21" s="32" customFormat="1" ht="11.25">
      <c r="A29" s="29">
        <v>23</v>
      </c>
      <c r="B29" s="30"/>
      <c r="C29" s="70" t="s">
        <v>25</v>
      </c>
      <c r="D29" s="42" t="s">
        <v>51</v>
      </c>
      <c r="E29" s="31" t="s">
        <v>22</v>
      </c>
      <c r="F29" s="57">
        <v>4</v>
      </c>
      <c r="G29" s="34">
        <v>6</v>
      </c>
      <c r="H29" s="35">
        <v>6</v>
      </c>
      <c r="I29" s="38">
        <v>275.9999999720602</v>
      </c>
      <c r="J29" s="39">
        <v>14</v>
      </c>
      <c r="K29" s="38">
        <v>509.9999999836141</v>
      </c>
      <c r="L29" s="39">
        <v>25</v>
      </c>
      <c r="M29" s="38">
        <v>330.499999982773</v>
      </c>
      <c r="N29" s="39">
        <v>16</v>
      </c>
      <c r="O29" s="72">
        <f>I29+K29+M29</f>
        <v>1116.4999999384472</v>
      </c>
      <c r="P29" s="73">
        <f>J29+L29+N29</f>
        <v>55</v>
      </c>
      <c r="Q29" s="37">
        <v>85</v>
      </c>
      <c r="R29" s="40">
        <f>IF(Q29&lt;&gt;0,-(Q29-P29)/Q29,"")</f>
        <v>-0.35294117647058826</v>
      </c>
      <c r="S29" s="77">
        <v>283607.4999999385</v>
      </c>
      <c r="T29" s="78">
        <v>13007</v>
      </c>
      <c r="U29" s="41">
        <f>S29/T29</f>
        <v>21.804220804177632</v>
      </c>
    </row>
    <row r="30" spans="1:21" s="32" customFormat="1" ht="11.25">
      <c r="A30" s="29">
        <v>24</v>
      </c>
      <c r="B30" s="30"/>
      <c r="C30" s="70" t="s">
        <v>61</v>
      </c>
      <c r="D30" s="42" t="s">
        <v>61</v>
      </c>
      <c r="E30" s="31" t="s">
        <v>23</v>
      </c>
      <c r="F30" s="57">
        <v>11</v>
      </c>
      <c r="G30" s="34">
        <v>17</v>
      </c>
      <c r="H30" s="35">
        <v>2</v>
      </c>
      <c r="I30" s="38">
        <v>186.00000002012263</v>
      </c>
      <c r="J30" s="39">
        <v>8</v>
      </c>
      <c r="K30" s="38">
        <v>330.9999999711296</v>
      </c>
      <c r="L30" s="39">
        <v>14</v>
      </c>
      <c r="M30" s="38">
        <v>366.0000000093204</v>
      </c>
      <c r="N30" s="39">
        <v>16</v>
      </c>
      <c r="O30" s="72">
        <f>I30+K30+M30</f>
        <v>883.0000000005726</v>
      </c>
      <c r="P30" s="73">
        <f>J30+L30+N30</f>
        <v>38</v>
      </c>
      <c r="Q30" s="37">
        <v>258</v>
      </c>
      <c r="R30" s="40">
        <f>IF(Q30&lt;&gt;0,-(Q30-P30)/Q30,"")</f>
        <v>-0.8527131782945736</v>
      </c>
      <c r="S30" s="75">
        <v>10429.000000000573</v>
      </c>
      <c r="T30" s="76">
        <v>506</v>
      </c>
      <c r="U30" s="41">
        <f>S30/T30</f>
        <v>20.610671936760024</v>
      </c>
    </row>
    <row r="31" spans="1:21" ht="11.25">
      <c r="A31" s="29">
        <v>25</v>
      </c>
      <c r="B31" s="30"/>
      <c r="C31" s="70" t="s">
        <v>79</v>
      </c>
      <c r="D31" s="42" t="s">
        <v>79</v>
      </c>
      <c r="E31" s="31" t="s">
        <v>23</v>
      </c>
      <c r="F31" s="57">
        <v>1</v>
      </c>
      <c r="G31" s="34">
        <v>1</v>
      </c>
      <c r="H31" s="35">
        <v>7</v>
      </c>
      <c r="I31" s="38">
        <v>70.99999996777227</v>
      </c>
      <c r="J31" s="39">
        <v>3</v>
      </c>
      <c r="K31" s="38">
        <v>417.0000000162141</v>
      </c>
      <c r="L31" s="39">
        <v>16</v>
      </c>
      <c r="M31" s="38">
        <v>336.0000000253412</v>
      </c>
      <c r="N31" s="39">
        <v>13</v>
      </c>
      <c r="O31" s="72">
        <f>I31+K31+M31</f>
        <v>824.0000000093276</v>
      </c>
      <c r="P31" s="73">
        <f>J31+L31+N31</f>
        <v>32</v>
      </c>
      <c r="Q31" s="37">
        <v>23</v>
      </c>
      <c r="R31" s="40">
        <f>IF(Q31&lt;&gt;0,-(Q31-P31)/Q31,"")</f>
        <v>0.391304347826087</v>
      </c>
      <c r="S31" s="75">
        <v>8713.000000009328</v>
      </c>
      <c r="T31" s="76">
        <v>425</v>
      </c>
      <c r="U31" s="41">
        <f>S31/T31</f>
        <v>20.501176470610183</v>
      </c>
    </row>
    <row r="32" spans="1:21" ht="11.25">
      <c r="A32" s="29">
        <v>26</v>
      </c>
      <c r="B32" s="30"/>
      <c r="C32" s="70" t="s">
        <v>62</v>
      </c>
      <c r="D32" s="42" t="s">
        <v>62</v>
      </c>
      <c r="E32" s="31" t="s">
        <v>23</v>
      </c>
      <c r="F32" s="57">
        <v>2</v>
      </c>
      <c r="G32" s="34">
        <v>1</v>
      </c>
      <c r="H32" s="35">
        <v>6</v>
      </c>
      <c r="I32" s="38">
        <v>80.00000001415958</v>
      </c>
      <c r="J32" s="39">
        <v>4</v>
      </c>
      <c r="K32" s="38">
        <v>19.9999999608786</v>
      </c>
      <c r="L32" s="39">
        <v>1</v>
      </c>
      <c r="M32" s="38">
        <v>109.99999999813878</v>
      </c>
      <c r="N32" s="39">
        <v>5</v>
      </c>
      <c r="O32" s="72">
        <f>I32+K32+M32</f>
        <v>209.99999997317695</v>
      </c>
      <c r="P32" s="73">
        <f>J32+L32+N32</f>
        <v>10</v>
      </c>
      <c r="Q32" s="37">
        <v>8</v>
      </c>
      <c r="R32" s="40">
        <f>IF(Q32&lt;&gt;0,-(Q32-P32)/Q32,"")</f>
        <v>0.25</v>
      </c>
      <c r="S32" s="75">
        <v>112861.99999997318</v>
      </c>
      <c r="T32" s="76">
        <v>5543</v>
      </c>
      <c r="U32" s="41">
        <f>S32/T32</f>
        <v>20.361176258339018</v>
      </c>
    </row>
    <row r="33" spans="1:21" ht="11.25">
      <c r="A33" s="29">
        <v>27</v>
      </c>
      <c r="B33" s="30"/>
      <c r="C33" s="70" t="s">
        <v>32</v>
      </c>
      <c r="D33" s="42" t="s">
        <v>50</v>
      </c>
      <c r="E33" s="44" t="s">
        <v>33</v>
      </c>
      <c r="F33" s="57">
        <v>1</v>
      </c>
      <c r="G33" s="34">
        <v>5</v>
      </c>
      <c r="H33" s="35">
        <v>5</v>
      </c>
      <c r="I33" s="38">
        <v>0</v>
      </c>
      <c r="J33" s="39">
        <v>0</v>
      </c>
      <c r="K33" s="38">
        <v>0</v>
      </c>
      <c r="L33" s="39">
        <v>0</v>
      </c>
      <c r="M33" s="38">
        <v>110.99999997485206</v>
      </c>
      <c r="N33" s="39">
        <v>6</v>
      </c>
      <c r="O33" s="72">
        <f>I33+K33+M33</f>
        <v>110.99999997485206</v>
      </c>
      <c r="P33" s="73">
        <f>J33+L33+N33</f>
        <v>6</v>
      </c>
      <c r="Q33" s="37">
        <v>20</v>
      </c>
      <c r="R33" s="40">
        <f>IF(Q33&lt;&gt;0,-(Q33-P33)/Q33,"")</f>
        <v>-0.7</v>
      </c>
      <c r="S33" s="75">
        <v>188331</v>
      </c>
      <c r="T33" s="76">
        <v>9136</v>
      </c>
      <c r="U33" s="41">
        <f>S33/T33</f>
        <v>20.61416374781086</v>
      </c>
    </row>
    <row r="34" spans="1:21" ht="11.25">
      <c r="A34" s="29">
        <v>28</v>
      </c>
      <c r="B34" s="30"/>
      <c r="C34" s="70" t="s">
        <v>80</v>
      </c>
      <c r="D34" s="42" t="s">
        <v>80</v>
      </c>
      <c r="E34" s="31" t="s">
        <v>23</v>
      </c>
      <c r="F34" s="57">
        <v>1</v>
      </c>
      <c r="G34" s="34">
        <v>1</v>
      </c>
      <c r="H34" s="35">
        <v>10</v>
      </c>
      <c r="I34" s="38">
        <v>50.00000003018038</v>
      </c>
      <c r="J34" s="39">
        <v>2</v>
      </c>
      <c r="K34" s="38">
        <v>25.00000001509019</v>
      </c>
      <c r="L34" s="39">
        <v>1</v>
      </c>
      <c r="M34" s="38">
        <v>50.00000003018038</v>
      </c>
      <c r="N34" s="39">
        <v>2</v>
      </c>
      <c r="O34" s="72">
        <f>I34+K34+M34</f>
        <v>125.00000007545094</v>
      </c>
      <c r="P34" s="73">
        <f>J34+L34+N34</f>
        <v>5</v>
      </c>
      <c r="Q34" s="37">
        <v>4</v>
      </c>
      <c r="R34" s="40">
        <f>IF(Q34&lt;&gt;0,-(Q34-P34)/Q34,"")</f>
        <v>0.25</v>
      </c>
      <c r="S34" s="75">
        <v>7642.000000075451</v>
      </c>
      <c r="T34" s="76">
        <v>409</v>
      </c>
      <c r="U34" s="41">
        <f>S34/T34</f>
        <v>18.684596577201592</v>
      </c>
    </row>
    <row r="35" spans="1:21" ht="11.25">
      <c r="A35" s="29">
        <v>29</v>
      </c>
      <c r="B35" s="30"/>
      <c r="C35" s="71" t="s">
        <v>27</v>
      </c>
      <c r="D35" s="43" t="s">
        <v>27</v>
      </c>
      <c r="E35" s="31" t="s">
        <v>24</v>
      </c>
      <c r="F35" s="57">
        <v>0</v>
      </c>
      <c r="G35" s="34">
        <v>5</v>
      </c>
      <c r="H35" s="35">
        <v>6</v>
      </c>
      <c r="I35" s="38">
        <v>80.00000001415958</v>
      </c>
      <c r="J35" s="39">
        <v>4</v>
      </c>
      <c r="K35" s="38">
        <v>18.000000007452034</v>
      </c>
      <c r="L35" s="39">
        <v>1</v>
      </c>
      <c r="M35" s="38">
        <v>0</v>
      </c>
      <c r="N35" s="39">
        <v>0</v>
      </c>
      <c r="O35" s="72">
        <f>I35+K35+M35</f>
        <v>98.00000002161161</v>
      </c>
      <c r="P35" s="73">
        <f>J35+L35+N35</f>
        <v>5</v>
      </c>
      <c r="Q35" s="37">
        <v>82</v>
      </c>
      <c r="R35" s="40">
        <f>IF(Q35&lt;&gt;0,-(Q35-P35)/Q35,"")</f>
        <v>-0.9390243902439024</v>
      </c>
      <c r="S35" s="79">
        <v>271808.8000000216</v>
      </c>
      <c r="T35" s="80">
        <v>12840</v>
      </c>
      <c r="U35" s="41">
        <f>S35/T35</f>
        <v>21.168909657322555</v>
      </c>
    </row>
    <row r="36" spans="1:21" ht="11.25">
      <c r="A36" s="29">
        <v>30</v>
      </c>
      <c r="B36" s="30"/>
      <c r="C36" s="71" t="s">
        <v>38</v>
      </c>
      <c r="D36" s="43" t="s">
        <v>38</v>
      </c>
      <c r="E36" s="31" t="s">
        <v>24</v>
      </c>
      <c r="F36" s="57">
        <v>0</v>
      </c>
      <c r="G36" s="34">
        <v>5</v>
      </c>
      <c r="H36" s="35">
        <v>4</v>
      </c>
      <c r="I36" s="38">
        <v>55.99999997578267</v>
      </c>
      <c r="J36" s="39">
        <v>3</v>
      </c>
      <c r="K36" s="38">
        <v>40.00000000707979</v>
      </c>
      <c r="L36" s="39">
        <v>2</v>
      </c>
      <c r="M36" s="38">
        <v>0</v>
      </c>
      <c r="N36" s="39">
        <v>0</v>
      </c>
      <c r="O36" s="72">
        <f>I36+K36+M36</f>
        <v>95.99999998286246</v>
      </c>
      <c r="P36" s="73">
        <f>J36+L36+N36</f>
        <v>5</v>
      </c>
      <c r="Q36" s="37">
        <v>28</v>
      </c>
      <c r="R36" s="40">
        <f>IF(Q36&lt;&gt;0,-(Q36-P36)/Q36,"")</f>
        <v>-0.8214285714285714</v>
      </c>
      <c r="S36" s="79">
        <v>105023.99999998286</v>
      </c>
      <c r="T36" s="80">
        <v>4632</v>
      </c>
      <c r="U36" s="41">
        <f>S36/T36</f>
        <v>22.67357512952998</v>
      </c>
    </row>
    <row r="37" spans="1:21" ht="11.25">
      <c r="A37" s="29">
        <v>31</v>
      </c>
      <c r="B37" s="30"/>
      <c r="C37" s="70" t="s">
        <v>81</v>
      </c>
      <c r="D37" s="42" t="s">
        <v>81</v>
      </c>
      <c r="E37" s="31" t="s">
        <v>22</v>
      </c>
      <c r="F37" s="57">
        <v>1</v>
      </c>
      <c r="G37" s="34">
        <v>1</v>
      </c>
      <c r="H37" s="35">
        <v>11</v>
      </c>
      <c r="I37" s="38">
        <v>0</v>
      </c>
      <c r="J37" s="39">
        <v>0</v>
      </c>
      <c r="K37" s="38">
        <v>0</v>
      </c>
      <c r="L37" s="39">
        <v>0</v>
      </c>
      <c r="M37" s="38">
        <v>80</v>
      </c>
      <c r="N37" s="39">
        <v>4</v>
      </c>
      <c r="O37" s="72">
        <f>I37+K37+M37</f>
        <v>80</v>
      </c>
      <c r="P37" s="73">
        <f>J37+L37+N37</f>
        <v>4</v>
      </c>
      <c r="Q37" s="37">
        <v>5</v>
      </c>
      <c r="R37" s="40">
        <f>IF(Q37&lt;&gt;0,-(Q37-P37)/Q37,"")</f>
        <v>-0.2</v>
      </c>
      <c r="S37" s="77">
        <v>8873</v>
      </c>
      <c r="T37" s="78">
        <v>599</v>
      </c>
      <c r="U37" s="41">
        <f>S37/T37</f>
        <v>14.813021702838064</v>
      </c>
    </row>
    <row r="38" spans="1:21" ht="11.25">
      <c r="A38" s="29">
        <v>32</v>
      </c>
      <c r="B38" s="30"/>
      <c r="C38" s="70" t="s">
        <v>40</v>
      </c>
      <c r="D38" s="42" t="s">
        <v>52</v>
      </c>
      <c r="E38" s="31" t="s">
        <v>22</v>
      </c>
      <c r="F38" s="57">
        <v>2</v>
      </c>
      <c r="G38" s="34">
        <v>2</v>
      </c>
      <c r="H38" s="35">
        <v>13</v>
      </c>
      <c r="I38" s="38">
        <v>60</v>
      </c>
      <c r="J38" s="39">
        <v>3</v>
      </c>
      <c r="K38" s="38">
        <v>0</v>
      </c>
      <c r="L38" s="39">
        <v>0</v>
      </c>
      <c r="M38" s="38">
        <v>0</v>
      </c>
      <c r="N38" s="39">
        <v>0</v>
      </c>
      <c r="O38" s="72">
        <f>I38+K38+M38</f>
        <v>60</v>
      </c>
      <c r="P38" s="73">
        <f>J38+L38+N38</f>
        <v>3</v>
      </c>
      <c r="Q38" s="37">
        <v>22</v>
      </c>
      <c r="R38" s="40">
        <f>IF(Q38&lt;&gt;0,-(Q38-P38)/Q38,"")</f>
        <v>-0.8636363636363636</v>
      </c>
      <c r="S38" s="77">
        <v>143483.5</v>
      </c>
      <c r="T38" s="78">
        <v>8162</v>
      </c>
      <c r="U38" s="41">
        <f>S38/T38</f>
        <v>17.57945356530262</v>
      </c>
    </row>
  </sheetData>
  <sheetProtection selectLockedCells="1" selectUnlockedCells="1"/>
  <mergeCells count="9">
    <mergeCell ref="B3:C3"/>
    <mergeCell ref="B2:C2"/>
    <mergeCell ref="B1:C1"/>
    <mergeCell ref="K4:L4"/>
    <mergeCell ref="M4:N4"/>
    <mergeCell ref="O4:P4"/>
    <mergeCell ref="S4:U4"/>
    <mergeCell ref="I1:U3"/>
    <mergeCell ref="I4:J4"/>
  </mergeCells>
  <hyperlinks>
    <hyperlink ref="B2" r:id="rId1" display="http://www.antraktsinema.com"/>
  </hyperlinks>
  <printOptions/>
  <pageMargins left="0.3" right="0.12986111111111112" top="0.1798611111111111" bottom="0.20972222222222223" header="0.5118055555555555" footer="0.5118055555555555"/>
  <pageSetup horizontalDpi="300" verticalDpi="300" orientation="landscape" paperSize="9" scale="40" r:id="rId3"/>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213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Nb</cp:lastModifiedBy>
  <cp:lastPrinted>2019-05-25T10:12:45Z</cp:lastPrinted>
  <dcterms:created xsi:type="dcterms:W3CDTF">2006-03-15T09:07:04Z</dcterms:created>
  <dcterms:modified xsi:type="dcterms:W3CDTF">2021-08-09T05:42:31Z</dcterms:modified>
  <cp:category/>
  <cp:version/>
  <cp:contentType/>
  <cp:contentStatus/>
  <cp:revision>22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y fmtid="{D5CDD505-2E9C-101B-9397-08002B2CF9AE}" pid="3" name="_AdHocReviewCycleID">
    <vt:r8>-1892574857</vt:r8>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EmailSubject">
    <vt:lpwstr>New Weekend Ranking.xls</vt:lpwstr>
  </property>
</Properties>
</file>