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425" windowWidth="15600" windowHeight="8955" tabRatio="854" activeTab="0"/>
  </bookViews>
  <sheets>
    <sheet name="23-29.7.2021 (hafta)" sheetId="1" r:id="rId1"/>
  </sheets>
  <definedNames>
    <definedName name="Excel_BuiltIn__FilterDatabase" localSheetId="0">'23-29.7.2021 (hafta)'!$A$1:$N$25</definedName>
    <definedName name="_xlnm.Print_Area" localSheetId="0">'23-29.7.2021 (hafta)'!#REF!</definedName>
  </definedNames>
  <calcPr fullCalcOnLoad="1"/>
</workbook>
</file>

<file path=xl/sharedStrings.xml><?xml version="1.0" encoding="utf-8"?>
<sst xmlns="http://schemas.openxmlformats.org/spreadsheetml/2006/main" count="120" uniqueCount="76">
  <si>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</si>
  <si>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</si>
  <si>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</si>
  <si>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</si>
  <si>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</si>
  <si>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</si>
  <si>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</si>
  <si>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</si>
  <si>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</si>
  <si>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ORTALAMA
BİLET FİYATI</t>
  </si>
  <si>
    <t>BİLET</t>
  </si>
  <si>
    <t>BİLET       %</t>
  </si>
  <si>
    <t>UIP TURKEY</t>
  </si>
  <si>
    <t>CGVMARS DAĞITIM</t>
  </si>
  <si>
    <t>BİR FİLM</t>
  </si>
  <si>
    <t>BS DAĞITIM</t>
  </si>
  <si>
    <t>AZAP</t>
  </si>
  <si>
    <t>TME FILMS</t>
  </si>
  <si>
    <t>FIXIES VS. CRABOTS</t>
  </si>
  <si>
    <t>TAMİRCİKLER ROBOTLARA KARŞI</t>
  </si>
  <si>
    <t>BAY LİNK: KAYIP EFSANE</t>
  </si>
  <si>
    <t>MISSING LINK</t>
  </si>
  <si>
    <t>RELIC</t>
  </si>
  <si>
    <t>LUX AETERNA</t>
  </si>
  <si>
    <t>UNDINE</t>
  </si>
  <si>
    <t>HABABAM SINIFI: YAZ OYUNLARI</t>
  </si>
  <si>
    <t>EHRİMEN - KANLI YOL</t>
  </si>
  <si>
    <t>HIZLI VE ÖFKELİ 9</t>
  </si>
  <si>
    <t>CRUELLA</t>
  </si>
  <si>
    <t>F9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</si>
  <si>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</si>
  <si>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BLACK WIDOW</t>
  </si>
  <si>
    <t>THE CONJURING: THE DEVIL MADE ME TO DO IT</t>
  </si>
  <si>
    <t>KORKU SEANSI 3: KATİL ŞEYTAN</t>
  </si>
  <si>
    <t>WARNER BROS. TURKEY</t>
  </si>
  <si>
    <t>IMAGINATION LAND</t>
  </si>
  <si>
    <t>DÜŞLER ÜLKESİ</t>
  </si>
  <si>
    <t>CJ ENM</t>
  </si>
  <si>
    <t>LE HAINE</t>
  </si>
  <si>
    <t>SEIZE PRINTEMS</t>
  </si>
  <si>
    <t>KAPAN</t>
  </si>
  <si>
    <t>PROTESTO</t>
  </si>
  <si>
    <t>PARİS'TE BAHAR</t>
  </si>
  <si>
    <t>A QUITE PLACE PART II</t>
  </si>
  <si>
    <t>SESSİZ BİR YER 2</t>
  </si>
  <si>
    <t>SPACE JAM: A NEW LEGACY</t>
  </si>
  <si>
    <t>SPACE JAM: YENİ EFSANE</t>
  </si>
  <si>
    <t>SPIRIT UNTAMED</t>
  </si>
  <si>
    <t>SPIRIT: ÖZGÜR RUH</t>
  </si>
  <si>
    <t>15/07 ŞAFAK VAKTİ</t>
  </si>
  <si>
    <t>15/07 şafak vakti</t>
  </si>
  <si>
    <t>VAY BABAM VAY</t>
  </si>
  <si>
    <t>ÇILGIN ORTAK</t>
  </si>
  <si>
    <t>EFSUNLU AYİN</t>
  </si>
  <si>
    <t>TEREDDÜT</t>
  </si>
  <si>
    <t>THE FOREVER PURGE</t>
  </si>
  <si>
    <t>ARINMA GECESİ SONSUZA DEK</t>
  </si>
  <si>
    <t>LANETLİ ANLAŞMA</t>
  </si>
  <si>
    <t>VOYAGERS</t>
  </si>
  <si>
    <t>GEZGİNLER</t>
  </si>
  <si>
    <t>INDIAN HORSE</t>
  </si>
  <si>
    <t>KIZIL ŞAMPİYON</t>
  </si>
  <si>
    <t>MANOU, DER MAUERSEGLER</t>
  </si>
  <si>
    <t>HIZLI VE TÜYLÜ</t>
  </si>
  <si>
    <t>PLAZA</t>
  </si>
  <si>
    <t>SNIEGU JUZ NIGDY NIE BEDZIE</t>
  </si>
  <si>
    <t>BİR DAHA ASLA KAR YAĞMAYACAK</t>
  </si>
  <si>
    <t>CAPHARNAUM</t>
  </si>
  <si>
    <t>KEFERNAHUM</t>
  </si>
  <si>
    <t>GÖRÜLMÜŞTÜR</t>
  </si>
  <si>
    <t>GISAENGCHUNG - PARASITE</t>
  </si>
  <si>
    <t>PARAZİT</t>
  </si>
  <si>
    <t>NASİPSE ADAYIZ</t>
  </si>
  <si>
    <t>Türkiye Haftalık Bilet Satışı ve Hasılat Raporu</t>
  </si>
  <si>
    <t>http://www.antraktsinema.com</t>
  </si>
  <si>
    <t>23 - 29 TEMMUZ 2021 / 30.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</si>
</sst>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1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2" fillId="15" borderId="6" applyNumberFormat="0" applyAlignment="0" applyProtection="0"/>
    <xf numFmtId="0" fontId="53" fillId="2" borderId="6" applyNumberFormat="0" applyAlignment="0" applyProtection="0"/>
    <xf numFmtId="0" fontId="54" fillId="16" borderId="7" applyNumberFormat="0" applyAlignment="0" applyProtection="0"/>
    <xf numFmtId="0" fontId="5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8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8" fillId="1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8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3" fontId="18" fillId="0" borderId="11" xfId="44" applyNumberFormat="1" applyFont="1" applyFill="1" applyBorder="1" applyAlignment="1" applyProtection="1">
      <alignment horizontal="right" vertical="center"/>
      <protection locked="0"/>
    </xf>
    <xf numFmtId="0" fontId="19" fillId="27" borderId="0" xfId="0" applyFont="1" applyFill="1" applyBorder="1" applyAlignment="1" applyProtection="1">
      <alignment horizontal="left" vertical="center"/>
      <protection/>
    </xf>
    <xf numFmtId="3" fontId="18" fillId="0" borderId="11" xfId="46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189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Border="1" applyAlignment="1">
      <alignment vertical="center"/>
    </xf>
    <xf numFmtId="180" fontId="16" fillId="28" borderId="12" xfId="44" applyFont="1" applyFill="1" applyBorder="1" applyAlignment="1" applyProtection="1">
      <alignment horizontal="center" vertical="center"/>
      <protection/>
    </xf>
    <xf numFmtId="0" fontId="16" fillId="28" borderId="12" xfId="0" applyFont="1" applyFill="1" applyBorder="1" applyAlignment="1" applyProtection="1">
      <alignment horizontal="center" vertical="center"/>
      <protection/>
    </xf>
    <xf numFmtId="0" fontId="15" fillId="29" borderId="13" xfId="0" applyNumberFormat="1" applyFont="1" applyFill="1" applyBorder="1" applyAlignment="1" applyProtection="1">
      <alignment horizontal="center" wrapText="1"/>
      <protection locked="0"/>
    </xf>
    <xf numFmtId="180" fontId="16" fillId="29" borderId="13" xfId="44" applyFont="1" applyFill="1" applyBorder="1" applyAlignment="1" applyProtection="1">
      <alignment horizontal="center"/>
      <protection locked="0"/>
    </xf>
    <xf numFmtId="0" fontId="16" fillId="29" borderId="13" xfId="0" applyFont="1" applyFill="1" applyBorder="1" applyAlignment="1" applyProtection="1">
      <alignment horizontal="center"/>
      <protection locked="0"/>
    </xf>
    <xf numFmtId="0" fontId="61" fillId="27" borderId="0" xfId="0" applyFont="1" applyFill="1" applyAlignment="1">
      <alignment horizontal="center" vertical="center"/>
    </xf>
    <xf numFmtId="0" fontId="62" fillId="27" borderId="0" xfId="0" applyNumberFormat="1" applyFont="1" applyFill="1" applyAlignment="1">
      <alignment horizontal="center" vertical="center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4" fillId="29" borderId="13" xfId="0" applyFont="1" applyFill="1" applyBorder="1" applyAlignment="1" applyProtection="1">
      <alignment horizontal="center"/>
      <protection locked="0"/>
    </xf>
    <xf numFmtId="4" fontId="65" fillId="27" borderId="0" xfId="0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4" fontId="64" fillId="0" borderId="11" xfId="46" applyNumberFormat="1" applyFont="1" applyFill="1" applyBorder="1" applyAlignment="1" applyProtection="1">
      <alignment horizontal="right" vertical="center"/>
      <protection locked="0"/>
    </xf>
    <xf numFmtId="3" fontId="64" fillId="0" borderId="11" xfId="46" applyNumberFormat="1" applyFont="1" applyFill="1" applyBorder="1" applyAlignment="1" applyProtection="1">
      <alignment horizontal="right" vertical="center"/>
      <protection locked="0"/>
    </xf>
    <xf numFmtId="4" fontId="64" fillId="0" borderId="11" xfId="44" applyNumberFormat="1" applyFont="1" applyFill="1" applyBorder="1" applyAlignment="1" applyProtection="1">
      <alignment horizontal="right" vertical="center"/>
      <protection locked="0"/>
    </xf>
    <xf numFmtId="3" fontId="64" fillId="0" borderId="11" xfId="44" applyNumberFormat="1" applyFont="1" applyFill="1" applyBorder="1" applyAlignment="1" applyProtection="1">
      <alignment horizontal="right" vertical="center"/>
      <protection locked="0"/>
    </xf>
    <xf numFmtId="4" fontId="64" fillId="0" borderId="11" xfId="112" applyNumberFormat="1" applyFont="1" applyFill="1" applyBorder="1" applyAlignment="1" applyProtection="1">
      <alignment horizontal="right" vertical="center"/>
      <protection/>
    </xf>
    <xf numFmtId="3" fontId="64" fillId="0" borderId="11" xfId="112" applyNumberFormat="1" applyFont="1" applyFill="1" applyBorder="1" applyAlignment="1" applyProtection="1">
      <alignment horizontal="right" vertical="center"/>
      <protection/>
    </xf>
    <xf numFmtId="0" fontId="68" fillId="28" borderId="12" xfId="0" applyNumberFormat="1" applyFont="1" applyFill="1" applyBorder="1" applyAlignment="1" applyProtection="1">
      <alignment horizontal="center" vertical="center" textRotation="90"/>
      <protection locked="0"/>
    </xf>
    <xf numFmtId="4" fontId="68" fillId="28" borderId="12" xfId="0" applyNumberFormat="1" applyFont="1" applyFill="1" applyBorder="1" applyAlignment="1" applyProtection="1">
      <alignment horizontal="center" vertical="center" wrapText="1"/>
      <protection/>
    </xf>
    <xf numFmtId="3" fontId="68" fillId="28" borderId="12" xfId="0" applyNumberFormat="1" applyFont="1" applyFill="1" applyBorder="1" applyAlignment="1" applyProtection="1">
      <alignment horizontal="center" vertical="center" wrapText="1"/>
      <protection/>
    </xf>
    <xf numFmtId="3" fontId="68" fillId="28" borderId="12" xfId="0" applyNumberFormat="1" applyFont="1" applyFill="1" applyBorder="1" applyAlignment="1" applyProtection="1">
      <alignment horizontal="center" vertical="center" textRotation="90" wrapText="1"/>
      <protection/>
    </xf>
    <xf numFmtId="189" fontId="64" fillId="0" borderId="11" xfId="0" applyNumberFormat="1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4" fontId="69" fillId="0" borderId="11" xfId="44" applyNumberFormat="1" applyFont="1" applyFill="1" applyBorder="1" applyAlignment="1" applyProtection="1">
      <alignment horizontal="right" vertical="center"/>
      <protection locked="0"/>
    </xf>
    <xf numFmtId="3" fontId="69" fillId="0" borderId="11" xfId="44" applyNumberFormat="1" applyFont="1" applyFill="1" applyBorder="1" applyAlignment="1" applyProtection="1">
      <alignment horizontal="right" vertical="center"/>
      <protection locked="0"/>
    </xf>
    <xf numFmtId="3" fontId="69" fillId="0" borderId="11" xfId="46" applyNumberFormat="1" applyFont="1" applyFill="1" applyBorder="1" applyAlignment="1" applyProtection="1">
      <alignment horizontal="right" vertical="center"/>
      <protection locked="0"/>
    </xf>
    <xf numFmtId="0" fontId="16" fillId="29" borderId="13" xfId="0" applyFont="1" applyFill="1" applyBorder="1" applyAlignment="1">
      <alignment horizontal="center" vertical="center" wrapText="1"/>
    </xf>
    <xf numFmtId="0" fontId="16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1" fillId="27" borderId="0" xfId="0" applyNumberFormat="1" applyFont="1" applyFill="1" applyAlignment="1">
      <alignment horizontal="center" vertical="center"/>
    </xf>
    <xf numFmtId="0" fontId="46" fillId="27" borderId="0" xfId="0" applyFont="1" applyFill="1" applyAlignment="1">
      <alignment horizontal="center" vertical="center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104775</xdr:colOff>
      <xdr:row>2</xdr:row>
      <xdr:rowOff>57150</xdr:rowOff>
    </xdr:from>
    <xdr:to>
      <xdr:col>16</xdr:col>
      <xdr:colOff>133350</xdr:colOff>
      <xdr:row>4</xdr:row>
      <xdr:rowOff>676275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0"/>
          <a:ext cx="638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4.57421875" defaultRowHeight="12.75"/>
  <cols>
    <col min="1" max="1" width="3.00390625" style="1" bestFit="1" customWidth="1"/>
    <col min="2" max="2" width="26.7109375" style="2" bestFit="1" customWidth="1"/>
    <col min="3" max="3" width="15.28125" style="3" bestFit="1" customWidth="1"/>
    <col min="4" max="4" width="13.57421875" style="4" bestFit="1" customWidth="1"/>
    <col min="5" max="5" width="3.140625" style="46" bestFit="1" customWidth="1"/>
    <col min="6" max="6" width="2.8515625" style="5" bestFit="1" customWidth="1"/>
    <col min="7" max="7" width="8.421875" style="8" bestFit="1" customWidth="1"/>
    <col min="8" max="8" width="5.57421875" style="9" bestFit="1" customWidth="1"/>
    <col min="9" max="9" width="4.28125" style="6" bestFit="1" customWidth="1"/>
    <col min="10" max="10" width="5.57421875" style="7" bestFit="1" customWidth="1"/>
    <col min="11" max="11" width="5.00390625" style="7" bestFit="1" customWidth="1"/>
    <col min="12" max="12" width="9.140625" style="48" bestFit="1" customWidth="1"/>
    <col min="13" max="13" width="6.7109375" style="49" bestFit="1" customWidth="1"/>
    <col min="14" max="14" width="4.28125" style="12" bestFit="1" customWidth="1"/>
    <col min="15" max="16384" width="4.57421875" style="2" customWidth="1"/>
  </cols>
  <sheetData>
    <row r="1" spans="1:9" s="16" customFormat="1" ht="12.75">
      <c r="A1" s="13"/>
      <c r="B1" s="67" t="s">
        <v>73</v>
      </c>
      <c r="C1" s="67"/>
      <c r="D1" s="14"/>
      <c r="E1" s="68"/>
      <c r="F1" s="14"/>
      <c r="G1" s="69"/>
      <c r="H1" s="42"/>
      <c r="I1" s="15"/>
    </row>
    <row r="2" spans="1:9" s="16" customFormat="1" ht="12.75">
      <c r="A2" s="13"/>
      <c r="B2" s="70" t="s">
        <v>74</v>
      </c>
      <c r="C2" s="70"/>
      <c r="D2" s="17"/>
      <c r="E2" s="71"/>
      <c r="F2" s="17"/>
      <c r="G2" s="72"/>
      <c r="H2" s="43"/>
      <c r="I2" s="18"/>
    </row>
    <row r="3" spans="1:9" s="16" customFormat="1" ht="11.25">
      <c r="A3" s="13"/>
      <c r="B3" s="73" t="s">
        <v>75</v>
      </c>
      <c r="C3" s="73"/>
      <c r="D3" s="19"/>
      <c r="E3" s="74"/>
      <c r="F3" s="19"/>
      <c r="G3" s="20"/>
      <c r="H3" s="44"/>
      <c r="I3" s="20"/>
    </row>
    <row r="4" spans="1:14" s="22" customFormat="1" ht="12.75" customHeight="1">
      <c r="A4" s="21"/>
      <c r="B4" s="39"/>
      <c r="C4" s="40"/>
      <c r="D4" s="41"/>
      <c r="E4" s="45"/>
      <c r="F4" s="41"/>
      <c r="G4" s="66" t="s">
        <v>0</v>
      </c>
      <c r="H4" s="66"/>
      <c r="I4" s="65"/>
      <c r="J4" s="65"/>
      <c r="K4" s="65"/>
      <c r="L4" s="66" t="s">
        <v>1</v>
      </c>
      <c r="M4" s="66"/>
      <c r="N4" s="66"/>
    </row>
    <row r="5" spans="1:14" s="24" customFormat="1" ht="54">
      <c r="A5" s="23"/>
      <c r="B5" s="37" t="s">
        <v>2</v>
      </c>
      <c r="C5" s="37" t="s">
        <v>3</v>
      </c>
      <c r="D5" s="38" t="s">
        <v>4</v>
      </c>
      <c r="E5" s="56" t="s">
        <v>5</v>
      </c>
      <c r="F5" s="56" t="s">
        <v>6</v>
      </c>
      <c r="G5" s="57" t="s">
        <v>7</v>
      </c>
      <c r="H5" s="58" t="s">
        <v>30</v>
      </c>
      <c r="I5" s="59" t="s">
        <v>9</v>
      </c>
      <c r="J5" s="58" t="s">
        <v>10</v>
      </c>
      <c r="K5" s="59" t="s">
        <v>11</v>
      </c>
      <c r="L5" s="57" t="s">
        <v>7</v>
      </c>
      <c r="M5" s="58" t="s">
        <v>8</v>
      </c>
      <c r="N5" s="59" t="s">
        <v>9</v>
      </c>
    </row>
    <row r="6" spans="7:11" ht="11.25">
      <c r="G6" s="11"/>
      <c r="H6" s="10"/>
      <c r="I6" s="11"/>
      <c r="J6" s="10"/>
      <c r="K6" s="11"/>
    </row>
    <row r="7" spans="1:14" s="28" customFormat="1" ht="11.25">
      <c r="A7" s="25">
        <v>1</v>
      </c>
      <c r="B7" s="60" t="s">
        <v>29</v>
      </c>
      <c r="C7" s="34" t="s">
        <v>27</v>
      </c>
      <c r="D7" s="26" t="s">
        <v>12</v>
      </c>
      <c r="E7" s="47">
        <v>409</v>
      </c>
      <c r="F7" s="30">
        <v>4</v>
      </c>
      <c r="G7" s="62">
        <v>2539091</v>
      </c>
      <c r="H7" s="63">
        <v>111715</v>
      </c>
      <c r="I7" s="32">
        <f aca="true" t="shared" si="0" ref="I7:I40">G7/H7</f>
        <v>22.728290739829028</v>
      </c>
      <c r="J7" s="27">
        <v>127270</v>
      </c>
      <c r="K7" s="31">
        <f>IF(J7&lt;&gt;0,-(J7-H7)/J7,"")</f>
        <v>-0.12222047615306042</v>
      </c>
      <c r="L7" s="52">
        <v>17248520</v>
      </c>
      <c r="M7" s="53">
        <v>740307</v>
      </c>
      <c r="N7" s="33">
        <f aca="true" t="shared" si="1" ref="N7:N40">L7/M7</f>
        <v>23.29914481424598</v>
      </c>
    </row>
    <row r="8" spans="1:14" s="28" customFormat="1" ht="11.25">
      <c r="A8" s="25">
        <v>2</v>
      </c>
      <c r="B8" s="60" t="s">
        <v>31</v>
      </c>
      <c r="C8" s="34" t="s">
        <v>31</v>
      </c>
      <c r="D8" s="26" t="s">
        <v>12</v>
      </c>
      <c r="E8" s="47">
        <v>386</v>
      </c>
      <c r="F8" s="30">
        <v>3</v>
      </c>
      <c r="G8" s="62">
        <v>1382184</v>
      </c>
      <c r="H8" s="63">
        <v>59693</v>
      </c>
      <c r="I8" s="32">
        <f t="shared" si="0"/>
        <v>23.15487578107986</v>
      </c>
      <c r="J8" s="27">
        <v>72745</v>
      </c>
      <c r="K8" s="31">
        <f>IF(J8&lt;&gt;0,-(J8-H8)/J8,"")</f>
        <v>-0.17942126606639633</v>
      </c>
      <c r="L8" s="52">
        <v>7468519</v>
      </c>
      <c r="M8" s="53">
        <v>309476</v>
      </c>
      <c r="N8" s="33">
        <f t="shared" si="1"/>
        <v>24.13278897232742</v>
      </c>
    </row>
    <row r="9" spans="1:14" s="28" customFormat="1" ht="11.25">
      <c r="A9" s="25">
        <v>3</v>
      </c>
      <c r="B9" s="60" t="s">
        <v>55</v>
      </c>
      <c r="C9" s="34" t="s">
        <v>56</v>
      </c>
      <c r="D9" s="26" t="s">
        <v>12</v>
      </c>
      <c r="E9" s="47">
        <v>209</v>
      </c>
      <c r="F9" s="30">
        <v>1</v>
      </c>
      <c r="G9" s="62">
        <v>1180184</v>
      </c>
      <c r="H9" s="63">
        <v>50920</v>
      </c>
      <c r="I9" s="32">
        <f t="shared" si="0"/>
        <v>23.177219167321287</v>
      </c>
      <c r="J9" s="27"/>
      <c r="K9" s="31"/>
      <c r="L9" s="52">
        <v>1180184</v>
      </c>
      <c r="M9" s="53">
        <v>50920</v>
      </c>
      <c r="N9" s="33">
        <f t="shared" si="1"/>
        <v>23.177219167321287</v>
      </c>
    </row>
    <row r="10" spans="1:14" s="28" customFormat="1" ht="11.25">
      <c r="A10" s="25">
        <v>4</v>
      </c>
      <c r="B10" s="60" t="s">
        <v>43</v>
      </c>
      <c r="C10" s="34" t="s">
        <v>44</v>
      </c>
      <c r="D10" s="26" t="s">
        <v>12</v>
      </c>
      <c r="E10" s="47">
        <v>279</v>
      </c>
      <c r="F10" s="30">
        <v>2</v>
      </c>
      <c r="G10" s="62">
        <v>788410</v>
      </c>
      <c r="H10" s="63">
        <v>35386</v>
      </c>
      <c r="I10" s="32">
        <f t="shared" si="0"/>
        <v>22.280280336856382</v>
      </c>
      <c r="J10" s="27">
        <v>42518</v>
      </c>
      <c r="K10" s="31">
        <f>IF(J10&lt;&gt;0,-(J10-H10)/J10,"")</f>
        <v>-0.16774072157674397</v>
      </c>
      <c r="L10" s="52">
        <v>1814001</v>
      </c>
      <c r="M10" s="53">
        <v>77904</v>
      </c>
      <c r="N10" s="33">
        <f t="shared" si="1"/>
        <v>23.285081638940234</v>
      </c>
    </row>
    <row r="11" spans="1:14" s="28" customFormat="1" ht="11.25">
      <c r="A11" s="25">
        <v>5</v>
      </c>
      <c r="B11" s="60" t="s">
        <v>47</v>
      </c>
      <c r="C11" s="34" t="s">
        <v>48</v>
      </c>
      <c r="D11" s="26" t="s">
        <v>12</v>
      </c>
      <c r="E11" s="47">
        <v>194</v>
      </c>
      <c r="F11" s="30">
        <v>2</v>
      </c>
      <c r="G11" s="62">
        <v>533762</v>
      </c>
      <c r="H11" s="63">
        <v>25883</v>
      </c>
      <c r="I11" s="32">
        <f t="shared" si="0"/>
        <v>20.622107174593364</v>
      </c>
      <c r="J11" s="27">
        <v>26582</v>
      </c>
      <c r="K11" s="31">
        <f>IF(J11&lt;&gt;0,-(J11-H11)/J11,"")</f>
        <v>-0.02629598976751185</v>
      </c>
      <c r="L11" s="52">
        <v>1130765</v>
      </c>
      <c r="M11" s="53">
        <v>52465</v>
      </c>
      <c r="N11" s="33">
        <f t="shared" si="1"/>
        <v>21.55274945201563</v>
      </c>
    </row>
    <row r="12" spans="1:14" s="28" customFormat="1" ht="11.25">
      <c r="A12" s="25">
        <v>6</v>
      </c>
      <c r="B12" s="61" t="s">
        <v>32</v>
      </c>
      <c r="C12" s="35" t="s">
        <v>33</v>
      </c>
      <c r="D12" s="26" t="s">
        <v>34</v>
      </c>
      <c r="E12" s="47">
        <v>142</v>
      </c>
      <c r="F12" s="30">
        <v>3</v>
      </c>
      <c r="G12" s="62">
        <v>575908</v>
      </c>
      <c r="H12" s="63">
        <v>25319</v>
      </c>
      <c r="I12" s="32">
        <f t="shared" si="0"/>
        <v>22.746080018958093</v>
      </c>
      <c r="J12" s="27">
        <v>37310</v>
      </c>
      <c r="K12" s="31">
        <f>IF(J12&lt;&gt;0,-(J12-H12)/J12,"")</f>
        <v>-0.32138836772983115</v>
      </c>
      <c r="L12" s="50">
        <v>2714370</v>
      </c>
      <c r="M12" s="51">
        <v>118135</v>
      </c>
      <c r="N12" s="33">
        <f t="shared" si="1"/>
        <v>22.976848520760146</v>
      </c>
    </row>
    <row r="13" spans="1:14" s="28" customFormat="1" ht="11.25">
      <c r="A13" s="25">
        <v>7</v>
      </c>
      <c r="B13" s="61" t="s">
        <v>45</v>
      </c>
      <c r="C13" s="35" t="s">
        <v>46</v>
      </c>
      <c r="D13" s="26" t="s">
        <v>34</v>
      </c>
      <c r="E13" s="47">
        <v>156</v>
      </c>
      <c r="F13" s="30">
        <v>2</v>
      </c>
      <c r="G13" s="62">
        <v>510158</v>
      </c>
      <c r="H13" s="63">
        <v>22319</v>
      </c>
      <c r="I13" s="32">
        <f t="shared" si="0"/>
        <v>22.857565303104977</v>
      </c>
      <c r="J13" s="27">
        <v>28111</v>
      </c>
      <c r="K13" s="31">
        <f>IF(J13&lt;&gt;0,-(J13-H13)/J13,"")</f>
        <v>-0.20604034008039557</v>
      </c>
      <c r="L13" s="50">
        <v>1211063</v>
      </c>
      <c r="M13" s="51">
        <v>50430</v>
      </c>
      <c r="N13" s="33">
        <f t="shared" si="1"/>
        <v>24.0147332936744</v>
      </c>
    </row>
    <row r="14" spans="1:14" s="28" customFormat="1" ht="11.25">
      <c r="A14" s="25">
        <v>8</v>
      </c>
      <c r="B14" s="60" t="s">
        <v>49</v>
      </c>
      <c r="C14" s="34" t="s">
        <v>50</v>
      </c>
      <c r="D14" s="26" t="s">
        <v>13</v>
      </c>
      <c r="E14" s="47">
        <v>250</v>
      </c>
      <c r="F14" s="30">
        <v>2</v>
      </c>
      <c r="G14" s="62">
        <v>411778.5</v>
      </c>
      <c r="H14" s="63">
        <v>22262</v>
      </c>
      <c r="I14" s="32">
        <f t="shared" si="0"/>
        <v>18.496923007816008</v>
      </c>
      <c r="J14" s="27">
        <v>25952</v>
      </c>
      <c r="K14" s="31">
        <f>IF(J14&lt;&gt;0,-(J14-H14)/J14,"")</f>
        <v>-0.14218557336621454</v>
      </c>
      <c r="L14" s="52">
        <v>1091338</v>
      </c>
      <c r="M14" s="53">
        <v>53565</v>
      </c>
      <c r="N14" s="33">
        <f t="shared" si="1"/>
        <v>20.374087557173528</v>
      </c>
    </row>
    <row r="15" spans="1:14" s="28" customFormat="1" ht="11.25">
      <c r="A15" s="25">
        <v>9</v>
      </c>
      <c r="B15" s="60" t="s">
        <v>57</v>
      </c>
      <c r="C15" s="34" t="s">
        <v>57</v>
      </c>
      <c r="D15" s="36" t="s">
        <v>37</v>
      </c>
      <c r="E15" s="47">
        <v>101</v>
      </c>
      <c r="F15" s="30">
        <v>1</v>
      </c>
      <c r="G15" s="62">
        <v>175532</v>
      </c>
      <c r="H15" s="63">
        <v>8234</v>
      </c>
      <c r="I15" s="32">
        <f t="shared" si="0"/>
        <v>21.317949963565702</v>
      </c>
      <c r="J15" s="27"/>
      <c r="K15" s="31"/>
      <c r="L15" s="52">
        <v>175532</v>
      </c>
      <c r="M15" s="53">
        <v>8234</v>
      </c>
      <c r="N15" s="33">
        <f t="shared" si="1"/>
        <v>21.317949963565702</v>
      </c>
    </row>
    <row r="16" spans="1:14" s="28" customFormat="1" ht="11.25">
      <c r="A16" s="25">
        <v>10</v>
      </c>
      <c r="B16" s="60" t="s">
        <v>25</v>
      </c>
      <c r="C16" s="34" t="s">
        <v>25</v>
      </c>
      <c r="D16" s="26" t="s">
        <v>13</v>
      </c>
      <c r="E16" s="47">
        <v>60</v>
      </c>
      <c r="F16" s="30">
        <v>4</v>
      </c>
      <c r="G16" s="62">
        <v>73601</v>
      </c>
      <c r="H16" s="63">
        <v>3517</v>
      </c>
      <c r="I16" s="32">
        <f t="shared" si="0"/>
        <v>20.92721069092977</v>
      </c>
      <c r="J16" s="27">
        <v>5496</v>
      </c>
      <c r="K16" s="31">
        <f>IF(J16&lt;&gt;0,-(J16-H16)/J16,"")</f>
        <v>-0.360080058224163</v>
      </c>
      <c r="L16" s="52">
        <v>999885</v>
      </c>
      <c r="M16" s="53">
        <v>61202</v>
      </c>
      <c r="N16" s="33">
        <f t="shared" si="1"/>
        <v>16.33745629227803</v>
      </c>
    </row>
    <row r="17" spans="1:14" s="28" customFormat="1" ht="11.25">
      <c r="A17" s="25">
        <v>11</v>
      </c>
      <c r="B17" s="60" t="s">
        <v>52</v>
      </c>
      <c r="C17" s="34" t="s">
        <v>52</v>
      </c>
      <c r="D17" s="36" t="s">
        <v>37</v>
      </c>
      <c r="E17" s="47">
        <v>62</v>
      </c>
      <c r="F17" s="30">
        <v>2</v>
      </c>
      <c r="G17" s="62">
        <v>35015</v>
      </c>
      <c r="H17" s="63">
        <v>1600</v>
      </c>
      <c r="I17" s="32">
        <f t="shared" si="0"/>
        <v>21.884375</v>
      </c>
      <c r="J17" s="27">
        <v>2885</v>
      </c>
      <c r="K17" s="31">
        <f>IF(J17&lt;&gt;0,-(J17-H17)/J17,"")</f>
        <v>-0.44540727902946275</v>
      </c>
      <c r="L17" s="52">
        <v>99545</v>
      </c>
      <c r="M17" s="53">
        <v>4485</v>
      </c>
      <c r="N17" s="33">
        <f t="shared" si="1"/>
        <v>22.195094760312152</v>
      </c>
    </row>
    <row r="18" spans="1:14" s="28" customFormat="1" ht="11.25">
      <c r="A18" s="25">
        <v>12</v>
      </c>
      <c r="B18" s="61" t="s">
        <v>58</v>
      </c>
      <c r="C18" s="35" t="s">
        <v>59</v>
      </c>
      <c r="D18" s="26" t="s">
        <v>17</v>
      </c>
      <c r="E18" s="47">
        <v>47</v>
      </c>
      <c r="F18" s="30">
        <v>1</v>
      </c>
      <c r="G18" s="62">
        <v>37871.5</v>
      </c>
      <c r="H18" s="63">
        <v>1493</v>
      </c>
      <c r="I18" s="32">
        <f t="shared" si="0"/>
        <v>25.36604152712659</v>
      </c>
      <c r="J18" s="27"/>
      <c r="K18" s="31"/>
      <c r="L18" s="50">
        <v>38511.5</v>
      </c>
      <c r="M18" s="51">
        <v>1528</v>
      </c>
      <c r="N18" s="33">
        <f t="shared" si="1"/>
        <v>25.203861256544503</v>
      </c>
    </row>
    <row r="19" spans="1:14" s="28" customFormat="1" ht="11.25">
      <c r="A19" s="25">
        <v>13</v>
      </c>
      <c r="B19" s="61" t="s">
        <v>51</v>
      </c>
      <c r="C19" s="35" t="s">
        <v>51</v>
      </c>
      <c r="D19" s="26" t="s">
        <v>17</v>
      </c>
      <c r="E19" s="47">
        <v>29</v>
      </c>
      <c r="F19" s="30">
        <v>2</v>
      </c>
      <c r="G19" s="62">
        <v>23762</v>
      </c>
      <c r="H19" s="63">
        <v>1177</v>
      </c>
      <c r="I19" s="32">
        <f t="shared" si="0"/>
        <v>20.188615123194563</v>
      </c>
      <c r="J19" s="27">
        <v>3388</v>
      </c>
      <c r="K19" s="31">
        <f>IF(J19&lt;&gt;0,-(J19-H19)/J19,"")</f>
        <v>-0.6525974025974026</v>
      </c>
      <c r="L19" s="50">
        <v>103994</v>
      </c>
      <c r="M19" s="51">
        <v>4565</v>
      </c>
      <c r="N19" s="33">
        <f t="shared" si="1"/>
        <v>22.780722891566263</v>
      </c>
    </row>
    <row r="20" spans="1:14" s="28" customFormat="1" ht="11.25">
      <c r="A20" s="25">
        <v>14</v>
      </c>
      <c r="B20" s="60" t="s">
        <v>39</v>
      </c>
      <c r="C20" s="34" t="s">
        <v>42</v>
      </c>
      <c r="D20" s="26" t="s">
        <v>15</v>
      </c>
      <c r="E20" s="47">
        <v>17</v>
      </c>
      <c r="F20" s="30">
        <v>2</v>
      </c>
      <c r="G20" s="62">
        <v>12891</v>
      </c>
      <c r="H20" s="63">
        <v>673</v>
      </c>
      <c r="I20" s="32">
        <f t="shared" si="0"/>
        <v>19.154531946508172</v>
      </c>
      <c r="J20" s="27">
        <v>1015</v>
      </c>
      <c r="K20" s="31">
        <f>IF(J20&lt;&gt;0,-(J20-H20)/J20,"")</f>
        <v>-0.3369458128078818</v>
      </c>
      <c r="L20" s="52">
        <v>32501</v>
      </c>
      <c r="M20" s="53">
        <v>1704</v>
      </c>
      <c r="N20" s="33">
        <f t="shared" si="1"/>
        <v>19.073356807511736</v>
      </c>
    </row>
    <row r="21" spans="1:14" s="28" customFormat="1" ht="11.25">
      <c r="A21" s="25">
        <v>15</v>
      </c>
      <c r="B21" s="60" t="s">
        <v>38</v>
      </c>
      <c r="C21" s="34" t="s">
        <v>41</v>
      </c>
      <c r="D21" s="26" t="s">
        <v>15</v>
      </c>
      <c r="E21" s="47">
        <v>8</v>
      </c>
      <c r="F21" s="30">
        <v>2</v>
      </c>
      <c r="G21" s="62">
        <v>11432</v>
      </c>
      <c r="H21" s="63">
        <v>490</v>
      </c>
      <c r="I21" s="32">
        <f t="shared" si="0"/>
        <v>23.33061224489796</v>
      </c>
      <c r="J21" s="27">
        <v>599</v>
      </c>
      <c r="K21" s="31">
        <f>IF(J21&lt;&gt;0,-(J21-H21)/J21,"")</f>
        <v>-0.18196994991652754</v>
      </c>
      <c r="L21" s="52">
        <v>27897</v>
      </c>
      <c r="M21" s="53">
        <v>1197</v>
      </c>
      <c r="N21" s="33">
        <f t="shared" si="1"/>
        <v>23.305764411027567</v>
      </c>
    </row>
    <row r="22" spans="1:14" s="28" customFormat="1" ht="11.25">
      <c r="A22" s="25">
        <v>16</v>
      </c>
      <c r="B22" s="60" t="s">
        <v>60</v>
      </c>
      <c r="C22" s="34" t="s">
        <v>61</v>
      </c>
      <c r="D22" s="26" t="s">
        <v>13</v>
      </c>
      <c r="E22" s="47">
        <v>1</v>
      </c>
      <c r="F22" s="30">
        <v>3</v>
      </c>
      <c r="G22" s="62">
        <v>6080.5</v>
      </c>
      <c r="H22" s="63">
        <v>406</v>
      </c>
      <c r="I22" s="32">
        <f t="shared" si="0"/>
        <v>14.976600985221674</v>
      </c>
      <c r="J22" s="27">
        <v>11</v>
      </c>
      <c r="K22" s="31">
        <f>IF(J22&lt;&gt;0,-(J22-H22)/J22,"")</f>
        <v>35.90909090909091</v>
      </c>
      <c r="L22" s="52">
        <v>15346</v>
      </c>
      <c r="M22" s="53">
        <v>833</v>
      </c>
      <c r="N22" s="33">
        <f t="shared" si="1"/>
        <v>18.422569027611043</v>
      </c>
    </row>
    <row r="23" spans="1:14" s="28" customFormat="1" ht="11.25">
      <c r="A23" s="25">
        <v>17</v>
      </c>
      <c r="B23" s="61" t="s">
        <v>62</v>
      </c>
      <c r="C23" s="35" t="s">
        <v>63</v>
      </c>
      <c r="D23" s="26" t="s">
        <v>17</v>
      </c>
      <c r="E23" s="47">
        <v>1</v>
      </c>
      <c r="F23" s="30">
        <v>19</v>
      </c>
      <c r="G23" s="62">
        <v>4000</v>
      </c>
      <c r="H23" s="63">
        <v>400</v>
      </c>
      <c r="I23" s="32">
        <f t="shared" si="0"/>
        <v>10</v>
      </c>
      <c r="J23" s="27">
        <v>276</v>
      </c>
      <c r="K23" s="31">
        <f>IF(J23&lt;&gt;0,-(J23-H23)/J23,"")</f>
        <v>0.4492753623188406</v>
      </c>
      <c r="L23" s="50">
        <v>449774</v>
      </c>
      <c r="M23" s="51">
        <v>30167</v>
      </c>
      <c r="N23" s="33">
        <f t="shared" si="1"/>
        <v>14.90947061358438</v>
      </c>
    </row>
    <row r="24" spans="1:14" s="28" customFormat="1" ht="11.25">
      <c r="A24" s="25">
        <v>18</v>
      </c>
      <c r="B24" s="60" t="s">
        <v>64</v>
      </c>
      <c r="C24" s="34" t="s">
        <v>64</v>
      </c>
      <c r="D24" s="26" t="s">
        <v>15</v>
      </c>
      <c r="E24" s="47">
        <v>17</v>
      </c>
      <c r="F24" s="30">
        <v>1</v>
      </c>
      <c r="G24" s="62">
        <v>7478</v>
      </c>
      <c r="H24" s="63">
        <v>377</v>
      </c>
      <c r="I24" s="32">
        <f t="shared" si="0"/>
        <v>19.83554376657825</v>
      </c>
      <c r="J24" s="27"/>
      <c r="K24" s="31"/>
      <c r="L24" s="52">
        <v>7478</v>
      </c>
      <c r="M24" s="53">
        <v>377</v>
      </c>
      <c r="N24" s="33">
        <f t="shared" si="1"/>
        <v>19.83554376657825</v>
      </c>
    </row>
    <row r="25" spans="1:14" s="28" customFormat="1" ht="11.25">
      <c r="A25" s="25">
        <v>19</v>
      </c>
      <c r="B25" s="60" t="s">
        <v>35</v>
      </c>
      <c r="C25" s="34" t="s">
        <v>36</v>
      </c>
      <c r="D25" s="36" t="s">
        <v>37</v>
      </c>
      <c r="E25" s="47">
        <v>17</v>
      </c>
      <c r="F25" s="30">
        <v>3</v>
      </c>
      <c r="G25" s="62">
        <v>5311</v>
      </c>
      <c r="H25" s="63">
        <v>311</v>
      </c>
      <c r="I25" s="32">
        <f t="shared" si="0"/>
        <v>17.077170418006432</v>
      </c>
      <c r="J25" s="27">
        <v>412</v>
      </c>
      <c r="K25" s="31">
        <f>IF(J25&lt;&gt;0,-(J25-H25)/J25,"")</f>
        <v>-0.24514563106796117</v>
      </c>
      <c r="L25" s="52">
        <v>187700</v>
      </c>
      <c r="M25" s="53">
        <v>9099</v>
      </c>
      <c r="N25" s="33">
        <f t="shared" si="1"/>
        <v>20.62864050994615</v>
      </c>
    </row>
    <row r="26" spans="1:14" ht="11.25">
      <c r="A26" s="25">
        <v>20</v>
      </c>
      <c r="B26" s="60" t="s">
        <v>22</v>
      </c>
      <c r="C26" s="34" t="s">
        <v>16</v>
      </c>
      <c r="D26" s="26" t="s">
        <v>14</v>
      </c>
      <c r="E26" s="47">
        <v>6</v>
      </c>
      <c r="F26" s="30">
        <v>4</v>
      </c>
      <c r="G26" s="62">
        <v>4499.5</v>
      </c>
      <c r="H26" s="63">
        <v>233</v>
      </c>
      <c r="I26" s="32">
        <f t="shared" si="0"/>
        <v>19.311158798283262</v>
      </c>
      <c r="J26" s="27">
        <v>236</v>
      </c>
      <c r="K26" s="31">
        <f>IF(J26&lt;&gt;0,-(J26-H26)/J26,"")</f>
        <v>-0.012711864406779662</v>
      </c>
      <c r="L26" s="54">
        <v>279369.5</v>
      </c>
      <c r="M26" s="55">
        <v>12793</v>
      </c>
      <c r="N26" s="33">
        <f t="shared" si="1"/>
        <v>21.83768467130462</v>
      </c>
    </row>
    <row r="27" spans="1:14" ht="11.25">
      <c r="A27" s="25">
        <v>21</v>
      </c>
      <c r="B27" s="60" t="s">
        <v>23</v>
      </c>
      <c r="C27" s="34" t="s">
        <v>23</v>
      </c>
      <c r="D27" s="26" t="s">
        <v>15</v>
      </c>
      <c r="E27" s="47">
        <v>3</v>
      </c>
      <c r="F27" s="30">
        <v>4</v>
      </c>
      <c r="G27" s="62">
        <v>5394</v>
      </c>
      <c r="H27" s="63">
        <v>223</v>
      </c>
      <c r="I27" s="32">
        <f t="shared" si="0"/>
        <v>24.18834080717489</v>
      </c>
      <c r="J27" s="27">
        <v>608</v>
      </c>
      <c r="K27" s="31">
        <f>IF(J27&lt;&gt;0,-(J27-H27)/J27,"")</f>
        <v>-0.6332236842105263</v>
      </c>
      <c r="L27" s="52">
        <v>112202</v>
      </c>
      <c r="M27" s="53">
        <v>5515</v>
      </c>
      <c r="N27" s="33">
        <f t="shared" si="1"/>
        <v>20.344877606527653</v>
      </c>
    </row>
    <row r="28" spans="1:14" ht="11.25">
      <c r="A28" s="25">
        <v>22</v>
      </c>
      <c r="B28" s="61" t="s">
        <v>26</v>
      </c>
      <c r="C28" s="35" t="s">
        <v>26</v>
      </c>
      <c r="D28" s="26" t="s">
        <v>17</v>
      </c>
      <c r="E28" s="47">
        <v>6</v>
      </c>
      <c r="F28" s="30">
        <v>4</v>
      </c>
      <c r="G28" s="62">
        <v>1564</v>
      </c>
      <c r="H28" s="63">
        <v>115</v>
      </c>
      <c r="I28" s="32">
        <f t="shared" si="0"/>
        <v>13.6</v>
      </c>
      <c r="J28" s="27">
        <v>179</v>
      </c>
      <c r="K28" s="31">
        <f>IF(J28&lt;&gt;0,-(J28-H28)/J28,"")</f>
        <v>-0.3575418994413408</v>
      </c>
      <c r="L28" s="50">
        <v>269316.8</v>
      </c>
      <c r="M28" s="51">
        <v>12685</v>
      </c>
      <c r="N28" s="33">
        <f t="shared" si="1"/>
        <v>21.231123374063856</v>
      </c>
    </row>
    <row r="29" spans="1:14" ht="11.25">
      <c r="A29" s="25">
        <v>23</v>
      </c>
      <c r="B29" s="60" t="s">
        <v>65</v>
      </c>
      <c r="C29" s="34" t="s">
        <v>66</v>
      </c>
      <c r="D29" s="26" t="s">
        <v>15</v>
      </c>
      <c r="E29" s="47">
        <v>6</v>
      </c>
      <c r="F29" s="30">
        <v>0</v>
      </c>
      <c r="G29" s="62">
        <v>2612</v>
      </c>
      <c r="H29" s="63">
        <v>114</v>
      </c>
      <c r="I29" s="32">
        <f t="shared" si="0"/>
        <v>22.912280701754387</v>
      </c>
      <c r="J29" s="27"/>
      <c r="K29" s="31"/>
      <c r="L29" s="52">
        <v>2612</v>
      </c>
      <c r="M29" s="53">
        <v>114</v>
      </c>
      <c r="N29" s="33">
        <f t="shared" si="1"/>
        <v>22.912280701754387</v>
      </c>
    </row>
    <row r="30" spans="1:14" ht="11.25">
      <c r="A30" s="25">
        <v>24</v>
      </c>
      <c r="B30" s="60" t="s">
        <v>24</v>
      </c>
      <c r="C30" s="34" t="s">
        <v>24</v>
      </c>
      <c r="D30" s="26" t="s">
        <v>15</v>
      </c>
      <c r="E30" s="47">
        <v>2</v>
      </c>
      <c r="F30" s="30">
        <v>4</v>
      </c>
      <c r="G30" s="62">
        <v>2804</v>
      </c>
      <c r="H30" s="63">
        <v>113</v>
      </c>
      <c r="I30" s="32">
        <f t="shared" si="0"/>
        <v>24.8141592920354</v>
      </c>
      <c r="J30" s="27">
        <v>164</v>
      </c>
      <c r="K30" s="31">
        <f aca="true" t="shared" si="2" ref="K30:K40">IF(J30&lt;&gt;0,-(J30-H30)/J30,"")</f>
        <v>-0.31097560975609756</v>
      </c>
      <c r="L30" s="52">
        <v>67861</v>
      </c>
      <c r="M30" s="53">
        <v>3457</v>
      </c>
      <c r="N30" s="33">
        <f t="shared" si="1"/>
        <v>19.630026034133643</v>
      </c>
    </row>
    <row r="31" spans="1:14" ht="11.25">
      <c r="A31" s="25">
        <v>25</v>
      </c>
      <c r="B31" s="60" t="s">
        <v>28</v>
      </c>
      <c r="C31" s="34" t="s">
        <v>28</v>
      </c>
      <c r="D31" s="26" t="s">
        <v>12</v>
      </c>
      <c r="E31" s="47">
        <v>2</v>
      </c>
      <c r="F31" s="30">
        <v>4</v>
      </c>
      <c r="G31" s="62">
        <v>1367</v>
      </c>
      <c r="H31" s="63">
        <v>68</v>
      </c>
      <c r="I31" s="32">
        <f t="shared" si="0"/>
        <v>20.102941176470587</v>
      </c>
      <c r="J31" s="27">
        <v>738</v>
      </c>
      <c r="K31" s="31">
        <f t="shared" si="2"/>
        <v>-0.907859078590786</v>
      </c>
      <c r="L31" s="52">
        <v>821682</v>
      </c>
      <c r="M31" s="53">
        <v>34624</v>
      </c>
      <c r="N31" s="33">
        <f t="shared" si="1"/>
        <v>23.73157347504621</v>
      </c>
    </row>
    <row r="32" spans="1:14" ht="11.25">
      <c r="A32" s="25">
        <v>26</v>
      </c>
      <c r="B32" s="60" t="s">
        <v>67</v>
      </c>
      <c r="C32" s="34" t="s">
        <v>68</v>
      </c>
      <c r="D32" s="26" t="s">
        <v>15</v>
      </c>
      <c r="E32" s="47">
        <v>4</v>
      </c>
      <c r="F32" s="30">
        <v>29</v>
      </c>
      <c r="G32" s="62">
        <v>1221</v>
      </c>
      <c r="H32" s="63">
        <v>52</v>
      </c>
      <c r="I32" s="32">
        <f t="shared" si="0"/>
        <v>23.48076923076923</v>
      </c>
      <c r="J32" s="27">
        <v>285</v>
      </c>
      <c r="K32" s="31">
        <f t="shared" si="2"/>
        <v>-0.8175438596491228</v>
      </c>
      <c r="L32" s="52">
        <v>491986.20000000007</v>
      </c>
      <c r="M32" s="53">
        <v>41062</v>
      </c>
      <c r="N32" s="33">
        <f t="shared" si="1"/>
        <v>11.981544980760802</v>
      </c>
    </row>
    <row r="33" spans="1:14" ht="11.25">
      <c r="A33" s="25">
        <v>27</v>
      </c>
      <c r="B33" s="60" t="s">
        <v>69</v>
      </c>
      <c r="C33" s="34" t="s">
        <v>69</v>
      </c>
      <c r="D33" s="26" t="s">
        <v>15</v>
      </c>
      <c r="E33" s="47">
        <v>3</v>
      </c>
      <c r="F33" s="30">
        <v>23</v>
      </c>
      <c r="G33" s="62">
        <v>850</v>
      </c>
      <c r="H33" s="63">
        <v>38</v>
      </c>
      <c r="I33" s="32">
        <f t="shared" si="0"/>
        <v>22.36842105263158</v>
      </c>
      <c r="J33" s="27">
        <v>38</v>
      </c>
      <c r="K33" s="31">
        <f t="shared" si="2"/>
        <v>0</v>
      </c>
      <c r="L33" s="52">
        <v>159911.69999999995</v>
      </c>
      <c r="M33" s="53">
        <v>12081</v>
      </c>
      <c r="N33" s="33">
        <f t="shared" si="1"/>
        <v>13.23662776260243</v>
      </c>
    </row>
    <row r="34" spans="1:14" ht="11.25">
      <c r="A34" s="25">
        <v>28</v>
      </c>
      <c r="B34" s="60" t="s">
        <v>53</v>
      </c>
      <c r="C34" s="34" t="s">
        <v>53</v>
      </c>
      <c r="D34" s="26" t="s">
        <v>13</v>
      </c>
      <c r="E34" s="47">
        <v>1</v>
      </c>
      <c r="F34" s="30">
        <v>6</v>
      </c>
      <c r="G34" s="62">
        <v>548</v>
      </c>
      <c r="H34" s="63">
        <v>37</v>
      </c>
      <c r="I34" s="32">
        <f t="shared" si="0"/>
        <v>14.81081081081081</v>
      </c>
      <c r="J34" s="27">
        <v>756</v>
      </c>
      <c r="K34" s="31">
        <f t="shared" si="2"/>
        <v>-0.951058201058201</v>
      </c>
      <c r="L34" s="52">
        <v>504771</v>
      </c>
      <c r="M34" s="53">
        <v>33881</v>
      </c>
      <c r="N34" s="33">
        <f t="shared" si="1"/>
        <v>14.898350107729996</v>
      </c>
    </row>
    <row r="35" spans="1:14" ht="11.25">
      <c r="A35" s="25">
        <v>29</v>
      </c>
      <c r="B35" s="60" t="s">
        <v>54</v>
      </c>
      <c r="C35" s="34" t="s">
        <v>54</v>
      </c>
      <c r="D35" s="26" t="s">
        <v>14</v>
      </c>
      <c r="E35" s="47">
        <v>1</v>
      </c>
      <c r="F35" s="30">
        <v>26</v>
      </c>
      <c r="G35" s="62">
        <v>699</v>
      </c>
      <c r="H35" s="64">
        <v>33</v>
      </c>
      <c r="I35" s="32">
        <f t="shared" si="0"/>
        <v>21.181818181818183</v>
      </c>
      <c r="J35" s="29">
        <v>25</v>
      </c>
      <c r="K35" s="31">
        <f t="shared" si="2"/>
        <v>0.32</v>
      </c>
      <c r="L35" s="50">
        <v>247149.13999999996</v>
      </c>
      <c r="M35" s="51">
        <v>24791</v>
      </c>
      <c r="N35" s="33">
        <f t="shared" si="1"/>
        <v>9.969309023435923</v>
      </c>
    </row>
    <row r="36" spans="1:14" ht="11.25">
      <c r="A36" s="25">
        <v>30</v>
      </c>
      <c r="B36" s="60" t="s">
        <v>70</v>
      </c>
      <c r="C36" s="34" t="s">
        <v>71</v>
      </c>
      <c r="D36" s="26" t="s">
        <v>14</v>
      </c>
      <c r="E36" s="47">
        <v>1</v>
      </c>
      <c r="F36" s="30">
        <v>33</v>
      </c>
      <c r="G36" s="62">
        <v>610</v>
      </c>
      <c r="H36" s="63">
        <v>28</v>
      </c>
      <c r="I36" s="32">
        <f t="shared" si="0"/>
        <v>21.785714285714285</v>
      </c>
      <c r="J36" s="27">
        <v>10</v>
      </c>
      <c r="K36" s="31">
        <f t="shared" si="2"/>
        <v>1.8</v>
      </c>
      <c r="L36" s="54">
        <v>6833458</v>
      </c>
      <c r="M36" s="55">
        <v>428752</v>
      </c>
      <c r="N36" s="33">
        <f t="shared" si="1"/>
        <v>15.938020114191888</v>
      </c>
    </row>
    <row r="37" spans="1:14" ht="11.25">
      <c r="A37" s="25">
        <v>31</v>
      </c>
      <c r="B37" s="60" t="s">
        <v>40</v>
      </c>
      <c r="C37" s="34" t="s">
        <v>40</v>
      </c>
      <c r="D37" s="26" t="s">
        <v>15</v>
      </c>
      <c r="E37" s="47">
        <v>2</v>
      </c>
      <c r="F37" s="30">
        <v>4</v>
      </c>
      <c r="G37" s="62">
        <v>565</v>
      </c>
      <c r="H37" s="63">
        <v>26</v>
      </c>
      <c r="I37" s="32">
        <f t="shared" si="0"/>
        <v>21.73076923076923</v>
      </c>
      <c r="J37" s="27">
        <v>5</v>
      </c>
      <c r="K37" s="31">
        <f t="shared" si="2"/>
        <v>4.2</v>
      </c>
      <c r="L37" s="52">
        <v>6875</v>
      </c>
      <c r="M37" s="53">
        <v>351</v>
      </c>
      <c r="N37" s="33">
        <f t="shared" si="1"/>
        <v>19.586894586894587</v>
      </c>
    </row>
    <row r="38" spans="1:14" ht="11.25">
      <c r="A38" s="25">
        <v>32</v>
      </c>
      <c r="B38" s="60" t="s">
        <v>72</v>
      </c>
      <c r="C38" s="34" t="s">
        <v>72</v>
      </c>
      <c r="D38" s="26" t="s">
        <v>14</v>
      </c>
      <c r="E38" s="47">
        <v>1</v>
      </c>
      <c r="F38" s="30">
        <v>6</v>
      </c>
      <c r="G38" s="62">
        <v>360</v>
      </c>
      <c r="H38" s="63">
        <v>18</v>
      </c>
      <c r="I38" s="32">
        <f t="shared" si="0"/>
        <v>20</v>
      </c>
      <c r="J38" s="27">
        <v>29</v>
      </c>
      <c r="K38" s="31">
        <f t="shared" si="2"/>
        <v>-0.3793103448275862</v>
      </c>
      <c r="L38" s="54">
        <v>96040.5</v>
      </c>
      <c r="M38" s="55">
        <v>5436</v>
      </c>
      <c r="N38" s="33">
        <f t="shared" si="1"/>
        <v>17.667494481236204</v>
      </c>
    </row>
    <row r="39" spans="1:14" ht="11.25">
      <c r="A39" s="25">
        <v>33</v>
      </c>
      <c r="B39" s="60" t="s">
        <v>18</v>
      </c>
      <c r="C39" s="34" t="s">
        <v>19</v>
      </c>
      <c r="D39" s="26" t="s">
        <v>14</v>
      </c>
      <c r="E39" s="47">
        <v>1</v>
      </c>
      <c r="F39" s="30">
        <v>11</v>
      </c>
      <c r="G39" s="62">
        <v>280</v>
      </c>
      <c r="H39" s="63">
        <v>14</v>
      </c>
      <c r="I39" s="32">
        <f t="shared" si="0"/>
        <v>20</v>
      </c>
      <c r="J39" s="27">
        <v>8</v>
      </c>
      <c r="K39" s="31">
        <f t="shared" si="2"/>
        <v>0.75</v>
      </c>
      <c r="L39" s="54">
        <v>142795.5</v>
      </c>
      <c r="M39" s="55">
        <v>8127</v>
      </c>
      <c r="N39" s="33">
        <f t="shared" si="1"/>
        <v>17.570505721668514</v>
      </c>
    </row>
    <row r="40" spans="1:14" ht="11.25">
      <c r="A40" s="25">
        <v>34</v>
      </c>
      <c r="B40" s="60" t="s">
        <v>21</v>
      </c>
      <c r="C40" s="34" t="s">
        <v>20</v>
      </c>
      <c r="D40" s="26" t="s">
        <v>13</v>
      </c>
      <c r="E40" s="47">
        <v>1</v>
      </c>
      <c r="F40" s="30">
        <v>9</v>
      </c>
      <c r="G40" s="62">
        <v>107</v>
      </c>
      <c r="H40" s="63">
        <v>7</v>
      </c>
      <c r="I40" s="32">
        <f t="shared" si="0"/>
        <v>15.285714285714286</v>
      </c>
      <c r="J40" s="27">
        <v>1170</v>
      </c>
      <c r="K40" s="31">
        <f t="shared" si="2"/>
        <v>-0.994017094017094</v>
      </c>
      <c r="L40" s="52">
        <v>143121.5</v>
      </c>
      <c r="M40" s="53">
        <v>7503</v>
      </c>
      <c r="N40" s="33">
        <f t="shared" si="1"/>
        <v>19.075236572037852</v>
      </c>
    </row>
  </sheetData>
  <sheetProtection selectLockedCells="1" selectUnlockedCells="1"/>
  <mergeCells count="5">
    <mergeCell ref="L4:N4"/>
    <mergeCell ref="G4:H4"/>
    <mergeCell ref="B1:C1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2021-07-31T06:30:09Z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