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600" windowHeight="8370" tabRatio="854" activeTab="0"/>
  </bookViews>
  <sheets>
    <sheet name="9-15.7.2021 (hafta)" sheetId="1" r:id="rId1"/>
  </sheets>
  <definedNames>
    <definedName name="Excel_BuiltIn__FilterDatabase" localSheetId="0">'9-15.7.2021 (hafta)'!$A$1:$N$29</definedName>
    <definedName name="_xlnm.Print_Area" localSheetId="0">'9-15.7.2021 (hafta)'!#REF!</definedName>
  </definedNames>
  <calcPr fullCalcOnLoad="1"/>
</workbook>
</file>

<file path=xl/sharedStrings.xml><?xml version="1.0" encoding="utf-8"?>
<sst xmlns="http://schemas.openxmlformats.org/spreadsheetml/2006/main" count="90" uniqueCount="60">
  <si>
    <t>Türkiye Haftalık Bilet Satışı ve Hasılat Raporu</t>
  </si>
  <si>
    <t>http://www.antraktsinema.com</t>
  </si>
  <si>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</si>
  <si>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</si>
  <si>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</si>
  <si>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</si>
  <si>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</si>
  <si>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</si>
  <si>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</si>
  <si>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</si>
  <si>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</si>
  <si>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ORTALAMA
BİLET FİYATI</t>
  </si>
  <si>
    <t>BİLET</t>
  </si>
  <si>
    <t>BİLET       %</t>
  </si>
  <si>
    <t>UIP TURKEY</t>
  </si>
  <si>
    <t>WARNER BROS. TURKEY</t>
  </si>
  <si>
    <t>CGVMARS DAĞITIM</t>
  </si>
  <si>
    <t>BİR FİLM</t>
  </si>
  <si>
    <t>BS DAĞITIM</t>
  </si>
  <si>
    <t>M3 FİLM</t>
  </si>
  <si>
    <t>FAKAT MÜZEYYEN BU DERİN BİR TUTKU</t>
  </si>
  <si>
    <t>KAPAN</t>
  </si>
  <si>
    <t>AZAP</t>
  </si>
  <si>
    <t>TME FILMS</t>
  </si>
  <si>
    <t>FIXIES VS. CRABOTS</t>
  </si>
  <si>
    <t>TAMİRCİKLER ROBOTLARA KARŞI</t>
  </si>
  <si>
    <t>UZUN ZAMAN ÖNCE</t>
  </si>
  <si>
    <t>BAY LİNK: KAYIP EFSANE</t>
  </si>
  <si>
    <t>MISSING LINK</t>
  </si>
  <si>
    <t>NASİPSE ADAYIZ</t>
  </si>
  <si>
    <t>ETE 85</t>
  </si>
  <si>
    <t>85 YAZI</t>
  </si>
  <si>
    <t>SON ŞAKA</t>
  </si>
  <si>
    <t>RELIC</t>
  </si>
  <si>
    <t>MY SALINGER YEAR</t>
  </si>
  <si>
    <r>
      <t xml:space="preserve">BİLET </t>
    </r>
    <r>
      <rPr>
        <b/>
        <sz val="7"/>
        <color indexed="9"/>
        <rFont val="Webdings"/>
        <family val="1"/>
      </rPr>
      <t>6</t>
    </r>
  </si>
  <si>
    <t>SALINGER YILIM</t>
  </si>
  <si>
    <t>N</t>
  </si>
  <si>
    <t>LUX AETERNA</t>
  </si>
  <si>
    <t>UNDINE</t>
  </si>
  <si>
    <t>HABABAM SINIFI: YAZ OYUNLARI</t>
  </si>
  <si>
    <t>EHRİMEN - KANLI YOL</t>
  </si>
  <si>
    <t>HIZLI VE ÖFKELİ 9</t>
  </si>
  <si>
    <t>CRUELLA</t>
  </si>
  <si>
    <t>F9</t>
  </si>
  <si>
    <t>HALK</t>
  </si>
  <si>
    <t>KARINCA</t>
  </si>
  <si>
    <t>SUPERNOVA</t>
  </si>
  <si>
    <t>SÜPERNOVA</t>
  </si>
  <si>
    <t>IMAGINATION LAND</t>
  </si>
  <si>
    <t>DÜŞLER ÜLKESİ</t>
  </si>
  <si>
    <t>CJ ENM</t>
  </si>
  <si>
    <t>BLACK WIDOW</t>
  </si>
  <si>
    <t>KORKU SEANSI 3: KATİL ŞEYTAN</t>
  </si>
  <si>
    <t>THE CONJURING: THE DEVIL MADE ME TO DO IT</t>
  </si>
  <si>
    <t>9-15 TEMMUZ 2021 / 28. VİZYON HAFTASI</t>
  </si>
  <si>
    <t>SEIZE PRINTEMS</t>
  </si>
  <si>
    <t>LE HAINE</t>
  </si>
  <si>
    <t>PARİS'TE BAHAR</t>
  </si>
  <si>
    <t>PROTESTO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</si>
</sst>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9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8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left" vertical="center"/>
      <protection locked="0"/>
    </xf>
    <xf numFmtId="0" fontId="13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6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6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18" fillId="27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3" fontId="20" fillId="0" borderId="11" xfId="44" applyNumberFormat="1" applyFont="1" applyFill="1" applyBorder="1" applyAlignment="1" applyProtection="1">
      <alignment horizontal="right" vertical="center"/>
      <protection locked="0"/>
    </xf>
    <xf numFmtId="0" fontId="21" fillId="27" borderId="0" xfId="0" applyFont="1" applyFill="1" applyBorder="1" applyAlignment="1" applyProtection="1">
      <alignment horizontal="left" vertical="center"/>
      <protection/>
    </xf>
    <xf numFmtId="186" fontId="6" fillId="27" borderId="11" xfId="0" applyNumberFormat="1" applyFont="1" applyFill="1" applyBorder="1" applyAlignment="1" applyProtection="1">
      <alignment horizontal="center" vertical="center"/>
      <protection/>
    </xf>
    <xf numFmtId="0" fontId="18" fillId="27" borderId="11" xfId="0" applyFont="1" applyFill="1" applyBorder="1" applyAlignment="1">
      <alignment horizontal="center" vertical="center"/>
    </xf>
    <xf numFmtId="3" fontId="20" fillId="0" borderId="11" xfId="46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189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Border="1" applyAlignment="1">
      <alignment vertical="center"/>
    </xf>
    <xf numFmtId="4" fontId="62" fillId="0" borderId="11" xfId="44" applyNumberFormat="1" applyFont="1" applyFill="1" applyBorder="1" applyAlignment="1" applyProtection="1">
      <alignment horizontal="right" vertical="center"/>
      <protection locked="0"/>
    </xf>
    <xf numFmtId="3" fontId="62" fillId="0" borderId="11" xfId="44" applyNumberFormat="1" applyFont="1" applyFill="1" applyBorder="1" applyAlignment="1" applyProtection="1">
      <alignment horizontal="right" vertical="center"/>
      <protection locked="0"/>
    </xf>
    <xf numFmtId="3" fontId="62" fillId="0" borderId="11" xfId="46" applyNumberFormat="1" applyFont="1" applyFill="1" applyBorder="1" applyAlignment="1" applyProtection="1">
      <alignment horizontal="right" vertical="center"/>
      <protection locked="0"/>
    </xf>
    <xf numFmtId="2" fontId="16" fillId="28" borderId="12" xfId="0" applyNumberFormat="1" applyFont="1" applyFill="1" applyBorder="1" applyAlignment="1" applyProtection="1">
      <alignment horizontal="center" vertical="center"/>
      <protection/>
    </xf>
    <xf numFmtId="180" fontId="17" fillId="28" borderId="12" xfId="44" applyFont="1" applyFill="1" applyBorder="1" applyAlignment="1" applyProtection="1">
      <alignment horizontal="center" vertical="center"/>
      <protection/>
    </xf>
    <xf numFmtId="0" fontId="17" fillId="28" borderId="12" xfId="0" applyFont="1" applyFill="1" applyBorder="1" applyAlignment="1" applyProtection="1">
      <alignment horizontal="center" vertical="center"/>
      <protection/>
    </xf>
    <xf numFmtId="0" fontId="16" fillId="29" borderId="13" xfId="0" applyNumberFormat="1" applyFont="1" applyFill="1" applyBorder="1" applyAlignment="1" applyProtection="1">
      <alignment horizontal="center" wrapText="1"/>
      <protection locked="0"/>
    </xf>
    <xf numFmtId="180" fontId="17" fillId="29" borderId="13" xfId="44" applyFont="1" applyFill="1" applyBorder="1" applyAlignment="1" applyProtection="1">
      <alignment horizontal="center"/>
      <protection locked="0"/>
    </xf>
    <xf numFmtId="0" fontId="17" fillId="29" borderId="13" xfId="0" applyFont="1" applyFill="1" applyBorder="1" applyAlignment="1" applyProtection="1">
      <alignment horizontal="center"/>
      <protection locked="0"/>
    </xf>
    <xf numFmtId="0" fontId="63" fillId="27" borderId="0" xfId="0" applyFont="1" applyFill="1" applyAlignment="1">
      <alignment horizontal="center" vertical="center"/>
    </xf>
    <xf numFmtId="0" fontId="64" fillId="27" borderId="0" xfId="0" applyNumberFormat="1" applyFont="1" applyFill="1" applyAlignment="1">
      <alignment horizontal="center" vertical="center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6" fillId="29" borderId="13" xfId="0" applyFont="1" applyFill="1" applyBorder="1" applyAlignment="1" applyProtection="1">
      <alignment horizontal="center"/>
      <protection locked="0"/>
    </xf>
    <xf numFmtId="4" fontId="67" fillId="27" borderId="0" xfId="0" applyNumberFormat="1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>
      <alignment horizontal="center" vertical="center"/>
    </xf>
    <xf numFmtId="4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66" fillId="0" borderId="11" xfId="46" applyNumberFormat="1" applyFont="1" applyFill="1" applyBorder="1" applyAlignment="1" applyProtection="1">
      <alignment horizontal="right" vertical="center"/>
      <protection locked="0"/>
    </xf>
    <xf numFmtId="3" fontId="66" fillId="0" borderId="11" xfId="46" applyNumberFormat="1" applyFont="1" applyFill="1" applyBorder="1" applyAlignment="1" applyProtection="1">
      <alignment horizontal="right" vertical="center"/>
      <protection locked="0"/>
    </xf>
    <xf numFmtId="4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6" fillId="0" borderId="11" xfId="44" applyNumberFormat="1" applyFont="1" applyFill="1" applyBorder="1" applyAlignment="1" applyProtection="1">
      <alignment horizontal="right" vertical="center"/>
      <protection locked="0"/>
    </xf>
    <xf numFmtId="4" fontId="66" fillId="0" borderId="11" xfId="112" applyNumberFormat="1" applyFont="1" applyFill="1" applyBorder="1" applyAlignment="1" applyProtection="1">
      <alignment horizontal="right" vertical="center"/>
      <protection/>
    </xf>
    <xf numFmtId="3" fontId="66" fillId="0" borderId="11" xfId="112" applyNumberFormat="1" applyFont="1" applyFill="1" applyBorder="1" applyAlignment="1" applyProtection="1">
      <alignment horizontal="right" vertical="center"/>
      <protection/>
    </xf>
    <xf numFmtId="0" fontId="70" fillId="28" borderId="12" xfId="0" applyNumberFormat="1" applyFont="1" applyFill="1" applyBorder="1" applyAlignment="1" applyProtection="1">
      <alignment horizontal="center" vertical="center" textRotation="90"/>
      <protection locked="0"/>
    </xf>
    <xf numFmtId="4" fontId="70" fillId="28" borderId="12" xfId="0" applyNumberFormat="1" applyFont="1" applyFill="1" applyBorder="1" applyAlignment="1" applyProtection="1">
      <alignment horizontal="center" vertical="center" wrapText="1"/>
      <protection/>
    </xf>
    <xf numFmtId="3" fontId="70" fillId="28" borderId="12" xfId="0" applyNumberFormat="1" applyFont="1" applyFill="1" applyBorder="1" applyAlignment="1" applyProtection="1">
      <alignment horizontal="center" vertical="center" wrapText="1"/>
      <protection/>
    </xf>
    <xf numFmtId="3" fontId="70" fillId="28" borderId="12" xfId="0" applyNumberFormat="1" applyFont="1" applyFill="1" applyBorder="1" applyAlignment="1" applyProtection="1">
      <alignment horizontal="center" vertical="center" textRotation="90" wrapText="1"/>
      <protection/>
    </xf>
    <xf numFmtId="189" fontId="66" fillId="0" borderId="11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17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7" borderId="14" xfId="0" applyNumberFormat="1" applyFont="1" applyFill="1" applyBorder="1" applyAlignment="1" applyProtection="1">
      <alignment horizontal="right" vertical="center" wrapText="1"/>
      <protection locked="0"/>
    </xf>
    <xf numFmtId="2" fontId="14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5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9" borderId="13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26.57421875" style="3" bestFit="1" customWidth="1"/>
    <col min="4" max="4" width="17.00390625" style="4" bestFit="1" customWidth="1"/>
    <col min="5" max="5" width="13.57421875" style="5" customWidth="1"/>
    <col min="6" max="6" width="3.140625" style="52" bestFit="1" customWidth="1"/>
    <col min="7" max="7" width="2.57421875" style="6" bestFit="1" customWidth="1"/>
    <col min="8" max="8" width="8.28125" style="8" bestFit="1" customWidth="1"/>
    <col min="9" max="9" width="5.57421875" style="9" bestFit="1" customWidth="1"/>
    <col min="10" max="10" width="5.57421875" style="7" bestFit="1" customWidth="1"/>
    <col min="11" max="11" width="5.00390625" style="7" bestFit="1" customWidth="1"/>
    <col min="12" max="12" width="9.00390625" style="56" bestFit="1" customWidth="1"/>
    <col min="13" max="13" width="6.7109375" style="57" bestFit="1" customWidth="1"/>
    <col min="14" max="14" width="4.28125" style="12" bestFit="1" customWidth="1"/>
    <col min="15" max="16384" width="4.57421875" style="3" customWidth="1"/>
  </cols>
  <sheetData>
    <row r="1" spans="1:14" s="16" customFormat="1" ht="12.75">
      <c r="A1" s="13"/>
      <c r="B1" s="71" t="s">
        <v>0</v>
      </c>
      <c r="C1" s="71"/>
      <c r="D1" s="14"/>
      <c r="E1" s="14"/>
      <c r="F1" s="48"/>
      <c r="G1" s="15"/>
      <c r="H1" s="72"/>
      <c r="I1" s="72"/>
      <c r="J1" s="72"/>
      <c r="K1" s="72"/>
      <c r="L1" s="72"/>
      <c r="M1" s="72"/>
      <c r="N1" s="72"/>
    </row>
    <row r="2" spans="1:14" s="16" customFormat="1" ht="12.75">
      <c r="A2" s="13"/>
      <c r="B2" s="73" t="s">
        <v>1</v>
      </c>
      <c r="C2" s="73"/>
      <c r="D2" s="17"/>
      <c r="E2" s="17"/>
      <c r="F2" s="49"/>
      <c r="G2" s="18"/>
      <c r="H2" s="72"/>
      <c r="I2" s="72"/>
      <c r="J2" s="72"/>
      <c r="K2" s="72"/>
      <c r="L2" s="72"/>
      <c r="M2" s="72"/>
      <c r="N2" s="72"/>
    </row>
    <row r="3" spans="1:14" s="16" customFormat="1" ht="11.25">
      <c r="A3" s="13"/>
      <c r="B3" s="74" t="s">
        <v>55</v>
      </c>
      <c r="C3" s="74"/>
      <c r="D3" s="19"/>
      <c r="E3" s="19"/>
      <c r="F3" s="50"/>
      <c r="G3" s="20"/>
      <c r="H3" s="72"/>
      <c r="I3" s="72"/>
      <c r="J3" s="72"/>
      <c r="K3" s="72"/>
      <c r="L3" s="72"/>
      <c r="M3" s="72"/>
      <c r="N3" s="72"/>
    </row>
    <row r="4" spans="1:14" s="22" customFormat="1" ht="12.75" customHeight="1">
      <c r="A4" s="21"/>
      <c r="B4" s="45"/>
      <c r="C4" s="45"/>
      <c r="D4" s="46"/>
      <c r="E4" s="47"/>
      <c r="F4" s="51"/>
      <c r="G4" s="47"/>
      <c r="H4" s="75" t="s">
        <v>2</v>
      </c>
      <c r="I4" s="75"/>
      <c r="J4" s="70"/>
      <c r="K4" s="70"/>
      <c r="L4" s="75" t="s">
        <v>3</v>
      </c>
      <c r="M4" s="75"/>
      <c r="N4" s="75"/>
    </row>
    <row r="5" spans="1:14" s="24" customFormat="1" ht="37.5">
      <c r="A5" s="23"/>
      <c r="B5" s="42"/>
      <c r="C5" s="43" t="s">
        <v>4</v>
      </c>
      <c r="D5" s="43" t="s">
        <v>5</v>
      </c>
      <c r="E5" s="44" t="s">
        <v>6</v>
      </c>
      <c r="F5" s="64" t="s">
        <v>7</v>
      </c>
      <c r="G5" s="64" t="s">
        <v>8</v>
      </c>
      <c r="H5" s="65" t="s">
        <v>9</v>
      </c>
      <c r="I5" s="66" t="s">
        <v>35</v>
      </c>
      <c r="J5" s="66" t="s">
        <v>12</v>
      </c>
      <c r="K5" s="67" t="s">
        <v>13</v>
      </c>
      <c r="L5" s="65" t="s">
        <v>9</v>
      </c>
      <c r="M5" s="66" t="s">
        <v>10</v>
      </c>
      <c r="N5" s="67" t="s">
        <v>11</v>
      </c>
    </row>
    <row r="6" spans="8:11" ht="11.25">
      <c r="H6" s="11"/>
      <c r="I6" s="10"/>
      <c r="J6" s="10"/>
      <c r="K6" s="11"/>
    </row>
    <row r="7" spans="1:14" s="29" customFormat="1" ht="11.25">
      <c r="A7" s="25">
        <v>1</v>
      </c>
      <c r="B7" s="26" t="s">
        <v>37</v>
      </c>
      <c r="C7" s="68" t="s">
        <v>52</v>
      </c>
      <c r="D7" s="36" t="s">
        <v>52</v>
      </c>
      <c r="E7" s="27" t="s">
        <v>14</v>
      </c>
      <c r="F7" s="53">
        <v>584</v>
      </c>
      <c r="G7" s="33">
        <v>1</v>
      </c>
      <c r="H7" s="39">
        <v>4263259</v>
      </c>
      <c r="I7" s="40">
        <v>177038</v>
      </c>
      <c r="J7" s="28"/>
      <c r="K7" s="34"/>
      <c r="L7" s="60">
        <v>4263259</v>
      </c>
      <c r="M7" s="61">
        <v>177038</v>
      </c>
      <c r="N7" s="35">
        <f aca="true" t="shared" si="0" ref="N7:N29">L7/M7</f>
        <v>24.08103909895051</v>
      </c>
    </row>
    <row r="8" spans="1:14" s="29" customFormat="1" ht="11.25">
      <c r="A8" s="25">
        <v>2</v>
      </c>
      <c r="B8" s="26"/>
      <c r="C8" s="68" t="s">
        <v>44</v>
      </c>
      <c r="D8" s="36" t="s">
        <v>42</v>
      </c>
      <c r="E8" s="27" t="s">
        <v>14</v>
      </c>
      <c r="F8" s="53">
        <v>659</v>
      </c>
      <c r="G8" s="33">
        <v>2</v>
      </c>
      <c r="H8" s="39">
        <v>3883754</v>
      </c>
      <c r="I8" s="40">
        <v>169036</v>
      </c>
      <c r="J8" s="28">
        <v>331447</v>
      </c>
      <c r="K8" s="34">
        <f>IF(J8&lt;&gt;0,-(J8-I8)/J8,"")</f>
        <v>-0.49000594363503064</v>
      </c>
      <c r="L8" s="60">
        <v>11683783</v>
      </c>
      <c r="M8" s="61">
        <v>501405</v>
      </c>
      <c r="N8" s="35">
        <f t="shared" si="0"/>
        <v>23.302087135150227</v>
      </c>
    </row>
    <row r="9" spans="1:14" s="29" customFormat="1" ht="11.25">
      <c r="A9" s="25">
        <v>3</v>
      </c>
      <c r="B9" s="26" t="s">
        <v>37</v>
      </c>
      <c r="C9" s="69" t="s">
        <v>54</v>
      </c>
      <c r="D9" s="37" t="s">
        <v>53</v>
      </c>
      <c r="E9" s="27" t="s">
        <v>15</v>
      </c>
      <c r="F9" s="53">
        <v>188</v>
      </c>
      <c r="G9" s="33">
        <v>1</v>
      </c>
      <c r="H9" s="39">
        <v>1248005</v>
      </c>
      <c r="I9" s="40">
        <v>55506</v>
      </c>
      <c r="J9" s="28"/>
      <c r="K9" s="34"/>
      <c r="L9" s="58">
        <v>1248005</v>
      </c>
      <c r="M9" s="59">
        <v>55506</v>
      </c>
      <c r="N9" s="35">
        <f t="shared" si="0"/>
        <v>22.48414585810543</v>
      </c>
    </row>
    <row r="10" spans="1:14" s="29" customFormat="1" ht="11.25">
      <c r="A10" s="25">
        <v>4</v>
      </c>
      <c r="B10" s="26"/>
      <c r="C10" s="68" t="s">
        <v>40</v>
      </c>
      <c r="D10" s="36" t="s">
        <v>40</v>
      </c>
      <c r="E10" s="27" t="s">
        <v>16</v>
      </c>
      <c r="F10" s="53">
        <v>246</v>
      </c>
      <c r="G10" s="33">
        <v>2</v>
      </c>
      <c r="H10" s="39">
        <v>360154.5</v>
      </c>
      <c r="I10" s="40">
        <v>16799</v>
      </c>
      <c r="J10" s="28">
        <v>35380</v>
      </c>
      <c r="K10" s="34">
        <f>IF(J10&lt;&gt;0,-(J10-I10)/J10,"")</f>
        <v>-0.5251837196156021</v>
      </c>
      <c r="L10" s="60">
        <v>802455</v>
      </c>
      <c r="M10" s="61">
        <v>52179</v>
      </c>
      <c r="N10" s="35">
        <f t="shared" si="0"/>
        <v>15.378888058414304</v>
      </c>
    </row>
    <row r="11" spans="1:14" s="29" customFormat="1" ht="11.25">
      <c r="A11" s="25">
        <v>5</v>
      </c>
      <c r="B11" s="26"/>
      <c r="C11" s="68" t="s">
        <v>43</v>
      </c>
      <c r="D11" s="36" t="s">
        <v>43</v>
      </c>
      <c r="E11" s="27" t="s">
        <v>14</v>
      </c>
      <c r="F11" s="53">
        <v>97</v>
      </c>
      <c r="G11" s="33">
        <v>2</v>
      </c>
      <c r="H11" s="39">
        <v>282042</v>
      </c>
      <c r="I11" s="40">
        <v>11828</v>
      </c>
      <c r="J11" s="28">
        <v>21884</v>
      </c>
      <c r="K11" s="34">
        <f>IF(J11&lt;&gt;0,-(J11-I11)/J11,"")</f>
        <v>-0.4595138000365564</v>
      </c>
      <c r="L11" s="60">
        <v>801461</v>
      </c>
      <c r="M11" s="61">
        <v>33818</v>
      </c>
      <c r="N11" s="35">
        <f t="shared" si="0"/>
        <v>23.69924300668283</v>
      </c>
    </row>
    <row r="12" spans="1:14" s="29" customFormat="1" ht="11.25">
      <c r="A12" s="25">
        <v>6</v>
      </c>
      <c r="B12" s="26" t="s">
        <v>37</v>
      </c>
      <c r="C12" s="68" t="s">
        <v>49</v>
      </c>
      <c r="D12" s="36" t="s">
        <v>50</v>
      </c>
      <c r="E12" s="38" t="s">
        <v>51</v>
      </c>
      <c r="F12" s="53">
        <v>153</v>
      </c>
      <c r="G12" s="33">
        <v>1</v>
      </c>
      <c r="H12" s="39">
        <v>173504</v>
      </c>
      <c r="I12" s="40">
        <v>8376</v>
      </c>
      <c r="J12" s="28"/>
      <c r="K12" s="34"/>
      <c r="L12" s="60">
        <v>173504</v>
      </c>
      <c r="M12" s="61">
        <v>8376</v>
      </c>
      <c r="N12" s="35">
        <f t="shared" si="0"/>
        <v>20.71442215854823</v>
      </c>
    </row>
    <row r="13" spans="1:14" s="29" customFormat="1" ht="11.25">
      <c r="A13" s="25">
        <v>7</v>
      </c>
      <c r="B13" s="26"/>
      <c r="C13" s="69" t="s">
        <v>41</v>
      </c>
      <c r="D13" s="37" t="s">
        <v>41</v>
      </c>
      <c r="E13" s="27" t="s">
        <v>23</v>
      </c>
      <c r="F13" s="53">
        <v>53</v>
      </c>
      <c r="G13" s="33">
        <v>2</v>
      </c>
      <c r="H13" s="39">
        <v>45732.5</v>
      </c>
      <c r="I13" s="40">
        <v>2093</v>
      </c>
      <c r="J13" s="28">
        <v>10298</v>
      </c>
      <c r="K13" s="34">
        <f>IF(J13&lt;&gt;0,-(J13-I13)/J13,"")</f>
        <v>-0.7967566517770441</v>
      </c>
      <c r="L13" s="58">
        <v>264673.8</v>
      </c>
      <c r="M13" s="59">
        <v>12391</v>
      </c>
      <c r="N13" s="35">
        <f t="shared" si="0"/>
        <v>21.360164635622628</v>
      </c>
    </row>
    <row r="14" spans="1:14" s="29" customFormat="1" ht="11.25">
      <c r="A14" s="25">
        <v>8</v>
      </c>
      <c r="B14" s="31"/>
      <c r="C14" s="68" t="s">
        <v>33</v>
      </c>
      <c r="D14" s="36" t="s">
        <v>22</v>
      </c>
      <c r="E14" s="27" t="s">
        <v>17</v>
      </c>
      <c r="F14" s="53">
        <v>59</v>
      </c>
      <c r="G14" s="33">
        <v>2</v>
      </c>
      <c r="H14" s="39">
        <v>41836</v>
      </c>
      <c r="I14" s="40">
        <v>1868</v>
      </c>
      <c r="J14" s="28">
        <v>10440</v>
      </c>
      <c r="K14" s="34">
        <f>IF(J14&lt;&gt;0,-(J14-I14)/J14,"")</f>
        <v>-0.8210727969348659</v>
      </c>
      <c r="L14" s="62">
        <v>269858.5</v>
      </c>
      <c r="M14" s="63">
        <v>12324</v>
      </c>
      <c r="N14" s="35">
        <f t="shared" si="0"/>
        <v>21.896989613761765</v>
      </c>
    </row>
    <row r="15" spans="1:14" s="29" customFormat="1" ht="11.25">
      <c r="A15" s="25">
        <v>9</v>
      </c>
      <c r="B15" s="26"/>
      <c r="C15" s="68" t="s">
        <v>38</v>
      </c>
      <c r="D15" s="36" t="s">
        <v>38</v>
      </c>
      <c r="E15" s="27" t="s">
        <v>18</v>
      </c>
      <c r="F15" s="53">
        <v>18</v>
      </c>
      <c r="G15" s="33">
        <v>2</v>
      </c>
      <c r="H15" s="39">
        <v>30444</v>
      </c>
      <c r="I15" s="40">
        <v>1515</v>
      </c>
      <c r="J15" s="28">
        <v>3169</v>
      </c>
      <c r="K15" s="34">
        <f>IF(J15&lt;&gt;0,-(J15-I15)/J15,"")</f>
        <v>-0.5219312085831492</v>
      </c>
      <c r="L15" s="60">
        <v>93684</v>
      </c>
      <c r="M15" s="61">
        <v>4684</v>
      </c>
      <c r="N15" s="35">
        <f t="shared" si="0"/>
        <v>20.000853970964986</v>
      </c>
    </row>
    <row r="16" spans="1:14" s="29" customFormat="1" ht="11.25">
      <c r="A16" s="25">
        <v>10</v>
      </c>
      <c r="B16" s="26"/>
      <c r="C16" s="68" t="s">
        <v>39</v>
      </c>
      <c r="D16" s="36" t="s">
        <v>39</v>
      </c>
      <c r="E16" s="27" t="s">
        <v>18</v>
      </c>
      <c r="F16" s="53">
        <v>19</v>
      </c>
      <c r="G16" s="33">
        <v>2</v>
      </c>
      <c r="H16" s="39">
        <v>20677</v>
      </c>
      <c r="I16" s="40">
        <v>1075</v>
      </c>
      <c r="J16" s="28">
        <v>2105</v>
      </c>
      <c r="K16" s="34">
        <f>IF(J16&lt;&gt;0,-(J16-I16)/J16,"")</f>
        <v>-0.48931116389548696</v>
      </c>
      <c r="L16" s="60">
        <v>61090.5</v>
      </c>
      <c r="M16" s="61">
        <v>3180</v>
      </c>
      <c r="N16" s="35">
        <f t="shared" si="0"/>
        <v>19.210849056603774</v>
      </c>
    </row>
    <row r="17" spans="1:14" s="29" customFormat="1" ht="11.25">
      <c r="A17" s="25">
        <v>11</v>
      </c>
      <c r="B17" s="26" t="s">
        <v>37</v>
      </c>
      <c r="C17" s="68" t="s">
        <v>47</v>
      </c>
      <c r="D17" s="36" t="s">
        <v>48</v>
      </c>
      <c r="E17" s="27" t="s">
        <v>17</v>
      </c>
      <c r="F17" s="53">
        <v>28</v>
      </c>
      <c r="G17" s="33">
        <v>1</v>
      </c>
      <c r="H17" s="39">
        <v>22290.5</v>
      </c>
      <c r="I17" s="40">
        <v>860</v>
      </c>
      <c r="J17" s="28">
        <v>57</v>
      </c>
      <c r="K17" s="34">
        <f>IF(J17&lt;&gt;0,-(J17-I17)/J17,"")</f>
        <v>14.087719298245615</v>
      </c>
      <c r="L17" s="62">
        <v>23430.5</v>
      </c>
      <c r="M17" s="63">
        <v>917</v>
      </c>
      <c r="N17" s="35">
        <f t="shared" si="0"/>
        <v>25.551254089422027</v>
      </c>
    </row>
    <row r="18" spans="1:14" s="29" customFormat="1" ht="11.25">
      <c r="A18" s="25">
        <v>12</v>
      </c>
      <c r="B18" s="31"/>
      <c r="C18" s="68" t="s">
        <v>34</v>
      </c>
      <c r="D18" s="36" t="s">
        <v>36</v>
      </c>
      <c r="E18" s="27" t="s">
        <v>17</v>
      </c>
      <c r="F18" s="53">
        <v>5</v>
      </c>
      <c r="G18" s="33">
        <v>2</v>
      </c>
      <c r="H18" s="39">
        <v>3637</v>
      </c>
      <c r="I18" s="40">
        <v>147</v>
      </c>
      <c r="J18" s="28">
        <v>1098</v>
      </c>
      <c r="K18" s="34">
        <f>IF(J18&lt;&gt;0,-(J18-I18)/J18,"")</f>
        <v>-0.8661202185792349</v>
      </c>
      <c r="L18" s="62">
        <v>32269.5</v>
      </c>
      <c r="M18" s="63">
        <v>1249</v>
      </c>
      <c r="N18" s="35">
        <f t="shared" si="0"/>
        <v>25.83626901521217</v>
      </c>
    </row>
    <row r="19" spans="1:14" s="29" customFormat="1" ht="11.25">
      <c r="A19" s="25">
        <v>13</v>
      </c>
      <c r="B19" s="26"/>
      <c r="C19" s="68" t="s">
        <v>57</v>
      </c>
      <c r="D19" s="36" t="s">
        <v>59</v>
      </c>
      <c r="E19" s="27" t="s">
        <v>18</v>
      </c>
      <c r="F19" s="53">
        <v>1</v>
      </c>
      <c r="G19" s="33">
        <v>18</v>
      </c>
      <c r="H19" s="39">
        <v>2340</v>
      </c>
      <c r="I19" s="40">
        <v>108</v>
      </c>
      <c r="J19" s="28"/>
      <c r="K19" s="34">
        <f>IF(J19&lt;&gt;0,-(J19-I19)/J19,"")</f>
      </c>
      <c r="L19" s="60">
        <v>2340</v>
      </c>
      <c r="M19" s="61">
        <v>108</v>
      </c>
      <c r="N19" s="35">
        <f t="shared" si="0"/>
        <v>21.666666666666668</v>
      </c>
    </row>
    <row r="20" spans="1:14" s="29" customFormat="1" ht="11.25">
      <c r="A20" s="25">
        <v>14</v>
      </c>
      <c r="B20" s="26"/>
      <c r="C20" s="69" t="s">
        <v>46</v>
      </c>
      <c r="D20" s="37" t="s">
        <v>46</v>
      </c>
      <c r="E20" s="27" t="s">
        <v>45</v>
      </c>
      <c r="F20" s="53">
        <v>6</v>
      </c>
      <c r="G20" s="33">
        <v>2</v>
      </c>
      <c r="H20" s="39">
        <v>1729.99999981988</v>
      </c>
      <c r="I20" s="41">
        <v>97</v>
      </c>
      <c r="J20" s="32">
        <v>115</v>
      </c>
      <c r="K20" s="34">
        <f>IF(J20&lt;&gt;0,-(J20-I20)/J20,"")</f>
        <v>-0.1565217391304348</v>
      </c>
      <c r="L20" s="54">
        <v>3846</v>
      </c>
      <c r="M20" s="55">
        <v>266</v>
      </c>
      <c r="N20" s="35">
        <f t="shared" si="0"/>
        <v>14.458646616541353</v>
      </c>
    </row>
    <row r="21" spans="1:14" s="29" customFormat="1" ht="11.25">
      <c r="A21" s="25">
        <v>15</v>
      </c>
      <c r="B21" s="26"/>
      <c r="C21" s="68" t="s">
        <v>24</v>
      </c>
      <c r="D21" s="36" t="s">
        <v>25</v>
      </c>
      <c r="E21" s="27" t="s">
        <v>17</v>
      </c>
      <c r="F21" s="53">
        <v>1</v>
      </c>
      <c r="G21" s="33">
        <v>9</v>
      </c>
      <c r="H21" s="39">
        <v>945</v>
      </c>
      <c r="I21" s="40">
        <v>63</v>
      </c>
      <c r="J21" s="28">
        <v>48</v>
      </c>
      <c r="K21" s="34">
        <f>IF(J21&lt;&gt;0,-(J21-I21)/J21,"")</f>
        <v>0.3125</v>
      </c>
      <c r="L21" s="62">
        <v>142355.5</v>
      </c>
      <c r="M21" s="63">
        <v>8105</v>
      </c>
      <c r="N21" s="35">
        <f t="shared" si="0"/>
        <v>17.563911165946948</v>
      </c>
    </row>
    <row r="22" spans="1:14" s="29" customFormat="1" ht="11.25">
      <c r="A22" s="25">
        <v>16</v>
      </c>
      <c r="B22" s="26"/>
      <c r="C22" s="68" t="s">
        <v>30</v>
      </c>
      <c r="D22" s="36" t="s">
        <v>31</v>
      </c>
      <c r="E22" s="27" t="s">
        <v>18</v>
      </c>
      <c r="F22" s="53">
        <v>1</v>
      </c>
      <c r="G22" s="33">
        <v>4</v>
      </c>
      <c r="H22" s="39">
        <v>1040</v>
      </c>
      <c r="I22" s="40">
        <v>52</v>
      </c>
      <c r="J22" s="28">
        <v>12</v>
      </c>
      <c r="K22" s="34">
        <f>IF(J22&lt;&gt;0,-(J22-I22)/J22,"")</f>
        <v>3.3333333333333335</v>
      </c>
      <c r="L22" s="60">
        <v>24832.5</v>
      </c>
      <c r="M22" s="61">
        <v>1353</v>
      </c>
      <c r="N22" s="35">
        <f t="shared" si="0"/>
        <v>18.353658536585368</v>
      </c>
    </row>
    <row r="23" spans="1:14" s="29" customFormat="1" ht="11.25">
      <c r="A23" s="25">
        <v>17</v>
      </c>
      <c r="B23" s="31"/>
      <c r="C23" s="68" t="s">
        <v>26</v>
      </c>
      <c r="D23" s="36" t="s">
        <v>26</v>
      </c>
      <c r="E23" s="27" t="s">
        <v>18</v>
      </c>
      <c r="F23" s="53">
        <v>3</v>
      </c>
      <c r="G23" s="33">
        <v>7</v>
      </c>
      <c r="H23" s="39">
        <v>871</v>
      </c>
      <c r="I23" s="40">
        <v>42</v>
      </c>
      <c r="J23" s="28">
        <v>33</v>
      </c>
      <c r="K23" s="34">
        <f>IF(J23&lt;&gt;0,-(J23-I23)/J23,"")</f>
        <v>0.2727272727272727</v>
      </c>
      <c r="L23" s="60">
        <v>7367</v>
      </c>
      <c r="M23" s="61">
        <v>398</v>
      </c>
      <c r="N23" s="35">
        <f t="shared" si="0"/>
        <v>18.51005025125628</v>
      </c>
    </row>
    <row r="24" spans="1:14" s="29" customFormat="1" ht="11.25">
      <c r="A24" s="25">
        <v>18</v>
      </c>
      <c r="B24" s="26"/>
      <c r="C24" s="68" t="s">
        <v>29</v>
      </c>
      <c r="D24" s="36" t="s">
        <v>29</v>
      </c>
      <c r="E24" s="27" t="s">
        <v>17</v>
      </c>
      <c r="F24" s="53">
        <v>2</v>
      </c>
      <c r="G24" s="33">
        <v>5</v>
      </c>
      <c r="H24" s="39">
        <v>620</v>
      </c>
      <c r="I24" s="40">
        <v>29</v>
      </c>
      <c r="J24" s="28">
        <v>9</v>
      </c>
      <c r="K24" s="34">
        <f>IF(J24&lt;&gt;0,-(J24-I24)/J24,"")</f>
        <v>2.2222222222222223</v>
      </c>
      <c r="L24" s="62">
        <v>95680.5</v>
      </c>
      <c r="M24" s="63">
        <v>5418</v>
      </c>
      <c r="N24" s="35">
        <f t="shared" si="0"/>
        <v>17.659745293466223</v>
      </c>
    </row>
    <row r="25" spans="1:14" s="29" customFormat="1" ht="11.25">
      <c r="A25" s="25">
        <v>19</v>
      </c>
      <c r="B25" s="26"/>
      <c r="C25" s="68" t="s">
        <v>20</v>
      </c>
      <c r="D25" s="36" t="s">
        <v>20</v>
      </c>
      <c r="E25" s="27" t="s">
        <v>19</v>
      </c>
      <c r="F25" s="53">
        <v>3</v>
      </c>
      <c r="G25" s="33">
        <v>16</v>
      </c>
      <c r="H25" s="39">
        <v>480.000000010298</v>
      </c>
      <c r="I25" s="40">
        <v>24</v>
      </c>
      <c r="J25" s="28">
        <v>285</v>
      </c>
      <c r="K25" s="34">
        <f>IF(J25&lt;&gt;0,-(J25-I25)/J25,"")</f>
        <v>-0.9157894736842105</v>
      </c>
      <c r="L25" s="60">
        <v>866530.06</v>
      </c>
      <c r="M25" s="61">
        <v>73182</v>
      </c>
      <c r="N25" s="35">
        <f t="shared" si="0"/>
        <v>11.840754010549043</v>
      </c>
    </row>
    <row r="26" spans="1:14" s="29" customFormat="1" ht="11.25">
      <c r="A26" s="25">
        <v>20</v>
      </c>
      <c r="B26" s="26"/>
      <c r="C26" s="68" t="s">
        <v>28</v>
      </c>
      <c r="D26" s="36" t="s">
        <v>27</v>
      </c>
      <c r="E26" s="27" t="s">
        <v>16</v>
      </c>
      <c r="F26" s="53">
        <v>1</v>
      </c>
      <c r="G26" s="33">
        <v>7</v>
      </c>
      <c r="H26" s="39">
        <v>399</v>
      </c>
      <c r="I26" s="40">
        <v>20</v>
      </c>
      <c r="J26" s="28">
        <v>7398</v>
      </c>
      <c r="K26" s="34">
        <f>IF(J26&lt;&gt;0,-(J26-I26)/J26,"")</f>
        <v>-0.9972965666396323</v>
      </c>
      <c r="L26" s="60">
        <v>141844.5</v>
      </c>
      <c r="M26" s="61">
        <v>7418</v>
      </c>
      <c r="N26" s="35">
        <f t="shared" si="0"/>
        <v>19.121663521164734</v>
      </c>
    </row>
    <row r="27" spans="1:14" s="29" customFormat="1" ht="11.25">
      <c r="A27" s="25">
        <v>21</v>
      </c>
      <c r="B27" s="30"/>
      <c r="C27" s="68" t="s">
        <v>32</v>
      </c>
      <c r="D27" s="36" t="s">
        <v>32</v>
      </c>
      <c r="E27" s="38" t="s">
        <v>51</v>
      </c>
      <c r="F27" s="53">
        <v>75</v>
      </c>
      <c r="G27" s="33">
        <v>5</v>
      </c>
      <c r="H27" s="39">
        <v>417</v>
      </c>
      <c r="I27" s="40">
        <v>16</v>
      </c>
      <c r="J27" s="28">
        <v>4001</v>
      </c>
      <c r="K27" s="34">
        <f>IF(J27&lt;&gt;0,-(J27-I27)/J27,"")</f>
        <v>-0.9960009997500625</v>
      </c>
      <c r="L27" s="60">
        <v>262739</v>
      </c>
      <c r="M27" s="61">
        <v>15635</v>
      </c>
      <c r="N27" s="35">
        <f t="shared" si="0"/>
        <v>16.80454109370003</v>
      </c>
    </row>
    <row r="28" spans="1:14" s="29" customFormat="1" ht="11.25">
      <c r="A28" s="25">
        <v>22</v>
      </c>
      <c r="B28" s="26"/>
      <c r="C28" s="68" t="s">
        <v>56</v>
      </c>
      <c r="D28" s="36" t="s">
        <v>58</v>
      </c>
      <c r="E28" s="27" t="s">
        <v>18</v>
      </c>
      <c r="F28" s="53">
        <v>1</v>
      </c>
      <c r="G28" s="33">
        <v>1</v>
      </c>
      <c r="H28" s="39">
        <v>392</v>
      </c>
      <c r="I28" s="40">
        <v>16</v>
      </c>
      <c r="J28" s="28"/>
      <c r="K28" s="34">
        <f>IF(J28&lt;&gt;0,-(J28-I28)/J28,"")</f>
      </c>
      <c r="L28" s="60">
        <v>392</v>
      </c>
      <c r="M28" s="61">
        <v>16</v>
      </c>
      <c r="N28" s="35">
        <f t="shared" si="0"/>
        <v>24.5</v>
      </c>
    </row>
    <row r="29" spans="1:14" s="29" customFormat="1" ht="11.25">
      <c r="A29" s="25">
        <v>23</v>
      </c>
      <c r="B29" s="26"/>
      <c r="C29" s="68" t="s">
        <v>21</v>
      </c>
      <c r="D29" s="36" t="s">
        <v>21</v>
      </c>
      <c r="E29" s="27" t="s">
        <v>18</v>
      </c>
      <c r="F29" s="53">
        <v>1</v>
      </c>
      <c r="G29" s="33">
        <v>2</v>
      </c>
      <c r="H29" s="39">
        <v>166</v>
      </c>
      <c r="I29" s="40">
        <v>8</v>
      </c>
      <c r="J29" s="28">
        <v>312</v>
      </c>
      <c r="K29" s="34">
        <f>IF(J29&lt;&gt;0,-(J29-I29)/J29,"")</f>
        <v>-0.9743589743589743</v>
      </c>
      <c r="L29" s="60">
        <v>6185</v>
      </c>
      <c r="M29" s="61">
        <v>320</v>
      </c>
      <c r="N29" s="35">
        <f t="shared" si="0"/>
        <v>19.328125</v>
      </c>
    </row>
  </sheetData>
  <sheetProtection selectLockedCells="1" selectUnlockedCells="1"/>
  <mergeCells count="6">
    <mergeCell ref="L4:N4"/>
    <mergeCell ref="H4:I4"/>
    <mergeCell ref="B1:C1"/>
    <mergeCell ref="H1:N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2021-08-01T19:46:15Z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