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600" windowHeight="9240" tabRatio="854" activeTab="0"/>
  </bookViews>
  <sheets>
    <sheet name="2-4.7.2021 (hafta sonu)" sheetId="1" r:id="rId1"/>
  </sheets>
  <definedNames>
    <definedName name="Excel_BuiltIn__FilterDatabase" localSheetId="0">'2-4.7.2021 (hafta sonu)'!$A$1:$AA$19</definedName>
    <definedName name="_xlnm.Print_Area" localSheetId="0">'2-4.7.2021 (hafta sonu)'!#REF!</definedName>
  </definedNames>
  <calcPr fullCalcOnLoad="1" iterate="1" iterateCount="1" iterateDelta="0.001"/>
</workbook>
</file>

<file path=xl/sharedStrings.xml><?xml version="1.0" encoding="utf-8"?>
<sst xmlns="http://schemas.openxmlformats.org/spreadsheetml/2006/main" count="84" uniqueCount="55">
  <si>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</si>
  <si>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</si>
  <si>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</si>
  <si>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</si>
  <si>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</si>
  <si>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</si>
  <si>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</si>
  <si>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</si>
  <si>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</si>
  <si>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</si>
  <si>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</si>
  <si>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FİLMİN TÜRKÇE ADI</t>
  </si>
  <si>
    <t>VİZYON TARİHİ</t>
  </si>
  <si>
    <t>DAĞITIM</t>
  </si>
  <si>
    <t>ÇIKIŞ KOPYA SAYISI</t>
  </si>
  <si>
    <t>LOKASYON</t>
  </si>
  <si>
    <t>PERDE</t>
  </si>
  <si>
    <t>HAFTA</t>
  </si>
  <si>
    <t>HASILAT</t>
  </si>
  <si>
    <t>BİLET SATIŞ</t>
  </si>
  <si>
    <t xml:space="preserve">HASILAT </t>
  </si>
  <si>
    <t>ORTALAMA
BİLET ADEDİ</t>
  </si>
  <si>
    <t>ORTALAMA
BİLET FİYATI</t>
  </si>
  <si>
    <t>BİLET</t>
  </si>
  <si>
    <t>HASILAT %</t>
  </si>
  <si>
    <t>BİLET %</t>
  </si>
  <si>
    <t>UIP TURKEY</t>
  </si>
  <si>
    <t>CGVMARS DAĞITIM</t>
  </si>
  <si>
    <t>BİR FİLM</t>
  </si>
  <si>
    <t>ÖZEN FİLM</t>
  </si>
  <si>
    <t>BS DAĞITIM</t>
  </si>
  <si>
    <t>BEYAZ BALİNA</t>
  </si>
  <si>
    <t>AZAP</t>
  </si>
  <si>
    <t>CJET</t>
  </si>
  <si>
    <t>TME FILMS</t>
  </si>
  <si>
    <t>ELFLAND</t>
  </si>
  <si>
    <t>ELFLAND: YENİ YIL DEDEKTİFLERİ</t>
  </si>
  <si>
    <t>BAY LİNK: KAYIP EFSANE</t>
  </si>
  <si>
    <t>MISSING LINK</t>
  </si>
  <si>
    <t>SON ŞAKA</t>
  </si>
  <si>
    <t>RELIC</t>
  </si>
  <si>
    <t>MY SALINGER YEAR</t>
  </si>
  <si>
    <r>
      <t xml:space="preserve">BİLET SATIŞ    </t>
    </r>
    <r>
      <rPr>
        <b/>
        <sz val="7"/>
        <color indexed="10"/>
        <rFont val="Webdings"/>
        <family val="1"/>
      </rPr>
      <t>6</t>
    </r>
  </si>
  <si>
    <t>SALINGER YILIM</t>
  </si>
  <si>
    <t>N</t>
  </si>
  <si>
    <t>LUX AETERNA</t>
  </si>
  <si>
    <t>UNDINE</t>
  </si>
  <si>
    <t>HABABAM SINIFI: YAZ OYUNLARI</t>
  </si>
  <si>
    <t>EHRİMEN - KANLI YOL</t>
  </si>
  <si>
    <t>HIZLI VE ÖFKELİ 9</t>
  </si>
  <si>
    <t>CRUELLA</t>
  </si>
  <si>
    <t>F9</t>
  </si>
  <si>
    <t>HALK</t>
  </si>
  <si>
    <t>KARINCA</t>
  </si>
  <si>
    <t>2-4 TEMMUZ 2021 / 27. VİZYON HAFTASI</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</si>
</sst>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84">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7"/>
      <name val="Arial"/>
      <family val="2"/>
    </font>
    <font>
      <b/>
      <sz val="7"/>
      <name val="Arial"/>
      <family val="2"/>
    </font>
    <font>
      <sz val="7"/>
      <name val="Verdana"/>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sz val="7"/>
      <color indexed="63"/>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7"/>
      <color indexed="8"/>
      <name val="Calibri"/>
      <family val="2"/>
    </font>
    <font>
      <b/>
      <sz val="7"/>
      <color indexed="10"/>
      <name val="Webdings"/>
      <family val="1"/>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30"/>
      <name val="Calibri"/>
      <family val="2"/>
    </font>
    <font>
      <sz val="10"/>
      <color indexed="30"/>
      <name val="Arial"/>
      <family val="2"/>
    </font>
    <font>
      <b/>
      <sz val="8"/>
      <color indexed="30"/>
      <name val="Corbel"/>
      <family val="2"/>
    </font>
    <font>
      <b/>
      <sz val="7"/>
      <color indexed="30"/>
      <name val="Calibri"/>
      <family val="2"/>
    </font>
    <font>
      <sz val="7"/>
      <color indexed="30"/>
      <name val="Arial"/>
      <family val="2"/>
    </font>
    <font>
      <sz val="7"/>
      <color indexed="30"/>
      <name val="Calibri"/>
      <family val="2"/>
    </font>
    <font>
      <b/>
      <sz val="7"/>
      <color indexed="30"/>
      <name val="Verdana"/>
      <family val="2"/>
    </font>
    <font>
      <b/>
      <sz val="7"/>
      <color indexed="30"/>
      <name val="Arial"/>
      <family val="2"/>
    </font>
    <font>
      <b/>
      <sz val="7"/>
      <color indexed="21"/>
      <name val="Calibri"/>
      <family val="2"/>
    </font>
    <font>
      <sz val="8"/>
      <color indexed="9"/>
      <name val="Arial"/>
      <family val="2"/>
    </font>
    <font>
      <sz val="7"/>
      <color indexed="9"/>
      <name val="Arial"/>
      <family val="2"/>
    </font>
    <font>
      <b/>
      <sz val="7"/>
      <color indexed="9"/>
      <name val="Arial"/>
      <family val="2"/>
    </font>
    <font>
      <sz val="7"/>
      <color indexed="9"/>
      <name val="Verdana"/>
      <family val="2"/>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70C0"/>
      <name val="Calibri"/>
      <family val="2"/>
    </font>
    <font>
      <sz val="10"/>
      <color rgb="FF0070C0"/>
      <name val="Arial"/>
      <family val="2"/>
    </font>
    <font>
      <b/>
      <sz val="8"/>
      <color rgb="FF0070C0"/>
      <name val="Corbel"/>
      <family val="2"/>
    </font>
    <font>
      <b/>
      <sz val="7"/>
      <color rgb="FF0070C0"/>
      <name val="Calibri"/>
      <family val="2"/>
    </font>
    <font>
      <sz val="7"/>
      <color rgb="FF0070C0"/>
      <name val="Arial"/>
      <family val="2"/>
    </font>
    <font>
      <sz val="7"/>
      <color rgb="FF0070C0"/>
      <name val="Calibri"/>
      <family val="2"/>
    </font>
    <font>
      <b/>
      <sz val="7"/>
      <color rgb="FF0070C0"/>
      <name val="Verdana"/>
      <family val="2"/>
    </font>
    <font>
      <b/>
      <sz val="7"/>
      <color rgb="FF0070C0"/>
      <name val="Arial"/>
      <family val="2"/>
    </font>
    <font>
      <b/>
      <sz val="7"/>
      <color theme="0"/>
      <name val="Calibri"/>
      <family val="2"/>
    </font>
    <font>
      <b/>
      <sz val="7"/>
      <color rgb="FF00B050"/>
      <name val="Calibri"/>
      <family val="2"/>
    </font>
    <font>
      <sz val="7"/>
      <color theme="0"/>
      <name val="Calibri"/>
      <family val="2"/>
    </font>
    <font>
      <sz val="8"/>
      <color theme="0"/>
      <name val="Arial"/>
      <family val="2"/>
    </font>
    <font>
      <sz val="7"/>
      <color theme="0"/>
      <name val="Arial"/>
      <family val="2"/>
    </font>
    <font>
      <b/>
      <sz val="7"/>
      <color theme="0"/>
      <name val="Arial"/>
      <family val="2"/>
    </font>
    <font>
      <sz val="7"/>
      <color theme="0"/>
      <name val="Verdana"/>
      <family val="2"/>
    </font>
  </fonts>
  <fills count="3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3" tint="-0.24997000396251678"/>
        <bgColor indexed="64"/>
      </patternFill>
    </fill>
    <fill>
      <patternFill patternType="solid">
        <fgColor theme="4" tint="-0.24997000396251678"/>
        <bgColor indexed="64"/>
      </patternFill>
    </fill>
    <fill>
      <patternFill patternType="solid">
        <fgColor theme="3" tint="-0.24997000396251678"/>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
      <left>
        <color indexed="63"/>
      </left>
      <right>
        <color indexed="63"/>
      </right>
      <top>
        <color indexed="63"/>
      </top>
      <bottom style="thin">
        <color indexed="55"/>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2"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7" borderId="0" applyNumberFormat="0" applyBorder="0" applyAlignment="0" applyProtection="0"/>
    <xf numFmtId="0" fontId="55" fillId="10" borderId="0" applyNumberFormat="0" applyBorder="0" applyAlignment="0" applyProtection="0"/>
    <xf numFmtId="0" fontId="55" fillId="3"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6" fillId="13" borderId="0" applyNumberFormat="0" applyBorder="0" applyAlignment="0" applyProtection="0"/>
    <xf numFmtId="0" fontId="56" fillId="3" borderId="0" applyNumberFormat="0" applyBorder="0" applyAlignment="0" applyProtection="0"/>
    <xf numFmtId="0" fontId="57" fillId="0" borderId="0" applyNumberFormat="0" applyFill="0" applyBorder="0" applyAlignment="0" applyProtection="0"/>
    <xf numFmtId="0" fontId="29" fillId="0" borderId="0" applyNumberFormat="0" applyFill="0" applyBorder="0" applyAlignment="0" applyProtection="0"/>
    <xf numFmtId="0" fontId="58"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59" fillId="2" borderId="5"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3" fillId="14" borderId="0" applyNumberFormat="0" applyBorder="0" applyAlignment="0" applyProtection="0"/>
    <xf numFmtId="0" fontId="60" fillId="15" borderId="6" applyNumberFormat="0" applyAlignment="0" applyProtection="0"/>
    <xf numFmtId="0" fontId="61" fillId="2" borderId="6" applyNumberFormat="0" applyAlignment="0" applyProtection="0"/>
    <xf numFmtId="0" fontId="62" fillId="16" borderId="7" applyNumberFormat="0" applyAlignment="0" applyProtection="0"/>
    <xf numFmtId="0" fontId="63" fillId="17" borderId="0" applyNumberFormat="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5" fillId="18"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19" borderId="8" applyNumberFormat="0" applyFont="0" applyAlignment="0" applyProtection="0"/>
    <xf numFmtId="0" fontId="66" fillId="20" borderId="0" applyNumberFormat="0" applyBorder="0" applyAlignment="0" applyProtection="0"/>
    <xf numFmtId="0" fontId="4" fillId="21"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3"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43" fontId="0" fillId="0" borderId="0" applyFont="0" applyFill="0" applyBorder="0" applyAlignment="0" applyProtection="0"/>
    <xf numFmtId="0" fontId="56" fillId="1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5" fillId="27" borderId="0" xfId="0" applyFont="1" applyFill="1" applyBorder="1" applyAlignment="1" applyProtection="1">
      <alignment horizontal="right" vertical="center"/>
      <protection/>
    </xf>
    <xf numFmtId="186" fontId="6" fillId="27" borderId="0" xfId="0" applyNumberFormat="1" applyFont="1" applyFill="1" applyBorder="1" applyAlignment="1" applyProtection="1">
      <alignment horizontal="center" vertical="center"/>
      <protection/>
    </xf>
    <xf numFmtId="0" fontId="7" fillId="27" borderId="0" xfId="0" applyFont="1" applyFill="1" applyBorder="1" applyAlignment="1" applyProtection="1">
      <alignment vertical="center"/>
      <protection/>
    </xf>
    <xf numFmtId="0" fontId="8" fillId="27" borderId="0" xfId="0" applyFont="1" applyFill="1" applyBorder="1" applyAlignment="1" applyProtection="1">
      <alignment vertical="center"/>
      <protection/>
    </xf>
    <xf numFmtId="187" fontId="9" fillId="27" borderId="0" xfId="0" applyNumberFormat="1" applyFont="1" applyFill="1" applyBorder="1" applyAlignment="1" applyProtection="1">
      <alignment horizontal="center" vertical="center"/>
      <protection/>
    </xf>
    <xf numFmtId="0" fontId="8" fillId="27" borderId="0" xfId="0" applyFont="1" applyFill="1" applyBorder="1" applyAlignment="1" applyProtection="1">
      <alignment horizontal="left" vertical="center"/>
      <protection/>
    </xf>
    <xf numFmtId="0" fontId="8" fillId="27" borderId="0" xfId="0" applyFont="1" applyFill="1" applyBorder="1" applyAlignment="1" applyProtection="1">
      <alignment horizontal="center" vertical="center"/>
      <protection/>
    </xf>
    <xf numFmtId="3" fontId="8" fillId="27" borderId="0" xfId="0" applyNumberFormat="1" applyFont="1" applyFill="1" applyBorder="1" applyAlignment="1" applyProtection="1">
      <alignment horizontal="center" vertical="center"/>
      <protection/>
    </xf>
    <xf numFmtId="4" fontId="8" fillId="27" borderId="0" xfId="0" applyNumberFormat="1" applyFont="1" applyFill="1" applyBorder="1" applyAlignment="1" applyProtection="1">
      <alignment horizontal="right" vertical="center"/>
      <protection/>
    </xf>
    <xf numFmtId="3" fontId="8" fillId="27" borderId="0" xfId="0" applyNumberFormat="1" applyFont="1" applyFill="1" applyBorder="1" applyAlignment="1" applyProtection="1">
      <alignment horizontal="right" vertical="center"/>
      <protection/>
    </xf>
    <xf numFmtId="4" fontId="9" fillId="27" borderId="0" xfId="0" applyNumberFormat="1" applyFont="1" applyFill="1" applyBorder="1" applyAlignment="1" applyProtection="1">
      <alignment horizontal="right" vertical="center"/>
      <protection/>
    </xf>
    <xf numFmtId="3" fontId="9" fillId="27" borderId="0" xfId="0" applyNumberFormat="1" applyFont="1" applyFill="1" applyBorder="1" applyAlignment="1" applyProtection="1">
      <alignment horizontal="right" vertical="center"/>
      <protection/>
    </xf>
    <xf numFmtId="3" fontId="10" fillId="27" borderId="0" xfId="0" applyNumberFormat="1" applyFont="1" applyFill="1" applyBorder="1" applyAlignment="1" applyProtection="1">
      <alignment horizontal="right" vertical="center"/>
      <protection/>
    </xf>
    <xf numFmtId="4" fontId="10" fillId="27" borderId="0" xfId="0" applyNumberFormat="1" applyFont="1" applyFill="1" applyBorder="1" applyAlignment="1" applyProtection="1">
      <alignment horizontal="right" vertical="center"/>
      <protection/>
    </xf>
    <xf numFmtId="188" fontId="10" fillId="27" borderId="0" xfId="0" applyNumberFormat="1" applyFont="1" applyFill="1" applyBorder="1" applyAlignment="1" applyProtection="1">
      <alignment horizontal="right" vertical="center"/>
      <protection/>
    </xf>
    <xf numFmtId="0" fontId="8" fillId="27" borderId="0" xfId="0" applyFont="1" applyFill="1" applyBorder="1" applyAlignment="1" applyProtection="1">
      <alignment horizontal="right" vertical="center"/>
      <protection/>
    </xf>
    <xf numFmtId="0" fontId="5" fillId="27" borderId="0" xfId="0" applyFont="1" applyFill="1" applyBorder="1" applyAlignment="1" applyProtection="1">
      <alignment horizontal="right" vertical="center" wrapText="1"/>
      <protection locked="0"/>
    </xf>
    <xf numFmtId="0" fontId="11" fillId="27" borderId="0" xfId="0" applyFont="1" applyFill="1" applyAlignment="1">
      <alignment vertical="center"/>
    </xf>
    <xf numFmtId="187" fontId="11" fillId="27" borderId="0" xfId="0" applyNumberFormat="1" applyFont="1" applyFill="1" applyAlignment="1">
      <alignment horizontal="center" vertical="center"/>
    </xf>
    <xf numFmtId="0" fontId="11" fillId="27" borderId="0" xfId="0" applyFont="1" applyFill="1" applyAlignment="1">
      <alignment horizontal="center" vertical="center"/>
    </xf>
    <xf numFmtId="0" fontId="14" fillId="27" borderId="0" xfId="0" applyFont="1" applyFill="1" applyBorder="1" applyAlignment="1" applyProtection="1">
      <alignment horizontal="center" vertical="center" wrapText="1"/>
      <protection locked="0"/>
    </xf>
    <xf numFmtId="0" fontId="0" fillId="27" borderId="0" xfId="0" applyNumberFormat="1" applyFont="1" applyFill="1" applyAlignment="1">
      <alignment vertical="center"/>
    </xf>
    <xf numFmtId="187" fontId="0" fillId="27" borderId="0" xfId="0" applyNumberFormat="1" applyFont="1" applyFill="1" applyAlignment="1">
      <alignment horizontal="center" vertical="center"/>
    </xf>
    <xf numFmtId="0" fontId="0" fillId="27" borderId="0" xfId="0" applyNumberFormat="1" applyFont="1" applyFill="1" applyAlignment="1">
      <alignment horizontal="center" vertical="center"/>
    </xf>
    <xf numFmtId="0" fontId="0" fillId="27" borderId="0" xfId="0" applyFill="1" applyAlignment="1">
      <alignment horizontal="center" vertical="center"/>
    </xf>
    <xf numFmtId="0" fontId="14" fillId="27" borderId="0" xfId="0" applyFont="1" applyFill="1" applyBorder="1" applyAlignment="1" applyProtection="1">
      <alignment horizontal="left" vertical="center"/>
      <protection locked="0"/>
    </xf>
    <xf numFmtId="187" fontId="14" fillId="27" borderId="0" xfId="0" applyNumberFormat="1" applyFont="1" applyFill="1" applyBorder="1" applyAlignment="1" applyProtection="1">
      <alignment horizontal="center" vertical="center"/>
      <protection locked="0"/>
    </xf>
    <xf numFmtId="0" fontId="14" fillId="27" borderId="0" xfId="0" applyFont="1" applyFill="1" applyBorder="1" applyAlignment="1" applyProtection="1">
      <alignment horizontal="center" vertical="center"/>
      <protection locked="0"/>
    </xf>
    <xf numFmtId="0" fontId="5" fillId="27" borderId="0" xfId="0" applyFont="1" applyFill="1" applyBorder="1" applyAlignment="1" applyProtection="1">
      <alignment horizontal="center"/>
      <protection locked="0"/>
    </xf>
    <xf numFmtId="0" fontId="17" fillId="27" borderId="0" xfId="0" applyFont="1" applyFill="1" applyBorder="1" applyAlignment="1" applyProtection="1">
      <alignment horizontal="center"/>
      <protection locked="0"/>
    </xf>
    <xf numFmtId="0" fontId="5" fillId="27" borderId="0" xfId="0" applyFont="1" applyFill="1" applyBorder="1" applyAlignment="1" applyProtection="1">
      <alignment horizontal="center"/>
      <protection/>
    </xf>
    <xf numFmtId="0" fontId="17" fillId="27" borderId="0" xfId="0" applyFont="1" applyFill="1" applyBorder="1" applyAlignment="1" applyProtection="1">
      <alignment horizontal="center"/>
      <protection/>
    </xf>
    <xf numFmtId="1" fontId="5" fillId="27" borderId="0" xfId="0" applyNumberFormat="1" applyFont="1" applyFill="1" applyBorder="1" applyAlignment="1" applyProtection="1">
      <alignment horizontal="right" vertical="center"/>
      <protection/>
    </xf>
    <xf numFmtId="2" fontId="19" fillId="27" borderId="11" xfId="0" applyNumberFormat="1" applyFont="1" applyFill="1" applyBorder="1" applyAlignment="1" applyProtection="1">
      <alignment horizontal="center" vertical="center"/>
      <protection/>
    </xf>
    <xf numFmtId="187" fontId="6"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vertical="center"/>
      <protection/>
    </xf>
    <xf numFmtId="0" fontId="22" fillId="27" borderId="0" xfId="0" applyFont="1" applyFill="1" applyBorder="1" applyAlignment="1" applyProtection="1">
      <alignment horizontal="left" vertical="center"/>
      <protection/>
    </xf>
    <xf numFmtId="187" fontId="6" fillId="0" borderId="11" xfId="0" applyNumberFormat="1" applyFont="1" applyFill="1" applyBorder="1" applyAlignment="1" applyProtection="1">
      <alignment horizontal="center" vertical="center"/>
      <protection locked="0"/>
    </xf>
    <xf numFmtId="186" fontId="6" fillId="27" borderId="11" xfId="0" applyNumberFormat="1" applyFont="1" applyFill="1" applyBorder="1" applyAlignment="1" applyProtection="1">
      <alignment horizontal="center" vertical="center"/>
      <protection/>
    </xf>
    <xf numFmtId="0" fontId="19" fillId="27"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pplyProtection="1">
      <alignment horizontal="center" vertical="center"/>
      <protection/>
    </xf>
    <xf numFmtId="1" fontId="6" fillId="0" borderId="11" xfId="0" applyNumberFormat="1" applyFont="1" applyFill="1" applyBorder="1" applyAlignment="1">
      <alignment horizontal="center" vertical="center"/>
    </xf>
    <xf numFmtId="0" fontId="24" fillId="27" borderId="0" xfId="0" applyFont="1" applyFill="1" applyAlignment="1">
      <alignment horizontal="center" vertical="center"/>
    </xf>
    <xf numFmtId="4" fontId="21" fillId="0" borderId="11" xfId="0" applyNumberFormat="1" applyFont="1" applyFill="1" applyBorder="1" applyAlignment="1">
      <alignment vertical="center"/>
    </xf>
    <xf numFmtId="3" fontId="21" fillId="0" borderId="11" xfId="0" applyNumberFormat="1" applyFont="1" applyFill="1" applyBorder="1" applyAlignment="1">
      <alignment vertical="center"/>
    </xf>
    <xf numFmtId="4" fontId="6" fillId="0" borderId="11" xfId="46" applyNumberFormat="1" applyFont="1" applyFill="1" applyBorder="1" applyAlignment="1" applyProtection="1">
      <alignment vertical="center"/>
      <protection/>
    </xf>
    <xf numFmtId="3" fontId="6" fillId="0" borderId="11" xfId="46" applyNumberFormat="1" applyFont="1" applyFill="1" applyBorder="1" applyAlignment="1" applyProtection="1">
      <alignment vertical="center"/>
      <protection/>
    </xf>
    <xf numFmtId="3" fontId="6" fillId="0" borderId="11" xfId="187" applyNumberFormat="1" applyFont="1" applyFill="1" applyBorder="1" applyAlignment="1" applyProtection="1">
      <alignment vertical="center"/>
      <protection/>
    </xf>
    <xf numFmtId="2" fontId="6" fillId="0" borderId="11" xfId="187" applyNumberFormat="1" applyFont="1" applyFill="1" applyBorder="1" applyAlignment="1" applyProtection="1">
      <alignment vertical="center"/>
      <protection/>
    </xf>
    <xf numFmtId="185" fontId="6" fillId="0" borderId="11" xfId="189" applyNumberFormat="1" applyFont="1" applyFill="1" applyBorder="1" applyAlignment="1" applyProtection="1">
      <alignment vertical="center"/>
      <protection/>
    </xf>
    <xf numFmtId="2" fontId="6" fillId="0" borderId="11" xfId="0" applyNumberFormat="1" applyFont="1" applyFill="1" applyBorder="1" applyAlignment="1" applyProtection="1">
      <alignment horizontal="right" vertical="center"/>
      <protection/>
    </xf>
    <xf numFmtId="4" fontId="21" fillId="0" borderId="11" xfId="0" applyNumberFormat="1" applyFont="1" applyFill="1" applyBorder="1" applyAlignment="1">
      <alignment vertical="center"/>
    </xf>
    <xf numFmtId="189" fontId="20" fillId="0" borderId="11" xfId="0" applyNumberFormat="1" applyFont="1" applyFill="1" applyBorder="1" applyAlignment="1">
      <alignment vertical="center"/>
    </xf>
    <xf numFmtId="0" fontId="20" fillId="0" borderId="11" xfId="0" applyNumberFormat="1" applyFont="1" applyFill="1" applyBorder="1" applyAlignment="1" applyProtection="1">
      <alignment vertical="center"/>
      <protection locked="0"/>
    </xf>
    <xf numFmtId="0" fontId="25" fillId="0" borderId="11" xfId="0" applyFont="1" applyBorder="1" applyAlignment="1">
      <alignment vertical="center"/>
    </xf>
    <xf numFmtId="2" fontId="17" fillId="28" borderId="12" xfId="0" applyNumberFormat="1" applyFont="1" applyFill="1" applyBorder="1" applyAlignment="1" applyProtection="1">
      <alignment horizontal="center" vertical="center"/>
      <protection/>
    </xf>
    <xf numFmtId="180" fontId="18" fillId="28" borderId="12" xfId="44" applyFont="1" applyFill="1" applyBorder="1" applyAlignment="1" applyProtection="1">
      <alignment horizontal="center" vertical="center"/>
      <protection/>
    </xf>
    <xf numFmtId="187" fontId="18" fillId="28" borderId="12" xfId="0" applyNumberFormat="1" applyFont="1" applyFill="1" applyBorder="1" applyAlignment="1" applyProtection="1">
      <alignment horizontal="center" vertical="center" textRotation="90"/>
      <protection/>
    </xf>
    <xf numFmtId="0" fontId="18" fillId="28" borderId="12" xfId="0" applyFont="1" applyFill="1" applyBorder="1" applyAlignment="1" applyProtection="1">
      <alignment horizontal="center" vertical="center"/>
      <protection/>
    </xf>
    <xf numFmtId="0" fontId="18" fillId="28" borderId="12" xfId="0" applyNumberFormat="1" applyFont="1" applyFill="1" applyBorder="1" applyAlignment="1" applyProtection="1">
      <alignment horizontal="center" vertical="center" textRotation="90"/>
      <protection locked="0"/>
    </xf>
    <xf numFmtId="0" fontId="17" fillId="29" borderId="13" xfId="0" applyNumberFormat="1" applyFont="1" applyFill="1" applyBorder="1" applyAlignment="1" applyProtection="1">
      <alignment horizontal="center" wrapText="1"/>
      <protection locked="0"/>
    </xf>
    <xf numFmtId="180" fontId="18" fillId="29" borderId="13" xfId="44" applyFont="1" applyFill="1" applyBorder="1" applyAlignment="1" applyProtection="1">
      <alignment horizontal="center"/>
      <protection locked="0"/>
    </xf>
    <xf numFmtId="187" fontId="18" fillId="29" borderId="13" xfId="0" applyNumberFormat="1" applyFont="1" applyFill="1" applyBorder="1" applyAlignment="1" applyProtection="1">
      <alignment horizontal="center"/>
      <protection locked="0"/>
    </xf>
    <xf numFmtId="0" fontId="18" fillId="29" borderId="13" xfId="0" applyFont="1" applyFill="1" applyBorder="1" applyAlignment="1" applyProtection="1">
      <alignment horizontal="center"/>
      <protection locked="0"/>
    </xf>
    <xf numFmtId="0" fontId="21" fillId="29" borderId="13" xfId="0" applyFont="1" applyFill="1" applyBorder="1" applyAlignment="1" applyProtection="1">
      <alignment horizontal="center"/>
      <protection locked="0"/>
    </xf>
    <xf numFmtId="0" fontId="69" fillId="27" borderId="0" xfId="0" applyFont="1" applyFill="1" applyAlignment="1">
      <alignment horizontal="center" vertical="center"/>
    </xf>
    <xf numFmtId="0" fontId="70" fillId="27" borderId="0" xfId="0" applyNumberFormat="1" applyFont="1" applyFill="1" applyAlignment="1">
      <alignment horizontal="center" vertical="center"/>
    </xf>
    <xf numFmtId="0" fontId="71" fillId="27" borderId="0" xfId="0" applyFont="1" applyFill="1" applyBorder="1" applyAlignment="1" applyProtection="1">
      <alignment horizontal="center" vertical="center"/>
      <protection locked="0"/>
    </xf>
    <xf numFmtId="0" fontId="72" fillId="29" borderId="13" xfId="0" applyFont="1" applyFill="1" applyBorder="1" applyAlignment="1" applyProtection="1">
      <alignment horizontal="center"/>
      <protection locked="0"/>
    </xf>
    <xf numFmtId="4" fontId="73" fillId="27" borderId="0" xfId="0" applyNumberFormat="1" applyFont="1" applyFill="1" applyBorder="1" applyAlignment="1" applyProtection="1">
      <alignment horizontal="center" vertical="center"/>
      <protection/>
    </xf>
    <xf numFmtId="0" fontId="74" fillId="0" borderId="11" xfId="0" applyFont="1" applyFill="1" applyBorder="1" applyAlignment="1">
      <alignment horizontal="center" vertical="center"/>
    </xf>
    <xf numFmtId="4" fontId="75" fillId="27" borderId="0" xfId="0" applyNumberFormat="1" applyFont="1" applyFill="1" applyBorder="1" applyAlignment="1" applyProtection="1">
      <alignment horizontal="right" vertical="center"/>
      <protection/>
    </xf>
    <xf numFmtId="3" fontId="75" fillId="27" borderId="0" xfId="0" applyNumberFormat="1" applyFont="1" applyFill="1" applyBorder="1" applyAlignment="1" applyProtection="1">
      <alignment horizontal="right" vertical="center"/>
      <protection/>
    </xf>
    <xf numFmtId="4" fontId="72" fillId="0" borderId="11" xfId="0" applyNumberFormat="1" applyFont="1" applyFill="1" applyBorder="1" applyAlignment="1">
      <alignment vertical="center"/>
    </xf>
    <xf numFmtId="3" fontId="72" fillId="0" borderId="11" xfId="0" applyNumberFormat="1" applyFont="1" applyFill="1" applyBorder="1" applyAlignment="1">
      <alignment vertical="center"/>
    </xf>
    <xf numFmtId="4" fontId="76" fillId="27" borderId="0" xfId="0" applyNumberFormat="1" applyFont="1" applyFill="1" applyBorder="1" applyAlignment="1" applyProtection="1">
      <alignment horizontal="right" vertical="center"/>
      <protection/>
    </xf>
    <xf numFmtId="3" fontId="76" fillId="27" borderId="0" xfId="0" applyNumberFormat="1" applyFont="1" applyFill="1" applyBorder="1" applyAlignment="1" applyProtection="1">
      <alignment horizontal="right" vertical="center"/>
      <protection/>
    </xf>
    <xf numFmtId="4" fontId="72" fillId="0" borderId="11" xfId="46" applyNumberFormat="1" applyFont="1" applyFill="1" applyBorder="1" applyAlignment="1" applyProtection="1">
      <alignment horizontal="right" vertical="center"/>
      <protection locked="0"/>
    </xf>
    <xf numFmtId="3" fontId="72" fillId="0" borderId="11" xfId="46" applyNumberFormat="1" applyFont="1" applyFill="1" applyBorder="1" applyAlignment="1" applyProtection="1">
      <alignment horizontal="right" vertical="center"/>
      <protection locked="0"/>
    </xf>
    <xf numFmtId="4" fontId="72" fillId="0" borderId="11" xfId="44" applyNumberFormat="1" applyFont="1" applyFill="1" applyBorder="1" applyAlignment="1" applyProtection="1">
      <alignment horizontal="right" vertical="center"/>
      <protection locked="0"/>
    </xf>
    <xf numFmtId="3" fontId="72" fillId="0" borderId="11" xfId="44" applyNumberFormat="1" applyFont="1" applyFill="1" applyBorder="1" applyAlignment="1" applyProtection="1">
      <alignment horizontal="right" vertical="center"/>
      <protection locked="0"/>
    </xf>
    <xf numFmtId="4" fontId="72" fillId="0" borderId="11" xfId="112" applyNumberFormat="1" applyFont="1" applyFill="1" applyBorder="1" applyAlignment="1" applyProtection="1">
      <alignment horizontal="right" vertical="center"/>
      <protection/>
    </xf>
    <xf numFmtId="3" fontId="72" fillId="0" borderId="11" xfId="112" applyNumberFormat="1" applyFont="1" applyFill="1" applyBorder="1" applyAlignment="1" applyProtection="1">
      <alignment horizontal="right" vertical="center"/>
      <protection/>
    </xf>
    <xf numFmtId="0" fontId="77" fillId="28" borderId="12" xfId="0" applyNumberFormat="1" applyFont="1" applyFill="1" applyBorder="1" applyAlignment="1" applyProtection="1">
      <alignment horizontal="center" vertical="center" textRotation="90"/>
      <protection locked="0"/>
    </xf>
    <xf numFmtId="4" fontId="77" fillId="28" borderId="12" xfId="0" applyNumberFormat="1" applyFont="1" applyFill="1" applyBorder="1" applyAlignment="1" applyProtection="1">
      <alignment horizontal="center" vertical="center" wrapText="1"/>
      <protection/>
    </xf>
    <xf numFmtId="3" fontId="77" fillId="28" borderId="12" xfId="0" applyNumberFormat="1" applyFont="1" applyFill="1" applyBorder="1" applyAlignment="1" applyProtection="1">
      <alignment horizontal="center" vertical="center" wrapText="1"/>
      <protection/>
    </xf>
    <xf numFmtId="3" fontId="77" fillId="28" borderId="12" xfId="0" applyNumberFormat="1" applyFont="1" applyFill="1" applyBorder="1" applyAlignment="1" applyProtection="1">
      <alignment horizontal="center" vertical="center" textRotation="90" wrapText="1"/>
      <protection/>
    </xf>
    <xf numFmtId="189" fontId="72" fillId="0" borderId="11" xfId="0" applyNumberFormat="1" applyFont="1" applyFill="1" applyBorder="1" applyAlignment="1">
      <alignment vertical="center"/>
    </xf>
    <xf numFmtId="0" fontId="72" fillId="0" borderId="11" xfId="0" applyFont="1" applyFill="1" applyBorder="1" applyAlignment="1">
      <alignment vertical="center"/>
    </xf>
    <xf numFmtId="4" fontId="78" fillId="0" borderId="11" xfId="0" applyNumberFormat="1" applyFont="1" applyFill="1" applyBorder="1" applyAlignment="1">
      <alignment vertical="center"/>
    </xf>
    <xf numFmtId="3" fontId="78" fillId="0" borderId="11" xfId="0" applyNumberFormat="1" applyFont="1" applyFill="1" applyBorder="1" applyAlignment="1">
      <alignment vertical="center"/>
    </xf>
    <xf numFmtId="186" fontId="79" fillId="30" borderId="0" xfId="0" applyNumberFormat="1" applyFont="1" applyFill="1" applyBorder="1" applyAlignment="1" applyProtection="1">
      <alignment horizontal="center" vertical="center"/>
      <protection/>
    </xf>
    <xf numFmtId="0" fontId="80" fillId="30" borderId="0" xfId="0" applyFont="1" applyFill="1" applyBorder="1" applyAlignment="1" applyProtection="1">
      <alignment vertical="center"/>
      <protection/>
    </xf>
    <xf numFmtId="0" fontId="81" fillId="30" borderId="0" xfId="0" applyFont="1" applyFill="1" applyBorder="1" applyAlignment="1" applyProtection="1">
      <alignment vertical="center"/>
      <protection/>
    </xf>
    <xf numFmtId="187" fontId="82" fillId="30" borderId="0" xfId="0" applyNumberFormat="1" applyFont="1" applyFill="1" applyBorder="1" applyAlignment="1" applyProtection="1">
      <alignment horizontal="center" vertical="center"/>
      <protection/>
    </xf>
    <xf numFmtId="0" fontId="81" fillId="30" borderId="0" xfId="0" applyFont="1" applyFill="1" applyBorder="1" applyAlignment="1" applyProtection="1">
      <alignment horizontal="left" vertical="center"/>
      <protection/>
    </xf>
    <xf numFmtId="0" fontId="81" fillId="30" borderId="0" xfId="0" applyFont="1" applyFill="1" applyBorder="1" applyAlignment="1" applyProtection="1">
      <alignment horizontal="center" vertical="center"/>
      <protection/>
    </xf>
    <xf numFmtId="4" fontId="81" fillId="30" borderId="0" xfId="0" applyNumberFormat="1" applyFont="1" applyFill="1" applyBorder="1" applyAlignment="1" applyProtection="1">
      <alignment horizontal="center" vertical="center"/>
      <protection/>
    </xf>
    <xf numFmtId="3" fontId="81" fillId="30" borderId="0" xfId="0" applyNumberFormat="1" applyFont="1" applyFill="1" applyBorder="1" applyAlignment="1" applyProtection="1">
      <alignment horizontal="center" vertical="center"/>
      <protection/>
    </xf>
    <xf numFmtId="4" fontId="81" fillId="30" borderId="0" xfId="0" applyNumberFormat="1" applyFont="1" applyFill="1" applyBorder="1" applyAlignment="1" applyProtection="1">
      <alignment horizontal="right" vertical="center"/>
      <protection/>
    </xf>
    <xf numFmtId="3" fontId="81" fillId="30" borderId="0" xfId="0" applyNumberFormat="1" applyFont="1" applyFill="1" applyBorder="1" applyAlignment="1" applyProtection="1">
      <alignment horizontal="right" vertical="center"/>
      <protection/>
    </xf>
    <xf numFmtId="4" fontId="82" fillId="30" borderId="0" xfId="0" applyNumberFormat="1" applyFont="1" applyFill="1" applyBorder="1" applyAlignment="1" applyProtection="1">
      <alignment horizontal="right" vertical="center"/>
      <protection/>
    </xf>
    <xf numFmtId="3" fontId="82" fillId="30" borderId="0" xfId="0" applyNumberFormat="1" applyFont="1" applyFill="1" applyBorder="1" applyAlignment="1" applyProtection="1">
      <alignment horizontal="right" vertical="center"/>
      <protection/>
    </xf>
    <xf numFmtId="3" fontId="83" fillId="30" borderId="0" xfId="0" applyNumberFormat="1" applyFont="1" applyFill="1" applyBorder="1" applyAlignment="1" applyProtection="1">
      <alignment horizontal="right" vertical="center"/>
      <protection/>
    </xf>
    <xf numFmtId="188" fontId="83" fillId="30" borderId="0" xfId="0" applyNumberFormat="1" applyFont="1" applyFill="1" applyBorder="1" applyAlignment="1" applyProtection="1">
      <alignment horizontal="right" vertical="center"/>
      <protection/>
    </xf>
    <xf numFmtId="0" fontId="81" fillId="30" borderId="0" xfId="0" applyFont="1" applyFill="1" applyBorder="1" applyAlignment="1" applyProtection="1">
      <alignment horizontal="right" vertical="center"/>
      <protection/>
    </xf>
    <xf numFmtId="4" fontId="72" fillId="0" borderId="11" xfId="0" applyNumberFormat="1" applyFont="1" applyFill="1" applyBorder="1" applyAlignment="1">
      <alignment vertical="center"/>
    </xf>
    <xf numFmtId="3" fontId="72" fillId="0" borderId="11" xfId="0" applyNumberFormat="1" applyFont="1" applyFill="1" applyBorder="1" applyAlignment="1">
      <alignment vertical="center"/>
    </xf>
    <xf numFmtId="3" fontId="6" fillId="0" borderId="11" xfId="187" applyNumberFormat="1" applyFont="1" applyFill="1" applyBorder="1" applyAlignment="1" applyProtection="1">
      <alignment vertical="center"/>
      <protection/>
    </xf>
    <xf numFmtId="2" fontId="6" fillId="0" borderId="11" xfId="187" applyNumberFormat="1" applyFont="1" applyFill="1" applyBorder="1" applyAlignment="1" applyProtection="1">
      <alignment vertical="center"/>
      <protection/>
    </xf>
    <xf numFmtId="4" fontId="77" fillId="30" borderId="0" xfId="0" applyNumberFormat="1" applyFont="1" applyFill="1" applyBorder="1" applyAlignment="1" applyProtection="1">
      <alignment horizontal="right" vertical="center"/>
      <protection/>
    </xf>
    <xf numFmtId="3" fontId="77" fillId="30" borderId="0" xfId="0" applyNumberFormat="1" applyFont="1" applyFill="1" applyBorder="1" applyAlignment="1" applyProtection="1">
      <alignment horizontal="right" vertical="center"/>
      <protection/>
    </xf>
    <xf numFmtId="3" fontId="79" fillId="30" borderId="0" xfId="0" applyNumberFormat="1" applyFont="1" applyFill="1" applyBorder="1" applyAlignment="1" applyProtection="1">
      <alignment horizontal="right" vertical="center"/>
      <protection/>
    </xf>
    <xf numFmtId="4" fontId="79" fillId="30" borderId="0" xfId="0" applyNumberFormat="1" applyFont="1" applyFill="1" applyBorder="1" applyAlignment="1" applyProtection="1">
      <alignment horizontal="right" vertical="center"/>
      <protection/>
    </xf>
    <xf numFmtId="0" fontId="18" fillId="29" borderId="13" xfId="0" applyFont="1" applyFill="1" applyBorder="1" applyAlignment="1">
      <alignment horizontal="center" vertical="center" wrapText="1"/>
    </xf>
    <xf numFmtId="0" fontId="5" fillId="27" borderId="0" xfId="0" applyNumberFormat="1" applyFont="1" applyFill="1" applyBorder="1" applyAlignment="1" applyProtection="1">
      <alignment horizontal="center" vertical="center" wrapText="1"/>
      <protection locked="0"/>
    </xf>
    <xf numFmtId="3" fontId="12" fillId="27" borderId="14" xfId="0" applyNumberFormat="1" applyFont="1" applyFill="1" applyBorder="1" applyAlignment="1" applyProtection="1">
      <alignment horizontal="right" vertical="center" wrapText="1"/>
      <protection locked="0"/>
    </xf>
    <xf numFmtId="2" fontId="15" fillId="27" borderId="0" xfId="118" applyNumberFormat="1" applyFont="1" applyFill="1" applyBorder="1" applyAlignment="1" applyProtection="1">
      <alignment horizontal="center" vertical="center" wrapText="1"/>
      <protection locked="0"/>
    </xf>
    <xf numFmtId="0" fontId="16" fillId="27" borderId="14" xfId="0" applyNumberFormat="1" applyFont="1" applyFill="1" applyBorder="1" applyAlignment="1" applyProtection="1">
      <alignment horizontal="center" vertical="center" wrapText="1"/>
      <protection locked="0"/>
    </xf>
  </cellXfs>
  <cellStyles count="187">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2 7" xfId="54"/>
    <cellStyle name="Binlik Ayracı 3" xfId="55"/>
    <cellStyle name="Binlik Ayracı 4" xfId="56"/>
    <cellStyle name="Binlik Ayracı 4 2" xfId="57"/>
    <cellStyle name="Binlik Ayracı 5" xfId="58"/>
    <cellStyle name="Binlik Ayracı 6" xfId="59"/>
    <cellStyle name="Binlik Ayracı 6 2" xfId="60"/>
    <cellStyle name="Binlik Ayracı 7" xfId="61"/>
    <cellStyle name="Binlik Ayracı 7 2" xfId="62"/>
    <cellStyle name="Comma 2" xfId="63"/>
    <cellStyle name="Comma 2 2" xfId="64"/>
    <cellStyle name="Comma 2 3" xfId="65"/>
    <cellStyle name="Comma 2 3 2" xfId="66"/>
    <cellStyle name="Comma 4" xfId="67"/>
    <cellStyle name="Çıkış" xfId="68"/>
    <cellStyle name="Excel Built-in Normal" xfId="69"/>
    <cellStyle name="Excel Built-in Normal 10" xfId="70"/>
    <cellStyle name="Excel Built-in Normal 11" xfId="71"/>
    <cellStyle name="Excel Built-in Normal 12" xfId="72"/>
    <cellStyle name="Excel Built-in Normal 13" xfId="73"/>
    <cellStyle name="Excel Built-in Normal 14" xfId="74"/>
    <cellStyle name="Excel Built-in Normal 15" xfId="75"/>
    <cellStyle name="Excel Built-in Normal 16" xfId="76"/>
    <cellStyle name="Excel Built-in Normal 17" xfId="77"/>
    <cellStyle name="Excel Built-in Normal 18" xfId="78"/>
    <cellStyle name="Excel Built-in Normal 19" xfId="79"/>
    <cellStyle name="Excel Built-in Normal 2" xfId="80"/>
    <cellStyle name="Excel Built-in Normal 20" xfId="81"/>
    <cellStyle name="Excel Built-in Normal 21" xfId="82"/>
    <cellStyle name="Excel Built-in Normal 22" xfId="83"/>
    <cellStyle name="Excel Built-in Normal 23" xfId="84"/>
    <cellStyle name="Excel Built-in Normal 24" xfId="85"/>
    <cellStyle name="Excel Built-in Normal 25" xfId="86"/>
    <cellStyle name="Excel Built-in Normal 26" xfId="87"/>
    <cellStyle name="Excel Built-in Normal 27" xfId="88"/>
    <cellStyle name="Excel Built-in Normal 28" xfId="89"/>
    <cellStyle name="Excel Built-in Normal 29" xfId="90"/>
    <cellStyle name="Excel Built-in Normal 3" xfId="91"/>
    <cellStyle name="Excel Built-in Normal 30" xfId="92"/>
    <cellStyle name="Excel Built-in Normal 31" xfId="93"/>
    <cellStyle name="Excel Built-in Normal 32" xfId="94"/>
    <cellStyle name="Excel Built-in Normal 33" xfId="95"/>
    <cellStyle name="Excel Built-in Normal 34" xfId="96"/>
    <cellStyle name="Excel Built-in Normal 35" xfId="97"/>
    <cellStyle name="Excel Built-in Normal 36" xfId="98"/>
    <cellStyle name="Excel Built-in Normal 37" xfId="99"/>
    <cellStyle name="Excel Built-in Normal 38" xfId="100"/>
    <cellStyle name="Excel Built-in Normal 39" xfId="101"/>
    <cellStyle name="Excel Built-in Normal 4" xfId="102"/>
    <cellStyle name="Excel Built-in Normal 40" xfId="103"/>
    <cellStyle name="Excel Built-in Normal 41" xfId="104"/>
    <cellStyle name="Excel Built-in Normal 42" xfId="105"/>
    <cellStyle name="Excel Built-in Normal 43" xfId="106"/>
    <cellStyle name="Excel Built-in Normal 5" xfId="107"/>
    <cellStyle name="Excel Built-in Normal 6" xfId="108"/>
    <cellStyle name="Excel Built-in Normal 7" xfId="109"/>
    <cellStyle name="Excel Built-in Normal 8" xfId="110"/>
    <cellStyle name="Excel Built-in Normal 9" xfId="111"/>
    <cellStyle name="Excel_BuiltIn_İyi 1" xfId="112"/>
    <cellStyle name="Giriş" xfId="113"/>
    <cellStyle name="Hesaplama" xfId="114"/>
    <cellStyle name="İşaretli Hücre" xfId="115"/>
    <cellStyle name="İyi" xfId="116"/>
    <cellStyle name="Followed Hyperlink" xfId="117"/>
    <cellStyle name="Hyperlink" xfId="118"/>
    <cellStyle name="Köprü 2" xfId="119"/>
    <cellStyle name="Kötü" xfId="120"/>
    <cellStyle name="Normal 10" xfId="121"/>
    <cellStyle name="Normal 11" xfId="122"/>
    <cellStyle name="Normal 11 2" xfId="123"/>
    <cellStyle name="Normal 12" xfId="124"/>
    <cellStyle name="Normal 12 2" xfId="125"/>
    <cellStyle name="Normal 13" xfId="126"/>
    <cellStyle name="Normal 14" xfId="127"/>
    <cellStyle name="Normal 15" xfId="128"/>
    <cellStyle name="Normal 2" xfId="129"/>
    <cellStyle name="Normal 2 10 10" xfId="130"/>
    <cellStyle name="Normal 2 10 10 2" xfId="131"/>
    <cellStyle name="Normal 2 2" xfId="132"/>
    <cellStyle name="Normal 2 2 2" xfId="133"/>
    <cellStyle name="Normal 2 2 2 2" xfId="134"/>
    <cellStyle name="Normal 2 2 3" xfId="135"/>
    <cellStyle name="Normal 2 2 4" xfId="136"/>
    <cellStyle name="Normal 2 2 5" xfId="137"/>
    <cellStyle name="Normal 2 2 5 2" xfId="138"/>
    <cellStyle name="Normal 2 3" xfId="139"/>
    <cellStyle name="Normal 2 4" xfId="140"/>
    <cellStyle name="Normal 2 5" xfId="141"/>
    <cellStyle name="Normal 2 5 2" xfId="142"/>
    <cellStyle name="Normal 2 6" xfId="143"/>
    <cellStyle name="Normal 2 7" xfId="144"/>
    <cellStyle name="Normal 2 8" xfId="145"/>
    <cellStyle name="Normal 3" xfId="146"/>
    <cellStyle name="Normal 3 2" xfId="147"/>
    <cellStyle name="Normal 4" xfId="148"/>
    <cellStyle name="Normal 4 2" xfId="149"/>
    <cellStyle name="Normal 5" xfId="150"/>
    <cellStyle name="Normal 5 2" xfId="151"/>
    <cellStyle name="Normal 5 2 2" xfId="152"/>
    <cellStyle name="Normal 5 3" xfId="153"/>
    <cellStyle name="Normal 5 4" xfId="154"/>
    <cellStyle name="Normal 5 5" xfId="155"/>
    <cellStyle name="Normal 6" xfId="156"/>
    <cellStyle name="Normal 6 2" xfId="157"/>
    <cellStyle name="Normal 6 3" xfId="158"/>
    <cellStyle name="Normal 6 4" xfId="159"/>
    <cellStyle name="Normal 7" xfId="160"/>
    <cellStyle name="Normal 7 2" xfId="161"/>
    <cellStyle name="Normal 8" xfId="162"/>
    <cellStyle name="Normal 9" xfId="163"/>
    <cellStyle name="Not" xfId="164"/>
    <cellStyle name="Nötr" xfId="165"/>
    <cellStyle name="Onaylı" xfId="166"/>
    <cellStyle name="Currency" xfId="167"/>
    <cellStyle name="Currency [0]" xfId="168"/>
    <cellStyle name="ParaBirimi 2" xfId="169"/>
    <cellStyle name="ParaBirimi 3" xfId="170"/>
    <cellStyle name="Toplam" xfId="171"/>
    <cellStyle name="Uyarı Metni" xfId="172"/>
    <cellStyle name="Virgül 10" xfId="173"/>
    <cellStyle name="Virgül 2" xfId="174"/>
    <cellStyle name="Virgül 2 2" xfId="175"/>
    <cellStyle name="Virgül 2 2 4" xfId="176"/>
    <cellStyle name="Virgül 3" xfId="177"/>
    <cellStyle name="Virgül 3 2" xfId="178"/>
    <cellStyle name="Virgül 4" xfId="179"/>
    <cellStyle name="Virgül 5" xfId="180"/>
    <cellStyle name="Vurgu1" xfId="181"/>
    <cellStyle name="Vurgu2" xfId="182"/>
    <cellStyle name="Vurgu3" xfId="183"/>
    <cellStyle name="Vurgu4" xfId="184"/>
    <cellStyle name="Vurgu5" xfId="185"/>
    <cellStyle name="Vurgu6" xfId="186"/>
    <cellStyle name="Percent" xfId="187"/>
    <cellStyle name="Yüzde 2" xfId="188"/>
    <cellStyle name="Yüzde 2 2" xfId="189"/>
    <cellStyle name="Yüzde 2 3" xfId="190"/>
    <cellStyle name="Yüzde 2 4" xfId="191"/>
    <cellStyle name="Yüzde 2 4 2" xfId="192"/>
    <cellStyle name="Yüzde 3" xfId="193"/>
    <cellStyle name="Yüzde 4" xfId="194"/>
    <cellStyle name="Yüzde 5" xfId="195"/>
    <cellStyle name="Yüzde 6" xfId="196"/>
    <cellStyle name="Yüzde 6 2" xfId="197"/>
    <cellStyle name="Yüzde 7" xfId="198"/>
    <cellStyle name="Yüzde 7 2" xfId="199"/>
    <cellStyle name="Yüzde 8"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104775</xdr:colOff>
      <xdr:row>3</xdr:row>
      <xdr:rowOff>66675</xdr:rowOff>
    </xdr:from>
    <xdr:to>
      <xdr:col>30</xdr:col>
      <xdr:colOff>66675</xdr:colOff>
      <xdr:row>4</xdr:row>
      <xdr:rowOff>885825</xdr:rowOff>
    </xdr:to>
    <xdr:pic>
      <xdr:nvPicPr>
        <xdr:cNvPr id="1" name="1 Resim" descr="Logo dik mini.jpg"/>
        <xdr:cNvPicPr preferRelativeResize="1">
          <a:picLocks noChangeAspect="1"/>
        </xdr:cNvPicPr>
      </xdr:nvPicPr>
      <xdr:blipFill>
        <a:blip r:embed="rId1"/>
        <a:stretch>
          <a:fillRect/>
        </a:stretch>
      </xdr:blipFill>
      <xdr:spPr>
        <a:xfrm>
          <a:off x="12458700" y="533400"/>
          <a:ext cx="8763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0"/>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C7" sqref="C7"/>
    </sheetView>
  </sheetViews>
  <sheetFormatPr defaultColWidth="4.57421875" defaultRowHeight="12.75"/>
  <cols>
    <col min="1" max="1" width="2.7109375" style="1" bestFit="1" customWidth="1"/>
    <col min="2" max="2" width="1.8515625" style="2" bestFit="1" customWidth="1"/>
    <col min="3" max="3" width="30.421875" style="3" customWidth="1"/>
    <col min="4" max="4" width="14.421875" style="4" bestFit="1" customWidth="1"/>
    <col min="5" max="5" width="5.8515625" style="5" bestFit="1" customWidth="1"/>
    <col min="6" max="6" width="11.421875" style="6" bestFit="1" customWidth="1"/>
    <col min="7" max="8" width="3.140625" style="7" bestFit="1" customWidth="1"/>
    <col min="9" max="9" width="3.8515625" style="71" bestFit="1" customWidth="1"/>
    <col min="10" max="10" width="2.57421875" style="8" bestFit="1" customWidth="1"/>
    <col min="11" max="11" width="8.28125" style="9" bestFit="1" customWidth="1"/>
    <col min="12" max="12" width="4.8515625" style="10" bestFit="1" customWidth="1"/>
    <col min="13" max="13" width="8.28125" style="9" bestFit="1" customWidth="1"/>
    <col min="14" max="14" width="4.8515625" style="10" bestFit="1" customWidth="1"/>
    <col min="15" max="15" width="8.28125" style="11" bestFit="1" customWidth="1"/>
    <col min="16" max="16" width="4.8515625" style="12" bestFit="1" customWidth="1"/>
    <col min="17" max="17" width="10.00390625" style="73" bestFit="1" customWidth="1"/>
    <col min="18" max="18" width="9.28125" style="74" bestFit="1" customWidth="1"/>
    <col min="19" max="19" width="4.28125" style="13" bestFit="1" customWidth="1"/>
    <col min="20" max="20" width="5.421875" style="14" bestFit="1" customWidth="1"/>
    <col min="21" max="21" width="5.8515625" style="14" bestFit="1" customWidth="1"/>
    <col min="22" max="22" width="3.7109375" style="13" bestFit="1" customWidth="1"/>
    <col min="23" max="24" width="4.28125" style="15" bestFit="1" customWidth="1"/>
    <col min="25" max="25" width="8.28125" style="77" bestFit="1" customWidth="1"/>
    <col min="26" max="26" width="6.7109375" style="78" bestFit="1" customWidth="1"/>
    <col min="27" max="27" width="4.28125" style="16" bestFit="1" customWidth="1"/>
    <col min="28" max="16384" width="4.57421875" style="3" customWidth="1"/>
  </cols>
  <sheetData>
    <row r="1" spans="1:27" s="21" customFormat="1" ht="12.75">
      <c r="A1" s="17"/>
      <c r="B1" s="117" t="s">
        <v>0</v>
      </c>
      <c r="C1" s="117"/>
      <c r="D1" s="18"/>
      <c r="E1" s="19"/>
      <c r="F1" s="18"/>
      <c r="G1" s="20"/>
      <c r="H1" s="44"/>
      <c r="I1" s="67"/>
      <c r="J1" s="20"/>
      <c r="K1" s="118" t="s">
        <v>1</v>
      </c>
      <c r="L1" s="118"/>
      <c r="M1" s="118"/>
      <c r="N1" s="118"/>
      <c r="O1" s="118"/>
      <c r="P1" s="118"/>
      <c r="Q1" s="118"/>
      <c r="R1" s="118"/>
      <c r="S1" s="118"/>
      <c r="T1" s="118"/>
      <c r="U1" s="118"/>
      <c r="V1" s="118"/>
      <c r="W1" s="118"/>
      <c r="X1" s="118"/>
      <c r="Y1" s="118"/>
      <c r="Z1" s="118"/>
      <c r="AA1" s="118"/>
    </row>
    <row r="2" spans="1:27" s="21" customFormat="1" ht="12.75">
      <c r="A2" s="17"/>
      <c r="B2" s="119" t="s">
        <v>2</v>
      </c>
      <c r="C2" s="119"/>
      <c r="D2" s="22"/>
      <c r="E2" s="23"/>
      <c r="F2" s="22"/>
      <c r="G2" s="24"/>
      <c r="H2" s="24"/>
      <c r="I2" s="68"/>
      <c r="J2" s="25"/>
      <c r="K2" s="118"/>
      <c r="L2" s="118"/>
      <c r="M2" s="118"/>
      <c r="N2" s="118"/>
      <c r="O2" s="118"/>
      <c r="P2" s="118"/>
      <c r="Q2" s="118"/>
      <c r="R2" s="118"/>
      <c r="S2" s="118"/>
      <c r="T2" s="118"/>
      <c r="U2" s="118"/>
      <c r="V2" s="118"/>
      <c r="W2" s="118"/>
      <c r="X2" s="118"/>
      <c r="Y2" s="118"/>
      <c r="Z2" s="118"/>
      <c r="AA2" s="118"/>
    </row>
    <row r="3" spans="1:27" s="21" customFormat="1" ht="11.25">
      <c r="A3" s="17"/>
      <c r="B3" s="120" t="s">
        <v>54</v>
      </c>
      <c r="C3" s="120"/>
      <c r="D3" s="26"/>
      <c r="E3" s="27"/>
      <c r="F3" s="26"/>
      <c r="G3" s="28"/>
      <c r="H3" s="28"/>
      <c r="I3" s="69"/>
      <c r="J3" s="28"/>
      <c r="K3" s="118"/>
      <c r="L3" s="118"/>
      <c r="M3" s="118"/>
      <c r="N3" s="118"/>
      <c r="O3" s="118"/>
      <c r="P3" s="118"/>
      <c r="Q3" s="118"/>
      <c r="R3" s="118"/>
      <c r="S3" s="118"/>
      <c r="T3" s="118"/>
      <c r="U3" s="118"/>
      <c r="V3" s="118"/>
      <c r="W3" s="118"/>
      <c r="X3" s="118"/>
      <c r="Y3" s="118"/>
      <c r="Z3" s="118"/>
      <c r="AA3" s="118"/>
    </row>
    <row r="4" spans="1:27" s="30" customFormat="1" ht="12.75" customHeight="1">
      <c r="A4" s="29"/>
      <c r="B4" s="62"/>
      <c r="C4" s="62"/>
      <c r="D4" s="63"/>
      <c r="E4" s="64"/>
      <c r="F4" s="65"/>
      <c r="G4" s="65"/>
      <c r="H4" s="66"/>
      <c r="I4" s="70"/>
      <c r="J4" s="65"/>
      <c r="K4" s="116" t="s">
        <v>3</v>
      </c>
      <c r="L4" s="116"/>
      <c r="M4" s="116" t="s">
        <v>4</v>
      </c>
      <c r="N4" s="116"/>
      <c r="O4" s="116" t="s">
        <v>5</v>
      </c>
      <c r="P4" s="116"/>
      <c r="Q4" s="116" t="s">
        <v>6</v>
      </c>
      <c r="R4" s="116"/>
      <c r="S4" s="116"/>
      <c r="T4" s="116"/>
      <c r="U4" s="116" t="s">
        <v>7</v>
      </c>
      <c r="V4" s="116"/>
      <c r="W4" s="116" t="s">
        <v>8</v>
      </c>
      <c r="X4" s="116"/>
      <c r="Y4" s="116" t="s">
        <v>9</v>
      </c>
      <c r="Z4" s="116"/>
      <c r="AA4" s="116"/>
    </row>
    <row r="5" spans="1:27" s="32" customFormat="1" ht="72" customHeight="1">
      <c r="A5" s="31"/>
      <c r="B5" s="57"/>
      <c r="C5" s="58" t="s">
        <v>10</v>
      </c>
      <c r="D5" s="58" t="s">
        <v>11</v>
      </c>
      <c r="E5" s="59" t="s">
        <v>12</v>
      </c>
      <c r="F5" s="60" t="s">
        <v>13</v>
      </c>
      <c r="G5" s="61" t="s">
        <v>14</v>
      </c>
      <c r="H5" s="85" t="s">
        <v>15</v>
      </c>
      <c r="I5" s="85" t="s">
        <v>16</v>
      </c>
      <c r="J5" s="85" t="s">
        <v>17</v>
      </c>
      <c r="K5" s="86" t="s">
        <v>18</v>
      </c>
      <c r="L5" s="87" t="s">
        <v>19</v>
      </c>
      <c r="M5" s="86" t="s">
        <v>18</v>
      </c>
      <c r="N5" s="87" t="s">
        <v>19</v>
      </c>
      <c r="O5" s="86" t="s">
        <v>18</v>
      </c>
      <c r="P5" s="87" t="s">
        <v>19</v>
      </c>
      <c r="Q5" s="86" t="s">
        <v>20</v>
      </c>
      <c r="R5" s="87" t="s">
        <v>42</v>
      </c>
      <c r="S5" s="88" t="s">
        <v>21</v>
      </c>
      <c r="T5" s="88" t="s">
        <v>22</v>
      </c>
      <c r="U5" s="86" t="s">
        <v>18</v>
      </c>
      <c r="V5" s="87" t="s">
        <v>23</v>
      </c>
      <c r="W5" s="88" t="s">
        <v>24</v>
      </c>
      <c r="X5" s="88" t="s">
        <v>25</v>
      </c>
      <c r="Y5" s="86" t="s">
        <v>18</v>
      </c>
      <c r="Z5" s="87" t="s">
        <v>19</v>
      </c>
      <c r="AA5" s="88" t="s">
        <v>22</v>
      </c>
    </row>
    <row r="6" spans="23:24" ht="11.25">
      <c r="W6" s="14"/>
      <c r="X6" s="14"/>
    </row>
    <row r="7" spans="1:27" s="37" customFormat="1" ht="11.25">
      <c r="A7" s="33">
        <v>1</v>
      </c>
      <c r="B7" s="34" t="s">
        <v>44</v>
      </c>
      <c r="C7" s="89" t="s">
        <v>51</v>
      </c>
      <c r="D7" s="54" t="s">
        <v>49</v>
      </c>
      <c r="E7" s="35">
        <v>44379</v>
      </c>
      <c r="F7" s="36" t="s">
        <v>26</v>
      </c>
      <c r="G7" s="41">
        <v>302</v>
      </c>
      <c r="H7" s="41">
        <v>302</v>
      </c>
      <c r="I7" s="72">
        <v>1139</v>
      </c>
      <c r="J7" s="42">
        <v>1</v>
      </c>
      <c r="K7" s="47">
        <v>1415170</v>
      </c>
      <c r="L7" s="48">
        <v>56748</v>
      </c>
      <c r="M7" s="47">
        <v>1424210</v>
      </c>
      <c r="N7" s="48">
        <v>56636</v>
      </c>
      <c r="O7" s="47">
        <v>1683430</v>
      </c>
      <c r="P7" s="48">
        <v>68308</v>
      </c>
      <c r="Q7" s="75">
        <f aca="true" t="shared" si="0" ref="Q7:Q19">K7+M7+O7</f>
        <v>4522810</v>
      </c>
      <c r="R7" s="76">
        <f aca="true" t="shared" si="1" ref="R7:R19">L7+N7+P7</f>
        <v>181692</v>
      </c>
      <c r="S7" s="49">
        <f aca="true" t="shared" si="2" ref="S7:S19">R7/I7</f>
        <v>159.5188762071993</v>
      </c>
      <c r="T7" s="50">
        <f aca="true" t="shared" si="3" ref="T7:T20">Q7/R7</f>
        <v>24.892730555005173</v>
      </c>
      <c r="U7" s="45">
        <v>0</v>
      </c>
      <c r="V7" s="46">
        <v>0</v>
      </c>
      <c r="W7" s="51">
        <f>IF(U7&lt;&gt;0,-(U7-Q7)/U7,"")</f>
      </c>
      <c r="X7" s="51">
        <f>IF(V7&lt;&gt;0,-(V7-R7)/V7,"")</f>
      </c>
      <c r="Y7" s="81">
        <v>4522810</v>
      </c>
      <c r="Z7" s="82">
        <v>181692</v>
      </c>
      <c r="AA7" s="52">
        <f aca="true" t="shared" si="4" ref="AA7:AA19">Y7/Z7</f>
        <v>24.892730555005173</v>
      </c>
    </row>
    <row r="8" spans="1:27" s="37" customFormat="1" ht="11.25">
      <c r="A8" s="33">
        <v>2</v>
      </c>
      <c r="B8" s="40" t="s">
        <v>44</v>
      </c>
      <c r="C8" s="89" t="s">
        <v>47</v>
      </c>
      <c r="D8" s="54" t="s">
        <v>47</v>
      </c>
      <c r="E8" s="35">
        <v>44379</v>
      </c>
      <c r="F8" s="36" t="s">
        <v>27</v>
      </c>
      <c r="G8" s="41">
        <v>275</v>
      </c>
      <c r="H8" s="41">
        <v>275</v>
      </c>
      <c r="I8" s="72">
        <v>310</v>
      </c>
      <c r="J8" s="42">
        <v>1</v>
      </c>
      <c r="K8" s="47">
        <v>0</v>
      </c>
      <c r="L8" s="48">
        <v>13553</v>
      </c>
      <c r="M8" s="47">
        <v>87225</v>
      </c>
      <c r="N8" s="48">
        <v>3778</v>
      </c>
      <c r="O8" s="47">
        <v>102685.5</v>
      </c>
      <c r="P8" s="48">
        <v>4502</v>
      </c>
      <c r="Q8" s="75">
        <f t="shared" si="0"/>
        <v>189910.5</v>
      </c>
      <c r="R8" s="76">
        <f t="shared" si="1"/>
        <v>21833</v>
      </c>
      <c r="S8" s="49">
        <f t="shared" si="2"/>
        <v>70.42903225806451</v>
      </c>
      <c r="T8" s="50">
        <f t="shared" si="3"/>
        <v>8.698323638528832</v>
      </c>
      <c r="U8" s="45">
        <v>0</v>
      </c>
      <c r="V8" s="46">
        <v>0</v>
      </c>
      <c r="W8" s="51"/>
      <c r="X8" s="51"/>
      <c r="Y8" s="81">
        <v>190000.5</v>
      </c>
      <c r="Z8" s="82">
        <v>21833</v>
      </c>
      <c r="AA8" s="52">
        <f t="shared" si="4"/>
        <v>8.702445838867769</v>
      </c>
    </row>
    <row r="9" spans="1:27" s="37" customFormat="1" ht="11.25">
      <c r="A9" s="33">
        <v>3</v>
      </c>
      <c r="B9" s="34" t="s">
        <v>44</v>
      </c>
      <c r="C9" s="89" t="s">
        <v>50</v>
      </c>
      <c r="D9" s="54" t="s">
        <v>50</v>
      </c>
      <c r="E9" s="35">
        <v>44379</v>
      </c>
      <c r="F9" s="36" t="s">
        <v>26</v>
      </c>
      <c r="G9" s="41">
        <v>100</v>
      </c>
      <c r="H9" s="41">
        <v>100</v>
      </c>
      <c r="I9" s="72">
        <v>107</v>
      </c>
      <c r="J9" s="42">
        <v>1</v>
      </c>
      <c r="K9" s="47">
        <v>84534</v>
      </c>
      <c r="L9" s="48">
        <v>3282</v>
      </c>
      <c r="M9" s="47">
        <v>81964</v>
      </c>
      <c r="N9" s="48">
        <v>3155</v>
      </c>
      <c r="O9" s="47">
        <v>76095</v>
      </c>
      <c r="P9" s="48">
        <v>2874</v>
      </c>
      <c r="Q9" s="75">
        <f t="shared" si="0"/>
        <v>242593</v>
      </c>
      <c r="R9" s="76">
        <f t="shared" si="1"/>
        <v>9311</v>
      </c>
      <c r="S9" s="49">
        <f t="shared" si="2"/>
        <v>87.01869158878505</v>
      </c>
      <c r="T9" s="50">
        <f t="shared" si="3"/>
        <v>26.05445172376759</v>
      </c>
      <c r="U9" s="45">
        <v>0</v>
      </c>
      <c r="V9" s="46">
        <v>0</v>
      </c>
      <c r="W9" s="51">
        <f>IF(U9&lt;&gt;0,-(U9-Q9)/U9,"")</f>
      </c>
      <c r="X9" s="51">
        <f>IF(V9&lt;&gt;0,-(V9-R9)/V9,"")</f>
      </c>
      <c r="Y9" s="81">
        <v>242593</v>
      </c>
      <c r="Z9" s="82">
        <v>9311</v>
      </c>
      <c r="AA9" s="52">
        <f t="shared" si="4"/>
        <v>26.05445172376759</v>
      </c>
    </row>
    <row r="10" spans="1:27" s="37" customFormat="1" ht="11.25">
      <c r="A10" s="33">
        <v>4</v>
      </c>
      <c r="B10" s="34" t="s">
        <v>44</v>
      </c>
      <c r="C10" s="90" t="s">
        <v>48</v>
      </c>
      <c r="D10" s="55" t="s">
        <v>48</v>
      </c>
      <c r="E10" s="38">
        <v>44379</v>
      </c>
      <c r="F10" s="36" t="s">
        <v>34</v>
      </c>
      <c r="G10" s="43">
        <v>134</v>
      </c>
      <c r="H10" s="43">
        <v>134</v>
      </c>
      <c r="I10" s="72">
        <v>134</v>
      </c>
      <c r="J10" s="42">
        <v>1</v>
      </c>
      <c r="K10" s="47">
        <v>28898.5</v>
      </c>
      <c r="L10" s="48">
        <v>1268</v>
      </c>
      <c r="M10" s="47">
        <v>32216.5</v>
      </c>
      <c r="N10" s="48">
        <v>1430</v>
      </c>
      <c r="O10" s="47">
        <v>44625.5</v>
      </c>
      <c r="P10" s="48">
        <v>1917</v>
      </c>
      <c r="Q10" s="75">
        <f t="shared" si="0"/>
        <v>105740.5</v>
      </c>
      <c r="R10" s="76">
        <f t="shared" si="1"/>
        <v>4615</v>
      </c>
      <c r="S10" s="49">
        <f t="shared" si="2"/>
        <v>34.440298507462686</v>
      </c>
      <c r="T10" s="50">
        <f t="shared" si="3"/>
        <v>22.912351029252438</v>
      </c>
      <c r="U10" s="45">
        <v>0</v>
      </c>
      <c r="V10" s="46">
        <v>0</v>
      </c>
      <c r="W10" s="51"/>
      <c r="X10" s="51"/>
      <c r="Y10" s="79">
        <v>105740.5</v>
      </c>
      <c r="Z10" s="80">
        <v>4615</v>
      </c>
      <c r="AA10" s="52">
        <f t="shared" si="4"/>
        <v>22.912351029252438</v>
      </c>
    </row>
    <row r="11" spans="1:27" s="37" customFormat="1" ht="11.25">
      <c r="A11" s="33">
        <v>5</v>
      </c>
      <c r="B11" s="40" t="s">
        <v>44</v>
      </c>
      <c r="C11" s="89" t="s">
        <v>40</v>
      </c>
      <c r="D11" s="54" t="s">
        <v>32</v>
      </c>
      <c r="E11" s="35">
        <v>44379</v>
      </c>
      <c r="F11" s="36" t="s">
        <v>28</v>
      </c>
      <c r="G11" s="41">
        <v>120</v>
      </c>
      <c r="H11" s="41">
        <v>120</v>
      </c>
      <c r="I11" s="72">
        <v>120</v>
      </c>
      <c r="J11" s="42">
        <v>1</v>
      </c>
      <c r="K11" s="47">
        <v>30638</v>
      </c>
      <c r="L11" s="48">
        <v>1330</v>
      </c>
      <c r="M11" s="47">
        <v>35436</v>
      </c>
      <c r="N11" s="48">
        <v>1476</v>
      </c>
      <c r="O11" s="47">
        <v>37964</v>
      </c>
      <c r="P11" s="48">
        <v>1570</v>
      </c>
      <c r="Q11" s="75">
        <f t="shared" si="0"/>
        <v>104038</v>
      </c>
      <c r="R11" s="76">
        <f t="shared" si="1"/>
        <v>4376</v>
      </c>
      <c r="S11" s="49">
        <f t="shared" si="2"/>
        <v>36.46666666666667</v>
      </c>
      <c r="T11" s="50">
        <f t="shared" si="3"/>
        <v>23.77468007312614</v>
      </c>
      <c r="U11" s="45">
        <v>0</v>
      </c>
      <c r="V11" s="46">
        <v>0</v>
      </c>
      <c r="W11" s="51"/>
      <c r="X11" s="51"/>
      <c r="Y11" s="83">
        <v>104038</v>
      </c>
      <c r="Z11" s="84">
        <v>4376</v>
      </c>
      <c r="AA11" s="52">
        <f t="shared" si="4"/>
        <v>23.77468007312614</v>
      </c>
    </row>
    <row r="12" spans="1:27" s="37" customFormat="1" ht="11.25">
      <c r="A12" s="33">
        <v>6</v>
      </c>
      <c r="B12" s="39"/>
      <c r="C12" s="89" t="s">
        <v>39</v>
      </c>
      <c r="D12" s="54" t="s">
        <v>39</v>
      </c>
      <c r="E12" s="35">
        <v>44141</v>
      </c>
      <c r="F12" s="56" t="s">
        <v>33</v>
      </c>
      <c r="G12" s="41">
        <v>190</v>
      </c>
      <c r="H12" s="41">
        <v>75</v>
      </c>
      <c r="I12" s="72">
        <v>75</v>
      </c>
      <c r="J12" s="42">
        <v>5</v>
      </c>
      <c r="K12" s="47">
        <v>0</v>
      </c>
      <c r="L12" s="48">
        <v>1463</v>
      </c>
      <c r="M12" s="47">
        <v>5857</v>
      </c>
      <c r="N12" s="48">
        <v>396</v>
      </c>
      <c r="O12" s="47">
        <v>9182</v>
      </c>
      <c r="P12" s="48">
        <v>535</v>
      </c>
      <c r="Q12" s="75">
        <f t="shared" si="0"/>
        <v>15039</v>
      </c>
      <c r="R12" s="76">
        <f t="shared" si="1"/>
        <v>2394</v>
      </c>
      <c r="S12" s="49">
        <f t="shared" si="2"/>
        <v>31.92</v>
      </c>
      <c r="T12" s="50">
        <f t="shared" si="3"/>
        <v>6.2819548872180455</v>
      </c>
      <c r="U12" s="45">
        <v>4879</v>
      </c>
      <c r="V12" s="46">
        <v>224</v>
      </c>
      <c r="W12" s="51">
        <f>IF(U12&lt;&gt;0,-(U12-Q12)/U12,"")</f>
        <v>2.0823939331830292</v>
      </c>
      <c r="X12" s="51">
        <f>IF(V12&lt;&gt;0,-(V12-R12)/V12,"")</f>
        <v>9.6875</v>
      </c>
      <c r="Y12" s="81">
        <v>237299</v>
      </c>
      <c r="Z12" s="82">
        <v>14002</v>
      </c>
      <c r="AA12" s="52">
        <f t="shared" si="4"/>
        <v>16.947507498928726</v>
      </c>
    </row>
    <row r="13" spans="1:27" s="37" customFormat="1" ht="11.25">
      <c r="A13" s="33">
        <v>7</v>
      </c>
      <c r="B13" s="34" t="s">
        <v>44</v>
      </c>
      <c r="C13" s="89" t="s">
        <v>45</v>
      </c>
      <c r="D13" s="54" t="s">
        <v>45</v>
      </c>
      <c r="E13" s="35">
        <v>44379</v>
      </c>
      <c r="F13" s="36" t="s">
        <v>30</v>
      </c>
      <c r="G13" s="41">
        <v>19</v>
      </c>
      <c r="H13" s="41">
        <v>19</v>
      </c>
      <c r="I13" s="72">
        <v>19</v>
      </c>
      <c r="J13" s="42">
        <v>1</v>
      </c>
      <c r="K13" s="47">
        <v>9430</v>
      </c>
      <c r="L13" s="48">
        <v>501</v>
      </c>
      <c r="M13" s="47">
        <v>12440.5</v>
      </c>
      <c r="N13" s="48">
        <v>612</v>
      </c>
      <c r="O13" s="47">
        <v>10556.5</v>
      </c>
      <c r="P13" s="48">
        <v>509</v>
      </c>
      <c r="Q13" s="75">
        <f t="shared" si="0"/>
        <v>32427</v>
      </c>
      <c r="R13" s="76">
        <f t="shared" si="1"/>
        <v>1622</v>
      </c>
      <c r="S13" s="49">
        <f t="shared" si="2"/>
        <v>85.36842105263158</v>
      </c>
      <c r="T13" s="50">
        <f t="shared" si="3"/>
        <v>19.99198520345253</v>
      </c>
      <c r="U13" s="45">
        <v>0</v>
      </c>
      <c r="V13" s="46">
        <v>0</v>
      </c>
      <c r="W13" s="51"/>
      <c r="X13" s="51"/>
      <c r="Y13" s="81">
        <v>32427</v>
      </c>
      <c r="Z13" s="82">
        <v>1622</v>
      </c>
      <c r="AA13" s="52">
        <f t="shared" si="4"/>
        <v>19.99198520345253</v>
      </c>
    </row>
    <row r="14" spans="1:27" s="37" customFormat="1" ht="11.25">
      <c r="A14" s="33">
        <v>8</v>
      </c>
      <c r="B14" s="34" t="s">
        <v>44</v>
      </c>
      <c r="C14" s="89" t="s">
        <v>46</v>
      </c>
      <c r="D14" s="54" t="s">
        <v>46</v>
      </c>
      <c r="E14" s="35">
        <v>44379</v>
      </c>
      <c r="F14" s="36" t="s">
        <v>30</v>
      </c>
      <c r="G14" s="41">
        <v>18</v>
      </c>
      <c r="H14" s="41">
        <v>18</v>
      </c>
      <c r="I14" s="72">
        <v>18</v>
      </c>
      <c r="J14" s="42">
        <v>1</v>
      </c>
      <c r="K14" s="47">
        <v>5248</v>
      </c>
      <c r="L14" s="48">
        <v>278</v>
      </c>
      <c r="M14" s="47">
        <v>7070</v>
      </c>
      <c r="N14" s="48">
        <v>357</v>
      </c>
      <c r="O14" s="47">
        <v>5995</v>
      </c>
      <c r="P14" s="48">
        <v>310</v>
      </c>
      <c r="Q14" s="75">
        <f t="shared" si="0"/>
        <v>18313</v>
      </c>
      <c r="R14" s="76">
        <f t="shared" si="1"/>
        <v>945</v>
      </c>
      <c r="S14" s="49">
        <f t="shared" si="2"/>
        <v>52.5</v>
      </c>
      <c r="T14" s="50">
        <f t="shared" si="3"/>
        <v>19.37883597883598</v>
      </c>
      <c r="U14" s="45">
        <v>0</v>
      </c>
      <c r="V14" s="46">
        <v>0</v>
      </c>
      <c r="W14" s="51"/>
      <c r="X14" s="51"/>
      <c r="Y14" s="81">
        <v>18313</v>
      </c>
      <c r="Z14" s="82">
        <v>945</v>
      </c>
      <c r="AA14" s="52">
        <f t="shared" si="4"/>
        <v>19.37883597883598</v>
      </c>
    </row>
    <row r="15" spans="1:27" s="37" customFormat="1" ht="11.25">
      <c r="A15" s="33">
        <v>9</v>
      </c>
      <c r="B15" s="40" t="s">
        <v>44</v>
      </c>
      <c r="C15" s="89" t="s">
        <v>41</v>
      </c>
      <c r="D15" s="54" t="s">
        <v>43</v>
      </c>
      <c r="E15" s="35">
        <v>44379</v>
      </c>
      <c r="F15" s="36" t="s">
        <v>28</v>
      </c>
      <c r="G15" s="41">
        <v>30</v>
      </c>
      <c r="H15" s="41">
        <v>30</v>
      </c>
      <c r="I15" s="72">
        <v>30</v>
      </c>
      <c r="J15" s="42">
        <v>1</v>
      </c>
      <c r="K15" s="47">
        <v>5821.5</v>
      </c>
      <c r="L15" s="48">
        <v>233</v>
      </c>
      <c r="M15" s="47">
        <v>5612</v>
      </c>
      <c r="N15" s="48">
        <v>200</v>
      </c>
      <c r="O15" s="47">
        <v>4718</v>
      </c>
      <c r="P15" s="48">
        <v>164</v>
      </c>
      <c r="Q15" s="75">
        <f t="shared" si="0"/>
        <v>16151.5</v>
      </c>
      <c r="R15" s="76">
        <f t="shared" si="1"/>
        <v>597</v>
      </c>
      <c r="S15" s="49">
        <f t="shared" si="2"/>
        <v>19.9</v>
      </c>
      <c r="T15" s="50">
        <f t="shared" si="3"/>
        <v>27.054438860971523</v>
      </c>
      <c r="U15" s="45">
        <v>0</v>
      </c>
      <c r="V15" s="46">
        <v>0</v>
      </c>
      <c r="W15" s="51"/>
      <c r="X15" s="51"/>
      <c r="Y15" s="83">
        <v>16151.5</v>
      </c>
      <c r="Z15" s="84">
        <v>597</v>
      </c>
      <c r="AA15" s="52">
        <f t="shared" si="4"/>
        <v>27.054438860971523</v>
      </c>
    </row>
    <row r="16" spans="1:27" s="37" customFormat="1" ht="11.25">
      <c r="A16" s="33">
        <v>10</v>
      </c>
      <c r="B16" s="34" t="s">
        <v>44</v>
      </c>
      <c r="C16" s="90" t="s">
        <v>53</v>
      </c>
      <c r="D16" s="55" t="s">
        <v>53</v>
      </c>
      <c r="E16" s="38">
        <v>44379</v>
      </c>
      <c r="F16" s="36" t="s">
        <v>52</v>
      </c>
      <c r="G16" s="43">
        <v>17</v>
      </c>
      <c r="H16" s="43">
        <v>17</v>
      </c>
      <c r="I16" s="72">
        <v>17</v>
      </c>
      <c r="J16" s="42">
        <v>1</v>
      </c>
      <c r="K16" s="47">
        <v>99</v>
      </c>
      <c r="L16" s="48">
        <v>7</v>
      </c>
      <c r="M16" s="47">
        <v>319</v>
      </c>
      <c r="N16" s="48">
        <v>19</v>
      </c>
      <c r="O16" s="47">
        <v>518</v>
      </c>
      <c r="P16" s="48">
        <v>27</v>
      </c>
      <c r="Q16" s="91">
        <f t="shared" si="0"/>
        <v>936</v>
      </c>
      <c r="R16" s="92">
        <f t="shared" si="1"/>
        <v>53</v>
      </c>
      <c r="S16" s="49">
        <f t="shared" si="2"/>
        <v>3.1176470588235294</v>
      </c>
      <c r="T16" s="50">
        <f t="shared" si="3"/>
        <v>17.660377358490567</v>
      </c>
      <c r="U16" s="45">
        <v>0</v>
      </c>
      <c r="V16" s="46">
        <v>0</v>
      </c>
      <c r="W16" s="51"/>
      <c r="X16" s="51"/>
      <c r="Y16" s="91">
        <v>936</v>
      </c>
      <c r="Z16" s="92">
        <v>53</v>
      </c>
      <c r="AA16" s="52">
        <f t="shared" si="4"/>
        <v>17.660377358490567</v>
      </c>
    </row>
    <row r="17" spans="1:27" s="37" customFormat="1" ht="11.25">
      <c r="A17" s="33">
        <v>11</v>
      </c>
      <c r="B17" s="34"/>
      <c r="C17" s="89" t="s">
        <v>35</v>
      </c>
      <c r="D17" s="54" t="s">
        <v>36</v>
      </c>
      <c r="E17" s="35">
        <v>43819</v>
      </c>
      <c r="F17" s="36" t="s">
        <v>29</v>
      </c>
      <c r="G17" s="41">
        <v>145</v>
      </c>
      <c r="H17" s="41">
        <v>1</v>
      </c>
      <c r="I17" s="72">
        <v>1</v>
      </c>
      <c r="J17" s="42">
        <v>7</v>
      </c>
      <c r="K17" s="47">
        <v>998</v>
      </c>
      <c r="L17" s="48">
        <v>35</v>
      </c>
      <c r="M17" s="47">
        <v>0</v>
      </c>
      <c r="N17" s="48">
        <v>0</v>
      </c>
      <c r="O17" s="47">
        <v>0</v>
      </c>
      <c r="P17" s="48">
        <v>0</v>
      </c>
      <c r="Q17" s="75">
        <f t="shared" si="0"/>
        <v>998</v>
      </c>
      <c r="R17" s="76">
        <f t="shared" si="1"/>
        <v>35</v>
      </c>
      <c r="S17" s="49">
        <f t="shared" si="2"/>
        <v>35</v>
      </c>
      <c r="T17" s="50">
        <f t="shared" si="3"/>
        <v>28.514285714285716</v>
      </c>
      <c r="U17" s="45">
        <v>0</v>
      </c>
      <c r="V17" s="46">
        <v>0</v>
      </c>
      <c r="W17" s="51">
        <f aca="true" t="shared" si="5" ref="W17:X19">IF(U17&lt;&gt;0,-(U17-Q17)/U17,"")</f>
      </c>
      <c r="X17" s="51">
        <f t="shared" si="5"/>
      </c>
      <c r="Y17" s="79">
        <v>256308</v>
      </c>
      <c r="Z17" s="80">
        <v>13726</v>
      </c>
      <c r="AA17" s="52">
        <f t="shared" si="4"/>
        <v>18.67317499635728</v>
      </c>
    </row>
    <row r="18" spans="1:27" s="37" customFormat="1" ht="11.25">
      <c r="A18" s="33">
        <v>12</v>
      </c>
      <c r="B18" s="34"/>
      <c r="C18" s="89" t="s">
        <v>38</v>
      </c>
      <c r="D18" s="54" t="s">
        <v>37</v>
      </c>
      <c r="E18" s="35">
        <v>44127</v>
      </c>
      <c r="F18" s="36" t="s">
        <v>27</v>
      </c>
      <c r="G18" s="41">
        <v>178</v>
      </c>
      <c r="H18" s="41">
        <v>1</v>
      </c>
      <c r="I18" s="72">
        <v>1</v>
      </c>
      <c r="J18" s="42">
        <v>6</v>
      </c>
      <c r="K18" s="47">
        <v>0</v>
      </c>
      <c r="L18" s="48">
        <v>0</v>
      </c>
      <c r="M18" s="47">
        <v>84</v>
      </c>
      <c r="N18" s="48">
        <v>4</v>
      </c>
      <c r="O18" s="47">
        <v>0</v>
      </c>
      <c r="P18" s="48">
        <v>0</v>
      </c>
      <c r="Q18" s="108">
        <f t="shared" si="0"/>
        <v>84</v>
      </c>
      <c r="R18" s="109">
        <f t="shared" si="1"/>
        <v>4</v>
      </c>
      <c r="S18" s="110">
        <f t="shared" si="2"/>
        <v>4</v>
      </c>
      <c r="T18" s="111">
        <f t="shared" si="3"/>
        <v>21</v>
      </c>
      <c r="U18" s="53">
        <v>47</v>
      </c>
      <c r="V18" s="46">
        <v>2</v>
      </c>
      <c r="W18" s="51">
        <f t="shared" si="5"/>
        <v>0.7872340425531915</v>
      </c>
      <c r="X18" s="51">
        <f t="shared" si="5"/>
        <v>1</v>
      </c>
      <c r="Y18" s="81">
        <v>141340.5</v>
      </c>
      <c r="Z18" s="82">
        <v>7393</v>
      </c>
      <c r="AA18" s="52">
        <f t="shared" si="4"/>
        <v>19.11815230623563</v>
      </c>
    </row>
    <row r="19" spans="1:27" s="37" customFormat="1" ht="11.25">
      <c r="A19" s="33">
        <v>13</v>
      </c>
      <c r="B19" s="34"/>
      <c r="C19" s="89" t="s">
        <v>31</v>
      </c>
      <c r="D19" s="54" t="s">
        <v>31</v>
      </c>
      <c r="E19" s="35">
        <v>42818</v>
      </c>
      <c r="F19" s="36" t="s">
        <v>29</v>
      </c>
      <c r="G19" s="41">
        <v>35</v>
      </c>
      <c r="H19" s="41">
        <v>1</v>
      </c>
      <c r="I19" s="72">
        <v>1</v>
      </c>
      <c r="J19" s="42">
        <v>6</v>
      </c>
      <c r="K19" s="47">
        <v>40</v>
      </c>
      <c r="L19" s="48">
        <v>2</v>
      </c>
      <c r="M19" s="47">
        <v>0</v>
      </c>
      <c r="N19" s="48">
        <v>0</v>
      </c>
      <c r="O19" s="47">
        <v>40</v>
      </c>
      <c r="P19" s="48">
        <v>2</v>
      </c>
      <c r="Q19" s="108">
        <f t="shared" si="0"/>
        <v>80</v>
      </c>
      <c r="R19" s="109">
        <f t="shared" si="1"/>
        <v>4</v>
      </c>
      <c r="S19" s="110">
        <f t="shared" si="2"/>
        <v>4</v>
      </c>
      <c r="T19" s="111">
        <f t="shared" si="3"/>
        <v>20</v>
      </c>
      <c r="U19" s="53">
        <v>0</v>
      </c>
      <c r="V19" s="46">
        <v>0</v>
      </c>
      <c r="W19" s="51">
        <f t="shared" si="5"/>
      </c>
      <c r="X19" s="51">
        <f t="shared" si="5"/>
      </c>
      <c r="Y19" s="79">
        <v>23042.5</v>
      </c>
      <c r="Z19" s="80">
        <v>2131</v>
      </c>
      <c r="AA19" s="52">
        <f t="shared" si="4"/>
        <v>10.81299859221023</v>
      </c>
    </row>
    <row r="20" spans="2:27" ht="11.25">
      <c r="B20" s="93"/>
      <c r="C20" s="94"/>
      <c r="D20" s="95"/>
      <c r="E20" s="96"/>
      <c r="F20" s="97"/>
      <c r="G20" s="98"/>
      <c r="H20" s="98"/>
      <c r="I20" s="99"/>
      <c r="J20" s="100"/>
      <c r="K20" s="101"/>
      <c r="L20" s="102"/>
      <c r="M20" s="101"/>
      <c r="N20" s="102"/>
      <c r="O20" s="103"/>
      <c r="P20" s="104"/>
      <c r="Q20" s="112">
        <f>SUM(Q7:Q19)</f>
        <v>5249120.5</v>
      </c>
      <c r="R20" s="113">
        <f>SUM(R7:R19)</f>
        <v>227481</v>
      </c>
      <c r="S20" s="114"/>
      <c r="T20" s="115">
        <f t="shared" si="3"/>
        <v>23.074984284401776</v>
      </c>
      <c r="U20" s="115"/>
      <c r="V20" s="105"/>
      <c r="W20" s="106"/>
      <c r="X20" s="106"/>
      <c r="Y20" s="103"/>
      <c r="Z20" s="104"/>
      <c r="AA20" s="107"/>
    </row>
  </sheetData>
  <sheetProtection selectLockedCells="1" selectUnlockedCells="1"/>
  <mergeCells count="11">
    <mergeCell ref="W4:X4"/>
    <mergeCell ref="Y4:AA4"/>
    <mergeCell ref="B1:C1"/>
    <mergeCell ref="K1:AA3"/>
    <mergeCell ref="B2:C2"/>
    <mergeCell ref="B3:C3"/>
    <mergeCell ref="K4:L4"/>
    <mergeCell ref="M4:N4"/>
    <mergeCell ref="O4:P4"/>
    <mergeCell ref="Q4:T4"/>
    <mergeCell ref="U4:V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2019-05-25T10:12:45Z</cp:lastPrinted>
  <dcterms:created xsi:type="dcterms:W3CDTF">2006-03-15T09:07:04Z</dcterms:created>
  <dcterms:modified xsi:type="dcterms:W3CDTF">2021-08-01T19:37:45Z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