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25260" windowHeight="7815" activeTab="0"/>
  </bookViews>
  <sheets>
    <sheet name="13-19.11.2020 (hafta)" sheetId="1" r:id="rId1"/>
  </sheets>
  <definedNames>
    <definedName name="Excel_BuiltIn__FilterDatabase" localSheetId="0">'13-19.11.2020 (hafta)'!$A$1:$V$42</definedName>
    <definedName name="_xlnm.Print_Area" localSheetId="0">'13-19.11.2020 (hafta)'!#REF!</definedName>
  </definedNames>
  <calcPr fullCalcOnLoad="1"/>
</workbook>
</file>

<file path=xl/sharedStrings.xml><?xml version="1.0" encoding="utf-8"?>
<sst xmlns="http://schemas.openxmlformats.org/spreadsheetml/2006/main" count="179" uniqueCount="99">
  <si>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</si>
  <si>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</si>
  <si>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</si>
  <si>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</si>
  <si>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</si>
  <si>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</si>
  <si>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</si>
  <si>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</si>
  <si>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</si>
  <si>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</si>
  <si>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</si>
  <si>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</si>
  <si>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</si>
  <si>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</si>
  <si>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</si>
  <si>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</si>
  <si>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</si>
  <si>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</si>
  <si>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</si>
  <si>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</si>
  <si>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</si>
  <si>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</si>
  <si>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</si>
  <si>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</si>
  <si>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15+</t>
  </si>
  <si>
    <t>7+13A</t>
  </si>
  <si>
    <t>WARNER BROS. TURKEY</t>
  </si>
  <si>
    <t>CHANTIER FILMS</t>
  </si>
  <si>
    <t>G</t>
  </si>
  <si>
    <t>CGVMARS DAĞITIM</t>
  </si>
  <si>
    <t>BİR FİLM</t>
  </si>
  <si>
    <t>7+</t>
  </si>
  <si>
    <t>13+</t>
  </si>
  <si>
    <t>BS DAĞITIM</t>
  </si>
  <si>
    <t>13+15A</t>
  </si>
  <si>
    <t>MC FİLM</t>
  </si>
  <si>
    <t>18+</t>
  </si>
  <si>
    <t>LA LA LAND: CANTANDO ESTACOES</t>
  </si>
  <si>
    <t>AŞIKLAR ŞEHRİ</t>
  </si>
  <si>
    <t>JOHN WICK 2</t>
  </si>
  <si>
    <t>KAPAN</t>
  </si>
  <si>
    <t>PINOCCHIO</t>
  </si>
  <si>
    <t>PİNOKYO</t>
  </si>
  <si>
    <t>YABANCI</t>
  </si>
  <si>
    <t>CJET</t>
  </si>
  <si>
    <t>TME FILMS</t>
  </si>
  <si>
    <t>SİCCİN 6</t>
  </si>
  <si>
    <t>JOKER</t>
  </si>
  <si>
    <t>16+</t>
  </si>
  <si>
    <t>10+</t>
  </si>
  <si>
    <t>6A</t>
  </si>
  <si>
    <t>10+13A</t>
  </si>
  <si>
    <t>6+10A</t>
  </si>
  <si>
    <t>6+</t>
  </si>
  <si>
    <t>N</t>
  </si>
  <si>
    <t>TENET</t>
  </si>
  <si>
    <t>MULAN</t>
  </si>
  <si>
    <t>UZUN ZAMAN ÖNCE</t>
  </si>
  <si>
    <t>THE NEW MUTANTS</t>
  </si>
  <si>
    <t>YENİ MUTANATLAR</t>
  </si>
  <si>
    <t>SCOOB!</t>
  </si>
  <si>
    <t>CİN BASKINI</t>
  </si>
  <si>
    <t>PENINSULA</t>
  </si>
  <si>
    <t>YARIMADA</t>
  </si>
  <si>
    <t>PARIS, TEXAS</t>
  </si>
  <si>
    <t>TROLLS 2</t>
  </si>
  <si>
    <t>TROLLER: DÜNYA TURU</t>
  </si>
  <si>
    <t>AİLE HÜKÜMETİ</t>
  </si>
  <si>
    <t>POLAROID</t>
  </si>
  <si>
    <t>DENGESİZ</t>
  </si>
  <si>
    <t>BAY LİNK: KAYIP EFSANE</t>
  </si>
  <si>
    <t>MISSING LINK</t>
  </si>
  <si>
    <t>UNHINGED</t>
  </si>
  <si>
    <t>NASİPSE ADAYIZ</t>
  </si>
  <si>
    <t>Y. KÖYÜ YE'CÜC ME'CÜC</t>
  </si>
  <si>
    <t>HASHTAG</t>
  </si>
  <si>
    <t>KABUS EVİ</t>
  </si>
  <si>
    <t>HAUNT</t>
  </si>
  <si>
    <t>SEA FEVER</t>
  </si>
  <si>
    <t>DERİN KORKU</t>
  </si>
  <si>
    <t>ETE 85</t>
  </si>
  <si>
    <t>85 YAZI</t>
  </si>
  <si>
    <t>HONEST THIEF</t>
  </si>
  <si>
    <t>DÜRÜST HIRSIZ</t>
  </si>
  <si>
    <t>SON ŞAKA</t>
  </si>
  <si>
    <t>EXILE</t>
  </si>
  <si>
    <t>AŞK SENİ BULUR</t>
  </si>
  <si>
    <t>LET HIM GO</t>
  </si>
  <si>
    <t>GİTMESİNE İZİN VER</t>
  </si>
  <si>
    <t>FOLLOW ME</t>
  </si>
  <si>
    <t>ÇİFTE BELA: SİHİRLİ AYNA</t>
  </si>
  <si>
    <t>UNHEIMLICH PERFEKTE FREUNDE</t>
  </si>
  <si>
    <t>SIRA DIŞI</t>
  </si>
  <si>
    <t>FREAKY</t>
  </si>
  <si>
    <t>İKİ GÖZÜM AHMET</t>
  </si>
  <si>
    <t>AZİZLER HAPİSHANESİ</t>
  </si>
  <si>
    <t>PATIENT OF A SAINT</t>
  </si>
  <si>
    <t>13 - 19 KASIM 2020 / 46. VİZYON HAFTASI</t>
  </si>
  <si>
    <t>KRONOLOJİ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</si>
</sst>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0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sz val="7"/>
      <color indexed="40"/>
      <name val="Arial"/>
      <family val="2"/>
    </font>
    <font>
      <sz val="7"/>
      <color indexed="8"/>
      <name val="Calibri"/>
      <family val="2"/>
    </font>
    <font>
      <b/>
      <sz val="7"/>
      <color indexed="40"/>
      <name val="Calibri"/>
      <family val="2"/>
    </font>
    <font>
      <b/>
      <sz val="7"/>
      <color indexed="29"/>
      <name val="Calibri"/>
      <family val="2"/>
    </font>
    <font>
      <sz val="7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C00000"/>
      <name val="Calibri"/>
      <family val="2"/>
    </font>
    <font>
      <b/>
      <sz val="7"/>
      <color theme="1" tint="0.4999800026416778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7" fillId="27" borderId="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vertical="center"/>
      <protection/>
    </xf>
    <xf numFmtId="187" fontId="10" fillId="27" borderId="0" xfId="0" applyNumberFormat="1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left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3" fontId="11" fillId="27" borderId="0" xfId="0" applyNumberFormat="1" applyFont="1" applyFill="1" applyBorder="1" applyAlignment="1" applyProtection="1">
      <alignment horizontal="right" vertical="center"/>
      <protection/>
    </xf>
    <xf numFmtId="4" fontId="11" fillId="27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Alignment="1">
      <alignment vertical="center"/>
    </xf>
    <xf numFmtId="187" fontId="13" fillId="27" borderId="0" xfId="0" applyNumberFormat="1" applyFont="1" applyFill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15" fillId="27" borderId="0" xfId="0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>
      <alignment vertical="center"/>
    </xf>
    <xf numFmtId="0" fontId="0" fillId="27" borderId="0" xfId="0" applyNumberFormat="1" applyFont="1" applyFill="1" applyAlignment="1">
      <alignment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7" fillId="27" borderId="11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/>
      <protection locked="0"/>
    </xf>
    <xf numFmtId="187" fontId="15" fillId="27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8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22" fillId="27" borderId="12" xfId="0" applyNumberFormat="1" applyFont="1" applyFill="1" applyBorder="1" applyAlignment="1" applyProtection="1">
      <alignment horizontal="center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7" fillId="27" borderId="0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27" borderId="12" xfId="0" applyFont="1" applyFill="1" applyBorder="1" applyAlignment="1">
      <alignment horizontal="center" vertical="center"/>
    </xf>
    <xf numFmtId="0" fontId="27" fillId="27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0" fontId="29" fillId="27" borderId="0" xfId="0" applyFont="1" applyFill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31" fillId="27" borderId="0" xfId="0" applyNumberFormat="1" applyFont="1" applyFill="1" applyAlignment="1">
      <alignment horizontal="center" vertical="center"/>
    </xf>
    <xf numFmtId="0" fontId="32" fillId="27" borderId="0" xfId="0" applyFont="1" applyFill="1" applyBorder="1" applyAlignment="1" applyProtection="1">
      <alignment horizontal="center" vertical="center"/>
      <protection locked="0"/>
    </xf>
    <xf numFmtId="4" fontId="33" fillId="27" borderId="0" xfId="0" applyNumberFormat="1" applyFont="1" applyFill="1" applyBorder="1" applyAlignment="1" applyProtection="1">
      <alignment horizontal="center" vertical="center"/>
      <protection/>
    </xf>
    <xf numFmtId="3" fontId="6" fillId="0" borderId="12" xfId="187" applyNumberFormat="1" applyFont="1" applyFill="1" applyBorder="1" applyAlignment="1" applyProtection="1">
      <alignment horizontal="right" vertical="center"/>
      <protection/>
    </xf>
    <xf numFmtId="185" fontId="6" fillId="0" borderId="12" xfId="189" applyNumberFormat="1" applyFont="1" applyFill="1" applyBorder="1" applyAlignment="1" applyProtection="1">
      <alignment vertical="center"/>
      <protection/>
    </xf>
    <xf numFmtId="2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189" fontId="25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 applyProtection="1">
      <alignment vertical="center"/>
      <protection locked="0"/>
    </xf>
    <xf numFmtId="0" fontId="34" fillId="0" borderId="12" xfId="0" applyFont="1" applyBorder="1" applyAlignment="1">
      <alignment vertical="center"/>
    </xf>
    <xf numFmtId="0" fontId="18" fillId="28" borderId="13" xfId="0" applyNumberFormat="1" applyFont="1" applyFill="1" applyBorder="1" applyAlignment="1" applyProtection="1">
      <alignment horizontal="center" wrapText="1"/>
      <protection locked="0"/>
    </xf>
    <xf numFmtId="180" fontId="19" fillId="28" borderId="13" xfId="44" applyFont="1" applyFill="1" applyBorder="1" applyAlignment="1" applyProtection="1">
      <alignment horizontal="center"/>
      <protection locked="0"/>
    </xf>
    <xf numFmtId="0" fontId="12" fillId="28" borderId="13" xfId="0" applyNumberFormat="1" applyFont="1" applyFill="1" applyBorder="1" applyAlignment="1">
      <alignment horizontal="center" textRotation="90"/>
    </xf>
    <xf numFmtId="187" fontId="19" fillId="28" borderId="13" xfId="0" applyNumberFormat="1" applyFont="1" applyFill="1" applyBorder="1" applyAlignment="1" applyProtection="1">
      <alignment horizontal="center"/>
      <protection locked="0"/>
    </xf>
    <xf numFmtId="0" fontId="19" fillId="28" borderId="13" xfId="0" applyFont="1" applyFill="1" applyBorder="1" applyAlignment="1" applyProtection="1">
      <alignment horizontal="center"/>
      <protection locked="0"/>
    </xf>
    <xf numFmtId="0" fontId="26" fillId="28" borderId="13" xfId="0" applyFont="1" applyFill="1" applyBorder="1" applyAlignment="1" applyProtection="1">
      <alignment horizontal="center"/>
      <protection locked="0"/>
    </xf>
    <xf numFmtId="0" fontId="35" fillId="28" borderId="13" xfId="0" applyFont="1" applyFill="1" applyBorder="1" applyAlignment="1" applyProtection="1">
      <alignment horizontal="center"/>
      <protection locked="0"/>
    </xf>
    <xf numFmtId="2" fontId="18" fillId="28" borderId="14" xfId="0" applyNumberFormat="1" applyFont="1" applyFill="1" applyBorder="1" applyAlignment="1" applyProtection="1">
      <alignment horizontal="center" vertical="center"/>
      <protection/>
    </xf>
    <xf numFmtId="180" fontId="19" fillId="28" borderId="14" xfId="44" applyFont="1" applyFill="1" applyBorder="1" applyAlignment="1" applyProtection="1">
      <alignment horizontal="center" vertical="center"/>
      <protection/>
    </xf>
    <xf numFmtId="0" fontId="20" fillId="28" borderId="14" xfId="0" applyNumberFormat="1" applyFont="1" applyFill="1" applyBorder="1" applyAlignment="1" applyProtection="1">
      <alignment horizontal="center" vertical="center" textRotation="90"/>
      <protection locked="0"/>
    </xf>
    <xf numFmtId="187" fontId="19" fillId="28" borderId="14" xfId="0" applyNumberFormat="1" applyFont="1" applyFill="1" applyBorder="1" applyAlignment="1" applyProtection="1">
      <alignment horizontal="center" vertical="center" textRotation="90"/>
      <protection/>
    </xf>
    <xf numFmtId="0" fontId="19" fillId="28" borderId="14" xfId="0" applyFont="1" applyFill="1" applyBorder="1" applyAlignment="1" applyProtection="1">
      <alignment horizontal="center" vertical="center"/>
      <protection/>
    </xf>
    <xf numFmtId="0" fontId="19" fillId="28" borderId="14" xfId="0" applyNumberFormat="1" applyFont="1" applyFill="1" applyBorder="1" applyAlignment="1" applyProtection="1">
      <alignment horizontal="center" vertical="center" textRotation="90"/>
      <protection locked="0"/>
    </xf>
    <xf numFmtId="0" fontId="19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19" fillId="28" borderId="14" xfId="0" applyNumberFormat="1" applyFont="1" applyFill="1" applyBorder="1" applyAlignment="1" applyProtection="1">
      <alignment horizontal="center" vertical="center" wrapText="1"/>
      <protection/>
    </xf>
    <xf numFmtId="3" fontId="19" fillId="28" borderId="14" xfId="0" applyNumberFormat="1" applyFont="1" applyFill="1" applyBorder="1" applyAlignment="1" applyProtection="1">
      <alignment horizontal="center" vertical="center" wrapText="1"/>
      <protection/>
    </xf>
    <xf numFmtId="3" fontId="19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36" fillId="28" borderId="14" xfId="0" applyNumberFormat="1" applyFont="1" applyFill="1" applyBorder="1" applyAlignment="1" applyProtection="1">
      <alignment horizontal="center" vertical="center" textRotation="90"/>
      <protection locked="0"/>
    </xf>
    <xf numFmtId="0" fontId="37" fillId="0" borderId="12" xfId="0" applyFont="1" applyFill="1" applyBorder="1" applyAlignment="1">
      <alignment horizontal="center" vertical="center"/>
    </xf>
    <xf numFmtId="4" fontId="68" fillId="0" borderId="12" xfId="0" applyNumberFormat="1" applyFont="1" applyFill="1" applyBorder="1" applyAlignment="1">
      <alignment vertical="center"/>
    </xf>
    <xf numFmtId="3" fontId="68" fillId="0" borderId="12" xfId="0" applyNumberFormat="1" applyFont="1" applyFill="1" applyBorder="1" applyAlignment="1">
      <alignment vertical="center"/>
    </xf>
    <xf numFmtId="4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6" applyNumberFormat="1" applyFont="1" applyFill="1" applyBorder="1" applyAlignment="1" applyProtection="1">
      <alignment horizontal="right" vertical="center"/>
      <protection locked="0"/>
    </xf>
    <xf numFmtId="4" fontId="68" fillId="0" borderId="12" xfId="46" applyNumberFormat="1" applyFont="1" applyFill="1" applyBorder="1" applyAlignment="1" applyProtection="1">
      <alignment horizontal="right" vertical="center" shrinkToFit="1"/>
      <protection locked="0"/>
    </xf>
    <xf numFmtId="3" fontId="68" fillId="0" borderId="12" xfId="46" applyNumberFormat="1" applyFont="1" applyFill="1" applyBorder="1" applyAlignment="1" applyProtection="1">
      <alignment horizontal="right" vertical="center" shrinkToFit="1"/>
      <protection locked="0"/>
    </xf>
    <xf numFmtId="4" fontId="68" fillId="0" borderId="12" xfId="46" applyNumberFormat="1" applyFont="1" applyFill="1" applyBorder="1" applyAlignment="1" applyProtection="1">
      <alignment horizontal="right" vertical="center"/>
      <protection locked="0"/>
    </xf>
    <xf numFmtId="4" fontId="68" fillId="0" borderId="12" xfId="112" applyNumberFormat="1" applyFont="1" applyFill="1" applyBorder="1" applyAlignment="1" applyProtection="1">
      <alignment horizontal="right" vertical="center"/>
      <protection/>
    </xf>
    <xf numFmtId="3" fontId="68" fillId="0" borderId="12" xfId="112" applyNumberFormat="1" applyFont="1" applyFill="1" applyBorder="1" applyAlignment="1" applyProtection="1">
      <alignment horizontal="right" vertical="center"/>
      <protection/>
    </xf>
    <xf numFmtId="2" fontId="26" fillId="29" borderId="12" xfId="0" applyNumberFormat="1" applyFont="1" applyFill="1" applyBorder="1" applyAlignment="1" applyProtection="1">
      <alignment horizontal="center" vertical="center"/>
      <protection/>
    </xf>
    <xf numFmtId="189" fontId="69" fillId="0" borderId="12" xfId="0" applyNumberFormat="1" applyFont="1" applyFill="1" applyBorder="1" applyAlignment="1">
      <alignment vertical="center"/>
    </xf>
    <xf numFmtId="0" fontId="19" fillId="28" borderId="13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7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7" fillId="27" borderId="11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1.8515625" style="2" bestFit="1" customWidth="1"/>
    <col min="3" max="3" width="19.57421875" style="3" bestFit="1" customWidth="1"/>
    <col min="4" max="4" width="4.00390625" style="4" bestFit="1" customWidth="1"/>
    <col min="5" max="5" width="12.140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58" bestFit="1" customWidth="1"/>
    <col min="11" max="11" width="2.57421875" style="10" bestFit="1" customWidth="1"/>
    <col min="12" max="12" width="7.28125" style="13" bestFit="1" customWidth="1"/>
    <col min="13" max="13" width="4.8515625" style="14" bestFit="1" customWidth="1"/>
    <col min="14" max="14" width="4.28125" style="12" bestFit="1" customWidth="1"/>
    <col min="15" max="15" width="4.28125" style="11" bestFit="1" customWidth="1"/>
    <col min="16" max="16" width="7.28125" style="11" bestFit="1" customWidth="1"/>
    <col min="17" max="17" width="4.140625" style="12" bestFit="1" customWidth="1"/>
    <col min="18" max="19" width="5.00390625" style="12" bestFit="1" customWidth="1"/>
    <col min="20" max="20" width="9.00390625" style="13" bestFit="1" customWidth="1"/>
    <col min="21" max="21" width="6.7109375" style="14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98" t="s">
        <v>0</v>
      </c>
      <c r="C1" s="98"/>
      <c r="D1" s="19"/>
      <c r="E1" s="20"/>
      <c r="F1" s="21"/>
      <c r="G1" s="20"/>
      <c r="H1" s="22"/>
      <c r="I1" s="54"/>
      <c r="J1" s="55"/>
      <c r="K1" s="22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s="23" customFormat="1" ht="12.75">
      <c r="A2" s="18"/>
      <c r="B2" s="100" t="s">
        <v>1</v>
      </c>
      <c r="C2" s="100"/>
      <c r="D2" s="24"/>
      <c r="E2" s="25"/>
      <c r="F2" s="26"/>
      <c r="G2" s="25"/>
      <c r="H2" s="27"/>
      <c r="I2" s="27"/>
      <c r="J2" s="56"/>
      <c r="K2" s="2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s="23" customFormat="1" ht="11.25">
      <c r="A3" s="18"/>
      <c r="B3" s="101" t="s">
        <v>97</v>
      </c>
      <c r="C3" s="101"/>
      <c r="D3" s="29"/>
      <c r="E3" s="30"/>
      <c r="F3" s="31"/>
      <c r="G3" s="30"/>
      <c r="H3" s="32"/>
      <c r="I3" s="32"/>
      <c r="J3" s="57"/>
      <c r="K3" s="32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s="34" customFormat="1" ht="11.25" customHeight="1">
      <c r="A4" s="33"/>
      <c r="B4" s="66"/>
      <c r="C4" s="66"/>
      <c r="D4" s="68"/>
      <c r="E4" s="67"/>
      <c r="F4" s="69"/>
      <c r="G4" s="70"/>
      <c r="H4" s="70"/>
      <c r="I4" s="71"/>
      <c r="J4" s="72"/>
      <c r="K4" s="70"/>
      <c r="L4" s="97" t="s">
        <v>3</v>
      </c>
      <c r="M4" s="97"/>
      <c r="N4" s="97" t="s">
        <v>3</v>
      </c>
      <c r="O4" s="97"/>
      <c r="P4" s="97" t="s">
        <v>4</v>
      </c>
      <c r="Q4" s="97"/>
      <c r="R4" s="97" t="s">
        <v>2</v>
      </c>
      <c r="S4" s="97"/>
      <c r="T4" s="97" t="s">
        <v>5</v>
      </c>
      <c r="U4" s="97"/>
      <c r="V4" s="97"/>
    </row>
    <row r="5" spans="1:22" s="36" customFormat="1" ht="57.75">
      <c r="A5" s="35"/>
      <c r="B5" s="73"/>
      <c r="C5" s="74" t="s">
        <v>6</v>
      </c>
      <c r="D5" s="75" t="s">
        <v>7</v>
      </c>
      <c r="E5" s="74" t="s">
        <v>8</v>
      </c>
      <c r="F5" s="76" t="s">
        <v>9</v>
      </c>
      <c r="G5" s="77" t="s">
        <v>10</v>
      </c>
      <c r="H5" s="78" t="s">
        <v>11</v>
      </c>
      <c r="I5" s="79" t="s">
        <v>12</v>
      </c>
      <c r="J5" s="83" t="s">
        <v>13</v>
      </c>
      <c r="K5" s="78" t="s">
        <v>14</v>
      </c>
      <c r="L5" s="80" t="s">
        <v>15</v>
      </c>
      <c r="M5" s="81" t="s">
        <v>21</v>
      </c>
      <c r="N5" s="82" t="s">
        <v>17</v>
      </c>
      <c r="O5" s="82" t="s">
        <v>18</v>
      </c>
      <c r="P5" s="80" t="s">
        <v>15</v>
      </c>
      <c r="Q5" s="81" t="s">
        <v>19</v>
      </c>
      <c r="R5" s="82" t="s">
        <v>20</v>
      </c>
      <c r="S5" s="82" t="s">
        <v>22</v>
      </c>
      <c r="T5" s="80" t="s">
        <v>15</v>
      </c>
      <c r="U5" s="81" t="s">
        <v>16</v>
      </c>
      <c r="V5" s="82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45" customFormat="1" ht="11.25">
      <c r="A7" s="37">
        <v>1</v>
      </c>
      <c r="B7" s="95" t="s">
        <v>54</v>
      </c>
      <c r="C7" s="39" t="s">
        <v>94</v>
      </c>
      <c r="D7" s="40" t="s">
        <v>32</v>
      </c>
      <c r="E7" s="63" t="s">
        <v>94</v>
      </c>
      <c r="F7" s="41">
        <v>44148</v>
      </c>
      <c r="G7" s="65" t="s">
        <v>44</v>
      </c>
      <c r="H7" s="51">
        <v>203</v>
      </c>
      <c r="I7" s="51">
        <v>203</v>
      </c>
      <c r="J7" s="84">
        <v>244</v>
      </c>
      <c r="K7" s="52">
        <v>1</v>
      </c>
      <c r="L7" s="87">
        <v>580215</v>
      </c>
      <c r="M7" s="88">
        <v>30166</v>
      </c>
      <c r="N7" s="59">
        <f>M7/J7</f>
        <v>123.6311475409836</v>
      </c>
      <c r="O7" s="61">
        <f aca="true" t="shared" si="0" ref="O7:O42">L7/M7</f>
        <v>19.234071471192735</v>
      </c>
      <c r="P7" s="43"/>
      <c r="Q7" s="44"/>
      <c r="R7" s="60"/>
      <c r="S7" s="60"/>
      <c r="T7" s="87">
        <v>580215</v>
      </c>
      <c r="U7" s="88">
        <v>30166</v>
      </c>
      <c r="V7" s="62">
        <f aca="true" t="shared" si="1" ref="V7:V42">T7/U7</f>
        <v>19.234071471192735</v>
      </c>
    </row>
    <row r="8" spans="1:22" s="45" customFormat="1" ht="11.25">
      <c r="A8" s="37">
        <v>2</v>
      </c>
      <c r="B8" s="38"/>
      <c r="C8" s="39" t="s">
        <v>77</v>
      </c>
      <c r="D8" s="40" t="s">
        <v>36</v>
      </c>
      <c r="E8" s="63" t="s">
        <v>76</v>
      </c>
      <c r="F8" s="41">
        <v>44134</v>
      </c>
      <c r="G8" s="65" t="s">
        <v>44</v>
      </c>
      <c r="H8" s="51">
        <v>186</v>
      </c>
      <c r="I8" s="51">
        <v>133</v>
      </c>
      <c r="J8" s="84">
        <v>136</v>
      </c>
      <c r="K8" s="52">
        <v>3</v>
      </c>
      <c r="L8" s="87">
        <v>106301</v>
      </c>
      <c r="M8" s="88">
        <v>5356</v>
      </c>
      <c r="N8" s="59">
        <f>M8/J8</f>
        <v>39.38235294117647</v>
      </c>
      <c r="O8" s="61">
        <f t="shared" si="0"/>
        <v>19.847087378640776</v>
      </c>
      <c r="P8" s="43">
        <v>151601</v>
      </c>
      <c r="Q8" s="44">
        <v>7769</v>
      </c>
      <c r="R8" s="60">
        <f>IF(P8&lt;&gt;0,-(P8-L8)/P8,"")</f>
        <v>-0.29881069386085846</v>
      </c>
      <c r="S8" s="60">
        <f>IF(Q8&lt;&gt;0,-(Q8-M8)/Q8,"")</f>
        <v>-0.31059338396189984</v>
      </c>
      <c r="T8" s="87">
        <v>458696</v>
      </c>
      <c r="U8" s="88">
        <v>23320</v>
      </c>
      <c r="V8" s="62">
        <f t="shared" si="1"/>
        <v>19.669639794168095</v>
      </c>
    </row>
    <row r="9" spans="1:22" s="45" customFormat="1" ht="11.25">
      <c r="A9" s="37">
        <v>3</v>
      </c>
      <c r="B9" s="38"/>
      <c r="C9" s="39" t="s">
        <v>84</v>
      </c>
      <c r="D9" s="40" t="s">
        <v>49</v>
      </c>
      <c r="E9" s="63" t="s">
        <v>84</v>
      </c>
      <c r="F9" s="41">
        <v>44141</v>
      </c>
      <c r="G9" s="65" t="s">
        <v>44</v>
      </c>
      <c r="H9" s="51">
        <v>190</v>
      </c>
      <c r="I9" s="51">
        <v>185</v>
      </c>
      <c r="J9" s="84">
        <v>190</v>
      </c>
      <c r="K9" s="52">
        <v>2</v>
      </c>
      <c r="L9" s="87">
        <v>91459</v>
      </c>
      <c r="M9" s="88">
        <v>4717</v>
      </c>
      <c r="N9" s="59">
        <f>M9/J9</f>
        <v>24.826315789473686</v>
      </c>
      <c r="O9" s="61">
        <f t="shared" si="0"/>
        <v>19.389230443078226</v>
      </c>
      <c r="P9" s="43">
        <v>125396</v>
      </c>
      <c r="Q9" s="44">
        <v>6648</v>
      </c>
      <c r="R9" s="60">
        <f>IF(P9&lt;&gt;0,-(P9-L9)/P9,"")</f>
        <v>-0.27063861686178187</v>
      </c>
      <c r="S9" s="60">
        <f>IF(Q9&lt;&gt;0,-(Q9-M9)/Q9,"")</f>
        <v>-0.2904632972322503</v>
      </c>
      <c r="T9" s="87">
        <v>216855</v>
      </c>
      <c r="U9" s="88">
        <v>11365</v>
      </c>
      <c r="V9" s="62">
        <f t="shared" si="1"/>
        <v>19.080950285965685</v>
      </c>
    </row>
    <row r="10" spans="1:22" s="45" customFormat="1" ht="11.25">
      <c r="A10" s="37">
        <v>4</v>
      </c>
      <c r="B10" s="95" t="s">
        <v>54</v>
      </c>
      <c r="C10" s="39" t="s">
        <v>93</v>
      </c>
      <c r="D10" s="40" t="s">
        <v>48</v>
      </c>
      <c r="E10" s="63" t="s">
        <v>92</v>
      </c>
      <c r="F10" s="41">
        <v>44148</v>
      </c>
      <c r="G10" s="42" t="s">
        <v>23</v>
      </c>
      <c r="H10" s="51">
        <v>136</v>
      </c>
      <c r="I10" s="51">
        <v>136</v>
      </c>
      <c r="J10" s="84">
        <v>136</v>
      </c>
      <c r="K10" s="52">
        <v>1</v>
      </c>
      <c r="L10" s="87">
        <v>101683</v>
      </c>
      <c r="M10" s="88">
        <v>4706</v>
      </c>
      <c r="N10" s="59">
        <f>M10/J10</f>
        <v>34.60294117647059</v>
      </c>
      <c r="O10" s="61">
        <f t="shared" si="0"/>
        <v>21.607097322566936</v>
      </c>
      <c r="P10" s="43"/>
      <c r="Q10" s="44"/>
      <c r="R10" s="60"/>
      <c r="S10" s="60"/>
      <c r="T10" s="87">
        <v>101683</v>
      </c>
      <c r="U10" s="88">
        <v>4706</v>
      </c>
      <c r="V10" s="62">
        <f t="shared" si="1"/>
        <v>21.607097322566936</v>
      </c>
    </row>
    <row r="11" spans="1:22" s="45" customFormat="1" ht="11.25">
      <c r="A11" s="37">
        <v>5</v>
      </c>
      <c r="B11" s="95" t="s">
        <v>54</v>
      </c>
      <c r="C11" s="39" t="s">
        <v>89</v>
      </c>
      <c r="D11" s="40" t="s">
        <v>48</v>
      </c>
      <c r="E11" s="63" t="s">
        <v>89</v>
      </c>
      <c r="F11" s="41">
        <v>44148</v>
      </c>
      <c r="G11" s="42" t="s">
        <v>29</v>
      </c>
      <c r="H11" s="51">
        <v>122</v>
      </c>
      <c r="I11" s="51">
        <v>122</v>
      </c>
      <c r="J11" s="84">
        <v>122</v>
      </c>
      <c r="K11" s="52">
        <v>1</v>
      </c>
      <c r="L11" s="87">
        <v>77987.5</v>
      </c>
      <c r="M11" s="88">
        <v>4035</v>
      </c>
      <c r="N11" s="59">
        <f>M11/J11</f>
        <v>33.07377049180328</v>
      </c>
      <c r="O11" s="61">
        <f t="shared" si="0"/>
        <v>19.327757125154896</v>
      </c>
      <c r="P11" s="43"/>
      <c r="Q11" s="44"/>
      <c r="R11" s="60"/>
      <c r="S11" s="60"/>
      <c r="T11" s="87">
        <v>77987.5</v>
      </c>
      <c r="U11" s="88">
        <v>4035</v>
      </c>
      <c r="V11" s="62">
        <f t="shared" si="1"/>
        <v>19.327757125154896</v>
      </c>
    </row>
    <row r="12" spans="1:22" s="45" customFormat="1" ht="11.25">
      <c r="A12" s="37">
        <v>6</v>
      </c>
      <c r="B12" s="49"/>
      <c r="C12" s="46" t="s">
        <v>55</v>
      </c>
      <c r="D12" s="47" t="s">
        <v>32</v>
      </c>
      <c r="E12" s="64" t="s">
        <v>55</v>
      </c>
      <c r="F12" s="48">
        <v>44069</v>
      </c>
      <c r="G12" s="42" t="s">
        <v>26</v>
      </c>
      <c r="H12" s="53">
        <v>225</v>
      </c>
      <c r="I12" s="53">
        <v>82</v>
      </c>
      <c r="J12" s="84">
        <v>82</v>
      </c>
      <c r="K12" s="52">
        <v>12</v>
      </c>
      <c r="L12" s="87">
        <v>85732</v>
      </c>
      <c r="M12" s="88">
        <v>3845</v>
      </c>
      <c r="N12" s="59">
        <f>M12/J12</f>
        <v>46.890243902439025</v>
      </c>
      <c r="O12" s="61">
        <f t="shared" si="0"/>
        <v>22.29700910273082</v>
      </c>
      <c r="P12" s="43">
        <v>109622</v>
      </c>
      <c r="Q12" s="44">
        <v>4703</v>
      </c>
      <c r="R12" s="60">
        <f>IF(P12&lt;&gt;0,-(P12-L12)/P12,"")</f>
        <v>-0.21793070733976758</v>
      </c>
      <c r="S12" s="60">
        <f>IF(Q12&lt;&gt;0,-(Q12-M12)/Q12,"")</f>
        <v>-0.18243674250478417</v>
      </c>
      <c r="T12" s="92">
        <v>5031313</v>
      </c>
      <c r="U12" s="89">
        <v>231544</v>
      </c>
      <c r="V12" s="62">
        <f t="shared" si="1"/>
        <v>21.72940348270739</v>
      </c>
    </row>
    <row r="13" spans="1:22" s="45" customFormat="1" ht="11.25">
      <c r="A13" s="37">
        <v>7</v>
      </c>
      <c r="B13" s="95" t="s">
        <v>54</v>
      </c>
      <c r="C13" s="39" t="s">
        <v>96</v>
      </c>
      <c r="D13" s="40" t="s">
        <v>48</v>
      </c>
      <c r="E13" s="63" t="s">
        <v>95</v>
      </c>
      <c r="F13" s="41">
        <v>44148</v>
      </c>
      <c r="G13" s="65" t="s">
        <v>44</v>
      </c>
      <c r="H13" s="51">
        <v>82</v>
      </c>
      <c r="I13" s="51">
        <v>85</v>
      </c>
      <c r="J13" s="84">
        <v>90</v>
      </c>
      <c r="K13" s="52">
        <v>1</v>
      </c>
      <c r="L13" s="87">
        <v>62896</v>
      </c>
      <c r="M13" s="88">
        <v>3173</v>
      </c>
      <c r="N13" s="59">
        <f>M13/J13</f>
        <v>35.25555555555555</v>
      </c>
      <c r="O13" s="61">
        <f t="shared" si="0"/>
        <v>19.822250236369367</v>
      </c>
      <c r="P13" s="43"/>
      <c r="Q13" s="44"/>
      <c r="R13" s="60"/>
      <c r="S13" s="60"/>
      <c r="T13" s="87">
        <v>62896</v>
      </c>
      <c r="U13" s="88">
        <v>3173</v>
      </c>
      <c r="V13" s="62">
        <f t="shared" si="1"/>
        <v>19.822250236369367</v>
      </c>
    </row>
    <row r="14" spans="1:22" s="45" customFormat="1" ht="11.25">
      <c r="A14" s="37">
        <v>8</v>
      </c>
      <c r="B14" s="38"/>
      <c r="C14" s="39" t="s">
        <v>82</v>
      </c>
      <c r="D14" s="40" t="s">
        <v>32</v>
      </c>
      <c r="E14" s="63" t="s">
        <v>83</v>
      </c>
      <c r="F14" s="41">
        <v>44141</v>
      </c>
      <c r="G14" s="42" t="s">
        <v>29</v>
      </c>
      <c r="H14" s="51">
        <v>171</v>
      </c>
      <c r="I14" s="51">
        <v>137</v>
      </c>
      <c r="J14" s="84">
        <v>137</v>
      </c>
      <c r="K14" s="52">
        <v>2</v>
      </c>
      <c r="L14" s="87">
        <v>58701</v>
      </c>
      <c r="M14" s="88">
        <v>2921</v>
      </c>
      <c r="N14" s="59">
        <f>M14/J14</f>
        <v>21.32116788321168</v>
      </c>
      <c r="O14" s="61">
        <f t="shared" si="0"/>
        <v>20.096199931530297</v>
      </c>
      <c r="P14" s="43">
        <v>140692</v>
      </c>
      <c r="Q14" s="44">
        <v>6669</v>
      </c>
      <c r="R14" s="60">
        <f aca="true" t="shared" si="2" ref="R14:S17">IF(P14&lt;&gt;0,-(P14-L14)/P14,"")</f>
        <v>-0.582769453842436</v>
      </c>
      <c r="S14" s="60">
        <f t="shared" si="2"/>
        <v>-0.5620032988454041</v>
      </c>
      <c r="T14" s="87">
        <v>199393</v>
      </c>
      <c r="U14" s="88">
        <v>9590</v>
      </c>
      <c r="V14" s="62">
        <f t="shared" si="1"/>
        <v>20.791762252346192</v>
      </c>
    </row>
    <row r="15" spans="1:22" s="45" customFormat="1" ht="11.25">
      <c r="A15" s="37">
        <v>9</v>
      </c>
      <c r="B15" s="38"/>
      <c r="C15" s="39" t="s">
        <v>74</v>
      </c>
      <c r="D15" s="40" t="s">
        <v>32</v>
      </c>
      <c r="E15" s="63" t="s">
        <v>74</v>
      </c>
      <c r="F15" s="41">
        <v>44134</v>
      </c>
      <c r="G15" s="42" t="s">
        <v>30</v>
      </c>
      <c r="H15" s="51">
        <v>100</v>
      </c>
      <c r="I15" s="51">
        <v>48</v>
      </c>
      <c r="J15" s="84">
        <v>48</v>
      </c>
      <c r="K15" s="52">
        <v>3</v>
      </c>
      <c r="L15" s="87">
        <v>40314.5</v>
      </c>
      <c r="M15" s="88">
        <v>2098</v>
      </c>
      <c r="N15" s="59">
        <f>M15/J15</f>
        <v>43.708333333333336</v>
      </c>
      <c r="O15" s="61">
        <f t="shared" si="0"/>
        <v>19.21568160152526</v>
      </c>
      <c r="P15" s="43">
        <v>57268</v>
      </c>
      <c r="Q15" s="44">
        <v>2990</v>
      </c>
      <c r="R15" s="60">
        <f t="shared" si="2"/>
        <v>-0.2960379269400014</v>
      </c>
      <c r="S15" s="60">
        <f t="shared" si="2"/>
        <v>-0.2983277591973244</v>
      </c>
      <c r="T15" s="93">
        <v>170518.5</v>
      </c>
      <c r="U15" s="94">
        <v>9076</v>
      </c>
      <c r="V15" s="62">
        <f t="shared" si="1"/>
        <v>18.78784706919348</v>
      </c>
    </row>
    <row r="16" spans="1:22" s="45" customFormat="1" ht="11.25">
      <c r="A16" s="37">
        <v>10</v>
      </c>
      <c r="B16" s="49"/>
      <c r="C16" s="46" t="s">
        <v>60</v>
      </c>
      <c r="D16" s="47" t="s">
        <v>53</v>
      </c>
      <c r="E16" s="64" t="s">
        <v>60</v>
      </c>
      <c r="F16" s="48">
        <v>44092</v>
      </c>
      <c r="G16" s="42" t="s">
        <v>26</v>
      </c>
      <c r="H16" s="53">
        <v>178</v>
      </c>
      <c r="I16" s="53">
        <v>56</v>
      </c>
      <c r="J16" s="84">
        <v>56</v>
      </c>
      <c r="K16" s="52">
        <v>9</v>
      </c>
      <c r="L16" s="87">
        <v>39028</v>
      </c>
      <c r="M16" s="88">
        <v>2057</v>
      </c>
      <c r="N16" s="59">
        <f>M16/J16</f>
        <v>36.732142857142854</v>
      </c>
      <c r="O16" s="61">
        <f t="shared" si="0"/>
        <v>18.97326203208556</v>
      </c>
      <c r="P16" s="43">
        <v>40425</v>
      </c>
      <c r="Q16" s="44">
        <v>2098</v>
      </c>
      <c r="R16" s="60">
        <f t="shared" si="2"/>
        <v>-0.0345578231292517</v>
      </c>
      <c r="S16" s="60">
        <f t="shared" si="2"/>
        <v>-0.019542421353670163</v>
      </c>
      <c r="T16" s="92">
        <v>796301</v>
      </c>
      <c r="U16" s="89">
        <v>43776</v>
      </c>
      <c r="V16" s="62">
        <f t="shared" si="1"/>
        <v>18.190355445906434</v>
      </c>
    </row>
    <row r="17" spans="1:22" s="45" customFormat="1" ht="11.25">
      <c r="A17" s="37">
        <v>11</v>
      </c>
      <c r="B17" s="38"/>
      <c r="C17" s="39" t="s">
        <v>65</v>
      </c>
      <c r="D17" s="40" t="s">
        <v>50</v>
      </c>
      <c r="E17" s="63" t="s">
        <v>66</v>
      </c>
      <c r="F17" s="41">
        <v>44106</v>
      </c>
      <c r="G17" s="42" t="s">
        <v>23</v>
      </c>
      <c r="H17" s="51">
        <v>190</v>
      </c>
      <c r="I17" s="51">
        <v>71</v>
      </c>
      <c r="J17" s="84">
        <v>71</v>
      </c>
      <c r="K17" s="52">
        <v>7</v>
      </c>
      <c r="L17" s="87">
        <v>33005</v>
      </c>
      <c r="M17" s="88">
        <v>1779</v>
      </c>
      <c r="N17" s="59">
        <f>M17/J17</f>
        <v>25.056338028169016</v>
      </c>
      <c r="O17" s="61">
        <f t="shared" si="0"/>
        <v>18.552557616638563</v>
      </c>
      <c r="P17" s="43">
        <v>35093</v>
      </c>
      <c r="Q17" s="44">
        <v>1830</v>
      </c>
      <c r="R17" s="60">
        <f t="shared" si="2"/>
        <v>-0.05949904539366825</v>
      </c>
      <c r="S17" s="60">
        <f t="shared" si="2"/>
        <v>-0.027868852459016394</v>
      </c>
      <c r="T17" s="87">
        <v>686323</v>
      </c>
      <c r="U17" s="88">
        <v>36812</v>
      </c>
      <c r="V17" s="62">
        <f t="shared" si="1"/>
        <v>18.64400195588395</v>
      </c>
    </row>
    <row r="18" spans="1:22" s="45" customFormat="1" ht="11.25">
      <c r="A18" s="37">
        <v>12</v>
      </c>
      <c r="B18" s="95" t="s">
        <v>54</v>
      </c>
      <c r="C18" s="39" t="s">
        <v>91</v>
      </c>
      <c r="D18" s="40" t="s">
        <v>52</v>
      </c>
      <c r="E18" s="63" t="s">
        <v>90</v>
      </c>
      <c r="F18" s="41">
        <v>44148</v>
      </c>
      <c r="G18" s="42" t="s">
        <v>29</v>
      </c>
      <c r="H18" s="51">
        <v>56</v>
      </c>
      <c r="I18" s="51">
        <v>56</v>
      </c>
      <c r="J18" s="84">
        <v>56</v>
      </c>
      <c r="K18" s="52">
        <v>1</v>
      </c>
      <c r="L18" s="87">
        <v>25237</v>
      </c>
      <c r="M18" s="88">
        <v>1367</v>
      </c>
      <c r="N18" s="59">
        <f>M18/J18</f>
        <v>24.410714285714285</v>
      </c>
      <c r="O18" s="61">
        <f t="shared" si="0"/>
        <v>18.46159473299195</v>
      </c>
      <c r="P18" s="43"/>
      <c r="Q18" s="44"/>
      <c r="R18" s="60"/>
      <c r="S18" s="60"/>
      <c r="T18" s="87">
        <v>25237</v>
      </c>
      <c r="U18" s="88">
        <v>1367</v>
      </c>
      <c r="V18" s="62">
        <f t="shared" si="1"/>
        <v>18.46159473299195</v>
      </c>
    </row>
    <row r="19" spans="1:22" s="45" customFormat="1" ht="11.25">
      <c r="A19" s="37">
        <v>13</v>
      </c>
      <c r="B19" s="38"/>
      <c r="C19" s="39" t="s">
        <v>78</v>
      </c>
      <c r="D19" s="40" t="s">
        <v>48</v>
      </c>
      <c r="E19" s="63" t="s">
        <v>79</v>
      </c>
      <c r="F19" s="41">
        <v>44141</v>
      </c>
      <c r="G19" s="42" t="s">
        <v>30</v>
      </c>
      <c r="H19" s="51">
        <v>103</v>
      </c>
      <c r="I19" s="51">
        <v>51</v>
      </c>
      <c r="J19" s="84">
        <v>51</v>
      </c>
      <c r="K19" s="52">
        <v>2</v>
      </c>
      <c r="L19" s="87">
        <v>18049</v>
      </c>
      <c r="M19" s="88">
        <v>930</v>
      </c>
      <c r="N19" s="59">
        <f>M19/J19</f>
        <v>18.235294117647058</v>
      </c>
      <c r="O19" s="61">
        <f t="shared" si="0"/>
        <v>19.40752688172043</v>
      </c>
      <c r="P19" s="43">
        <v>61332</v>
      </c>
      <c r="Q19" s="44">
        <v>3087</v>
      </c>
      <c r="R19" s="60">
        <f>IF(P19&lt;&gt;0,-(P19-L19)/P19,"")</f>
        <v>-0.7057164286180134</v>
      </c>
      <c r="S19" s="60">
        <f>IF(Q19&lt;&gt;0,-(Q19-M19)/Q19,"")</f>
        <v>-0.6987366375121478</v>
      </c>
      <c r="T19" s="93">
        <v>79381</v>
      </c>
      <c r="U19" s="94">
        <v>4017</v>
      </c>
      <c r="V19" s="62">
        <f t="shared" si="1"/>
        <v>19.761264625342296</v>
      </c>
    </row>
    <row r="20" spans="1:22" s="45" customFormat="1" ht="11.25">
      <c r="A20" s="37">
        <v>14</v>
      </c>
      <c r="B20" s="95" t="s">
        <v>54</v>
      </c>
      <c r="C20" s="39" t="s">
        <v>41</v>
      </c>
      <c r="D20" s="40" t="s">
        <v>53</v>
      </c>
      <c r="E20" s="63" t="s">
        <v>42</v>
      </c>
      <c r="F20" s="41">
        <v>44148</v>
      </c>
      <c r="G20" s="42" t="s">
        <v>30</v>
      </c>
      <c r="H20" s="51">
        <v>35</v>
      </c>
      <c r="I20" s="51">
        <v>35</v>
      </c>
      <c r="J20" s="84">
        <v>35</v>
      </c>
      <c r="K20" s="52">
        <v>1</v>
      </c>
      <c r="L20" s="87">
        <v>20563</v>
      </c>
      <c r="M20" s="88">
        <v>870</v>
      </c>
      <c r="N20" s="59">
        <f>M20/J20</f>
        <v>24.857142857142858</v>
      </c>
      <c r="O20" s="61">
        <f t="shared" si="0"/>
        <v>23.635632183908047</v>
      </c>
      <c r="P20" s="43"/>
      <c r="Q20" s="44"/>
      <c r="R20" s="60"/>
      <c r="S20" s="60"/>
      <c r="T20" s="93">
        <v>20563</v>
      </c>
      <c r="U20" s="94">
        <v>870</v>
      </c>
      <c r="V20" s="62">
        <f t="shared" si="1"/>
        <v>23.635632183908047</v>
      </c>
    </row>
    <row r="21" spans="1:22" s="45" customFormat="1" ht="11.25">
      <c r="A21" s="37">
        <v>15</v>
      </c>
      <c r="B21" s="49"/>
      <c r="C21" s="46" t="s">
        <v>47</v>
      </c>
      <c r="D21" s="47" t="s">
        <v>36</v>
      </c>
      <c r="E21" s="64" t="s">
        <v>47</v>
      </c>
      <c r="F21" s="48">
        <v>43742</v>
      </c>
      <c r="G21" s="42" t="s">
        <v>26</v>
      </c>
      <c r="H21" s="53">
        <v>313</v>
      </c>
      <c r="I21" s="53">
        <v>7</v>
      </c>
      <c r="J21" s="84">
        <v>7</v>
      </c>
      <c r="K21" s="52">
        <v>20</v>
      </c>
      <c r="L21" s="87">
        <v>11754</v>
      </c>
      <c r="M21" s="88">
        <v>764</v>
      </c>
      <c r="N21" s="59">
        <f>M21/J21</f>
        <v>109.14285714285714</v>
      </c>
      <c r="O21" s="61">
        <f t="shared" si="0"/>
        <v>15.384816753926701</v>
      </c>
      <c r="P21" s="43">
        <v>431.999999987902</v>
      </c>
      <c r="Q21" s="44">
        <v>29</v>
      </c>
      <c r="R21" s="60">
        <f aca="true" t="shared" si="3" ref="R21:R29">IF(P21&lt;&gt;0,-(P21-L21)/P21,"")</f>
        <v>26.208333334095293</v>
      </c>
      <c r="S21" s="60">
        <f aca="true" t="shared" si="4" ref="S21:S29">IF(Q21&lt;&gt;0,-(Q21-M21)/Q21,"")</f>
        <v>25.344827586206897</v>
      </c>
      <c r="T21" s="92">
        <v>36925760</v>
      </c>
      <c r="U21" s="89">
        <v>1877186</v>
      </c>
      <c r="V21" s="62">
        <f t="shared" si="1"/>
        <v>19.670805130658337</v>
      </c>
    </row>
    <row r="22" spans="1:22" s="45" customFormat="1" ht="11.25">
      <c r="A22" s="37">
        <v>16</v>
      </c>
      <c r="B22" s="50"/>
      <c r="C22" s="39" t="s">
        <v>68</v>
      </c>
      <c r="D22" s="40" t="s">
        <v>48</v>
      </c>
      <c r="E22" s="63" t="s">
        <v>68</v>
      </c>
      <c r="F22" s="41">
        <v>44120</v>
      </c>
      <c r="G22" s="65" t="s">
        <v>44</v>
      </c>
      <c r="H22" s="51">
        <v>150</v>
      </c>
      <c r="I22" s="51">
        <v>31</v>
      </c>
      <c r="J22" s="84">
        <v>33</v>
      </c>
      <c r="K22" s="52">
        <v>5</v>
      </c>
      <c r="L22" s="87">
        <v>13095</v>
      </c>
      <c r="M22" s="88">
        <v>621</v>
      </c>
      <c r="N22" s="59">
        <f>M22/J22</f>
        <v>18.818181818181817</v>
      </c>
      <c r="O22" s="61">
        <f t="shared" si="0"/>
        <v>21.08695652173913</v>
      </c>
      <c r="P22" s="43">
        <v>43944</v>
      </c>
      <c r="Q22" s="44">
        <v>2139</v>
      </c>
      <c r="R22" s="60">
        <f t="shared" si="3"/>
        <v>-0.702007099945385</v>
      </c>
      <c r="S22" s="60">
        <f t="shared" si="4"/>
        <v>-0.7096774193548387</v>
      </c>
      <c r="T22" s="87">
        <v>510056</v>
      </c>
      <c r="U22" s="88">
        <v>26641</v>
      </c>
      <c r="V22" s="62">
        <f t="shared" si="1"/>
        <v>19.1455275702864</v>
      </c>
    </row>
    <row r="23" spans="1:22" s="45" customFormat="1" ht="11.25">
      <c r="A23" s="37">
        <v>17</v>
      </c>
      <c r="B23" s="38"/>
      <c r="C23" s="46" t="s">
        <v>86</v>
      </c>
      <c r="D23" s="47" t="s">
        <v>52</v>
      </c>
      <c r="E23" s="64" t="s">
        <v>86</v>
      </c>
      <c r="F23" s="48">
        <v>44141</v>
      </c>
      <c r="G23" s="42" t="s">
        <v>45</v>
      </c>
      <c r="H23" s="53">
        <v>91</v>
      </c>
      <c r="I23" s="53">
        <v>35</v>
      </c>
      <c r="J23" s="84">
        <v>35</v>
      </c>
      <c r="K23" s="52">
        <v>2</v>
      </c>
      <c r="L23" s="87">
        <v>11526.5</v>
      </c>
      <c r="M23" s="88">
        <v>621</v>
      </c>
      <c r="N23" s="59">
        <f>M23/J23</f>
        <v>17.742857142857144</v>
      </c>
      <c r="O23" s="61">
        <f t="shared" si="0"/>
        <v>18.561191626409016</v>
      </c>
      <c r="P23" s="43">
        <v>37361</v>
      </c>
      <c r="Q23" s="44">
        <v>2079</v>
      </c>
      <c r="R23" s="60">
        <f t="shared" si="3"/>
        <v>-0.6914830973475014</v>
      </c>
      <c r="S23" s="60">
        <f t="shared" si="4"/>
        <v>-0.7012987012987013</v>
      </c>
      <c r="T23" s="92">
        <v>48887.5</v>
      </c>
      <c r="U23" s="89">
        <v>2700</v>
      </c>
      <c r="V23" s="62">
        <f t="shared" si="1"/>
        <v>18.10648148148148</v>
      </c>
    </row>
    <row r="24" spans="1:22" s="45" customFormat="1" ht="11.25">
      <c r="A24" s="37">
        <v>18</v>
      </c>
      <c r="B24" s="38"/>
      <c r="C24" s="39" t="s">
        <v>62</v>
      </c>
      <c r="D24" s="40" t="s">
        <v>48</v>
      </c>
      <c r="E24" s="63" t="s">
        <v>63</v>
      </c>
      <c r="F24" s="41">
        <v>44106</v>
      </c>
      <c r="G24" s="42" t="s">
        <v>30</v>
      </c>
      <c r="H24" s="51">
        <v>148</v>
      </c>
      <c r="I24" s="51">
        <v>15</v>
      </c>
      <c r="J24" s="84">
        <v>15</v>
      </c>
      <c r="K24" s="52">
        <v>7</v>
      </c>
      <c r="L24" s="87">
        <v>8790</v>
      </c>
      <c r="M24" s="88">
        <v>504</v>
      </c>
      <c r="N24" s="59">
        <f>M24/J24</f>
        <v>33.6</v>
      </c>
      <c r="O24" s="61">
        <f t="shared" si="0"/>
        <v>17.44047619047619</v>
      </c>
      <c r="P24" s="43">
        <v>27971.5</v>
      </c>
      <c r="Q24" s="44">
        <v>1427</v>
      </c>
      <c r="R24" s="60">
        <f t="shared" si="3"/>
        <v>-0.6857515685608566</v>
      </c>
      <c r="S24" s="60">
        <f t="shared" si="4"/>
        <v>-0.6468114926419061</v>
      </c>
      <c r="T24" s="93">
        <v>813681.5</v>
      </c>
      <c r="U24" s="94">
        <v>40773</v>
      </c>
      <c r="V24" s="62">
        <f t="shared" si="1"/>
        <v>19.956380447845387</v>
      </c>
    </row>
    <row r="25" spans="1:22" s="45" customFormat="1" ht="11.25">
      <c r="A25" s="37">
        <v>19</v>
      </c>
      <c r="B25" s="38"/>
      <c r="C25" s="39" t="s">
        <v>71</v>
      </c>
      <c r="D25" s="40" t="s">
        <v>53</v>
      </c>
      <c r="E25" s="63" t="s">
        <v>70</v>
      </c>
      <c r="F25" s="41">
        <v>44127</v>
      </c>
      <c r="G25" s="42" t="s">
        <v>29</v>
      </c>
      <c r="H25" s="51">
        <v>178</v>
      </c>
      <c r="I25" s="51">
        <v>22</v>
      </c>
      <c r="J25" s="84">
        <v>22</v>
      </c>
      <c r="K25" s="52">
        <v>4</v>
      </c>
      <c r="L25" s="87">
        <v>8446.5</v>
      </c>
      <c r="M25" s="88">
        <v>472</v>
      </c>
      <c r="N25" s="59">
        <f>M25/J25</f>
        <v>21.454545454545453</v>
      </c>
      <c r="O25" s="61">
        <f t="shared" si="0"/>
        <v>17.89512711864407</v>
      </c>
      <c r="P25" s="43">
        <v>14041</v>
      </c>
      <c r="Q25" s="44">
        <v>728</v>
      </c>
      <c r="R25" s="60">
        <f t="shared" si="3"/>
        <v>-0.39844028203119436</v>
      </c>
      <c r="S25" s="60">
        <f t="shared" si="4"/>
        <v>-0.3516483516483517</v>
      </c>
      <c r="T25" s="87">
        <v>141209.5</v>
      </c>
      <c r="U25" s="88">
        <v>7388</v>
      </c>
      <c r="V25" s="62">
        <f t="shared" si="1"/>
        <v>19.113359501894966</v>
      </c>
    </row>
    <row r="26" spans="1:22" s="45" customFormat="1" ht="11.25">
      <c r="A26" s="37">
        <v>20</v>
      </c>
      <c r="B26" s="38"/>
      <c r="C26" s="96" t="s">
        <v>80</v>
      </c>
      <c r="D26" s="40" t="s">
        <v>48</v>
      </c>
      <c r="E26" s="63" t="s">
        <v>81</v>
      </c>
      <c r="F26" s="41">
        <v>44141</v>
      </c>
      <c r="G26" s="42" t="s">
        <v>33</v>
      </c>
      <c r="H26" s="51">
        <v>21</v>
      </c>
      <c r="I26" s="51">
        <v>21</v>
      </c>
      <c r="J26" s="84">
        <v>2</v>
      </c>
      <c r="K26" s="52">
        <v>2</v>
      </c>
      <c r="L26" s="87">
        <v>7684</v>
      </c>
      <c r="M26" s="88">
        <v>434</v>
      </c>
      <c r="N26" s="59">
        <f>M26/J26</f>
        <v>217</v>
      </c>
      <c r="O26" s="61">
        <f t="shared" si="0"/>
        <v>17.705069124423964</v>
      </c>
      <c r="P26" s="43">
        <v>15946.5</v>
      </c>
      <c r="Q26" s="44">
        <v>855</v>
      </c>
      <c r="R26" s="60">
        <f t="shared" si="3"/>
        <v>-0.5181387765340357</v>
      </c>
      <c r="S26" s="60">
        <f t="shared" si="4"/>
        <v>-0.49239766081871345</v>
      </c>
      <c r="T26" s="87">
        <v>23630.5</v>
      </c>
      <c r="U26" s="88">
        <v>1289</v>
      </c>
      <c r="V26" s="62">
        <f t="shared" si="1"/>
        <v>18.332428238944917</v>
      </c>
    </row>
    <row r="27" spans="1:22" s="45" customFormat="1" ht="11.25">
      <c r="A27" s="37">
        <v>21</v>
      </c>
      <c r="B27" s="49"/>
      <c r="C27" s="46" t="s">
        <v>37</v>
      </c>
      <c r="D27" s="47" t="s">
        <v>28</v>
      </c>
      <c r="E27" s="64" t="s">
        <v>38</v>
      </c>
      <c r="F27" s="48">
        <v>42734</v>
      </c>
      <c r="G27" s="42" t="s">
        <v>45</v>
      </c>
      <c r="H27" s="53">
        <v>39</v>
      </c>
      <c r="I27" s="53">
        <v>2</v>
      </c>
      <c r="J27" s="84">
        <v>2</v>
      </c>
      <c r="K27" s="52">
        <v>19</v>
      </c>
      <c r="L27" s="90">
        <v>4841</v>
      </c>
      <c r="M27" s="91">
        <v>429</v>
      </c>
      <c r="N27" s="59">
        <f>M27/J27</f>
        <v>214.5</v>
      </c>
      <c r="O27" s="61">
        <f t="shared" si="0"/>
        <v>11.284382284382284</v>
      </c>
      <c r="P27" s="43">
        <v>3000</v>
      </c>
      <c r="Q27" s="44">
        <v>300</v>
      </c>
      <c r="R27" s="60">
        <f t="shared" si="3"/>
        <v>0.6136666666666667</v>
      </c>
      <c r="S27" s="60">
        <f t="shared" si="4"/>
        <v>0.43</v>
      </c>
      <c r="T27" s="90">
        <v>4426673.149999999</v>
      </c>
      <c r="U27" s="91">
        <v>293682</v>
      </c>
      <c r="V27" s="62">
        <f t="shared" si="1"/>
        <v>15.073014859610053</v>
      </c>
    </row>
    <row r="28" spans="1:22" s="45" customFormat="1" ht="11.25">
      <c r="A28" s="37">
        <v>22</v>
      </c>
      <c r="B28" s="38"/>
      <c r="C28" s="39" t="s">
        <v>87</v>
      </c>
      <c r="D28" s="40" t="s">
        <v>48</v>
      </c>
      <c r="E28" s="63" t="s">
        <v>88</v>
      </c>
      <c r="F28" s="41">
        <v>44141</v>
      </c>
      <c r="G28" s="42" t="s">
        <v>23</v>
      </c>
      <c r="H28" s="51">
        <v>117</v>
      </c>
      <c r="I28" s="51">
        <v>54</v>
      </c>
      <c r="J28" s="84">
        <v>54</v>
      </c>
      <c r="K28" s="52">
        <v>2</v>
      </c>
      <c r="L28" s="87">
        <v>8438</v>
      </c>
      <c r="M28" s="88">
        <v>373</v>
      </c>
      <c r="N28" s="59">
        <f>M28/J28</f>
        <v>6.907407407407407</v>
      </c>
      <c r="O28" s="61">
        <f t="shared" si="0"/>
        <v>22.621983914209114</v>
      </c>
      <c r="P28" s="43">
        <v>57020</v>
      </c>
      <c r="Q28" s="44">
        <v>2504</v>
      </c>
      <c r="R28" s="60">
        <f t="shared" si="3"/>
        <v>-0.8520168361978253</v>
      </c>
      <c r="S28" s="60">
        <f t="shared" si="4"/>
        <v>-0.8510383386581469</v>
      </c>
      <c r="T28" s="87">
        <v>65458</v>
      </c>
      <c r="U28" s="88">
        <v>2877</v>
      </c>
      <c r="V28" s="62">
        <f t="shared" si="1"/>
        <v>22.75217240180744</v>
      </c>
    </row>
    <row r="29" spans="1:22" s="45" customFormat="1" ht="11.25">
      <c r="A29" s="37">
        <v>23</v>
      </c>
      <c r="B29" s="38"/>
      <c r="C29" s="39" t="s">
        <v>56</v>
      </c>
      <c r="D29" s="40" t="s">
        <v>51</v>
      </c>
      <c r="E29" s="63" t="s">
        <v>56</v>
      </c>
      <c r="F29" s="41">
        <v>44078</v>
      </c>
      <c r="G29" s="42" t="s">
        <v>23</v>
      </c>
      <c r="H29" s="51">
        <v>210</v>
      </c>
      <c r="I29" s="51">
        <v>7</v>
      </c>
      <c r="J29" s="84">
        <v>7</v>
      </c>
      <c r="K29" s="52">
        <v>11</v>
      </c>
      <c r="L29" s="87">
        <v>5319</v>
      </c>
      <c r="M29" s="88">
        <v>362</v>
      </c>
      <c r="N29" s="59">
        <f>M29/J29</f>
        <v>51.714285714285715</v>
      </c>
      <c r="O29" s="61">
        <f t="shared" si="0"/>
        <v>14.693370165745856</v>
      </c>
      <c r="P29" s="43">
        <v>965</v>
      </c>
      <c r="Q29" s="44">
        <v>54</v>
      </c>
      <c r="R29" s="60">
        <f t="shared" si="3"/>
        <v>4.511917098445596</v>
      </c>
      <c r="S29" s="60">
        <f t="shared" si="4"/>
        <v>5.703703703703703</v>
      </c>
      <c r="T29" s="87">
        <v>497345</v>
      </c>
      <c r="U29" s="88">
        <v>24288</v>
      </c>
      <c r="V29" s="62">
        <f t="shared" si="1"/>
        <v>20.476984519104086</v>
      </c>
    </row>
    <row r="30" spans="1:22" s="45" customFormat="1" ht="11.25">
      <c r="A30" s="37">
        <v>24</v>
      </c>
      <c r="B30" s="95" t="s">
        <v>54</v>
      </c>
      <c r="C30" s="96" t="s">
        <v>40</v>
      </c>
      <c r="D30" s="40" t="s">
        <v>31</v>
      </c>
      <c r="E30" s="63" t="s">
        <v>40</v>
      </c>
      <c r="F30" s="41">
        <v>44148</v>
      </c>
      <c r="G30" s="42" t="s">
        <v>33</v>
      </c>
      <c r="H30" s="51">
        <v>9</v>
      </c>
      <c r="I30" s="51">
        <v>9</v>
      </c>
      <c r="J30" s="84">
        <v>1</v>
      </c>
      <c r="K30" s="52">
        <v>1</v>
      </c>
      <c r="L30" s="87">
        <v>6019</v>
      </c>
      <c r="M30" s="88">
        <v>312</v>
      </c>
      <c r="N30" s="59">
        <f>M30/J30</f>
        <v>312</v>
      </c>
      <c r="O30" s="61">
        <f t="shared" si="0"/>
        <v>19.291666666666668</v>
      </c>
      <c r="P30" s="43"/>
      <c r="Q30" s="44"/>
      <c r="R30" s="60"/>
      <c r="S30" s="60"/>
      <c r="T30" s="87">
        <v>6019</v>
      </c>
      <c r="U30" s="88">
        <v>312</v>
      </c>
      <c r="V30" s="62">
        <f t="shared" si="1"/>
        <v>19.291666666666668</v>
      </c>
    </row>
    <row r="31" spans="1:22" s="45" customFormat="1" ht="11.25">
      <c r="A31" s="37">
        <v>25</v>
      </c>
      <c r="B31" s="38"/>
      <c r="C31" s="39" t="s">
        <v>39</v>
      </c>
      <c r="D31" s="40" t="s">
        <v>24</v>
      </c>
      <c r="E31" s="63" t="s">
        <v>39</v>
      </c>
      <c r="F31" s="41">
        <v>42776</v>
      </c>
      <c r="G31" s="42" t="s">
        <v>27</v>
      </c>
      <c r="H31" s="51">
        <v>305</v>
      </c>
      <c r="I31" s="51">
        <v>4</v>
      </c>
      <c r="J31" s="84">
        <v>4</v>
      </c>
      <c r="K31" s="52">
        <v>16</v>
      </c>
      <c r="L31" s="87">
        <v>3700</v>
      </c>
      <c r="M31" s="88">
        <v>238</v>
      </c>
      <c r="N31" s="59">
        <f>M31/J31</f>
        <v>59.5</v>
      </c>
      <c r="O31" s="61">
        <f t="shared" si="0"/>
        <v>15.546218487394958</v>
      </c>
      <c r="P31" s="43">
        <v>73937.53</v>
      </c>
      <c r="Q31" s="44">
        <v>8159</v>
      </c>
      <c r="R31" s="60">
        <f aca="true" t="shared" si="5" ref="R31:R39">IF(P31&lt;&gt;0,-(P31-L31)/P31,"")</f>
        <v>-0.949957754877665</v>
      </c>
      <c r="S31" s="60">
        <f aca="true" t="shared" si="6" ref="S31:S39">IF(Q31&lt;&gt;0,-(Q31-M31)/Q31,"")</f>
        <v>-0.9708297585488418</v>
      </c>
      <c r="T31" s="87">
        <v>9193011.53</v>
      </c>
      <c r="U31" s="88">
        <v>729203</v>
      </c>
      <c r="V31" s="62">
        <f t="shared" si="1"/>
        <v>12.606930484378148</v>
      </c>
    </row>
    <row r="32" spans="1:22" s="45" customFormat="1" ht="11.25">
      <c r="A32" s="37">
        <v>26</v>
      </c>
      <c r="B32" s="38"/>
      <c r="C32" s="39" t="s">
        <v>67</v>
      </c>
      <c r="D32" s="40" t="s">
        <v>53</v>
      </c>
      <c r="E32" s="63" t="s">
        <v>67</v>
      </c>
      <c r="F32" s="41">
        <v>44113</v>
      </c>
      <c r="G32" s="42" t="s">
        <v>29</v>
      </c>
      <c r="H32" s="51">
        <v>202</v>
      </c>
      <c r="I32" s="51">
        <v>14</v>
      </c>
      <c r="J32" s="84">
        <v>14</v>
      </c>
      <c r="K32" s="52">
        <v>6</v>
      </c>
      <c r="L32" s="87">
        <v>3912.5</v>
      </c>
      <c r="M32" s="88">
        <v>229</v>
      </c>
      <c r="N32" s="59">
        <f>M32/J32</f>
        <v>16.357142857142858</v>
      </c>
      <c r="O32" s="61">
        <f t="shared" si="0"/>
        <v>17.08515283842795</v>
      </c>
      <c r="P32" s="43">
        <v>21777.5</v>
      </c>
      <c r="Q32" s="44">
        <v>1198</v>
      </c>
      <c r="R32" s="60">
        <f t="shared" si="5"/>
        <v>-0.8203420962002066</v>
      </c>
      <c r="S32" s="60">
        <f t="shared" si="6"/>
        <v>-0.8088480801335559</v>
      </c>
      <c r="T32" s="87">
        <v>619953</v>
      </c>
      <c r="U32" s="88">
        <v>33540</v>
      </c>
      <c r="V32" s="62">
        <f t="shared" si="1"/>
        <v>18.483989266547407</v>
      </c>
    </row>
    <row r="33" spans="1:22" s="45" customFormat="1" ht="11.25">
      <c r="A33" s="37">
        <v>27</v>
      </c>
      <c r="B33" s="49"/>
      <c r="C33" s="46" t="s">
        <v>46</v>
      </c>
      <c r="D33" s="47" t="s">
        <v>36</v>
      </c>
      <c r="E33" s="64" t="s">
        <v>46</v>
      </c>
      <c r="F33" s="48">
        <v>43686</v>
      </c>
      <c r="G33" s="42" t="s">
        <v>45</v>
      </c>
      <c r="H33" s="53">
        <v>355</v>
      </c>
      <c r="I33" s="53">
        <v>1</v>
      </c>
      <c r="J33" s="84">
        <v>1</v>
      </c>
      <c r="K33" s="52">
        <v>22</v>
      </c>
      <c r="L33" s="87">
        <v>3074</v>
      </c>
      <c r="M33" s="88">
        <v>193</v>
      </c>
      <c r="N33" s="59">
        <f>M33/J33</f>
        <v>193</v>
      </c>
      <c r="O33" s="61">
        <f t="shared" si="0"/>
        <v>15.927461139896373</v>
      </c>
      <c r="P33" s="43">
        <v>856</v>
      </c>
      <c r="Q33" s="44">
        <v>52</v>
      </c>
      <c r="R33" s="60">
        <f t="shared" si="5"/>
        <v>2.5911214953271027</v>
      </c>
      <c r="S33" s="60">
        <f t="shared" si="6"/>
        <v>2.7115384615384617</v>
      </c>
      <c r="T33" s="92">
        <v>7159235.5</v>
      </c>
      <c r="U33" s="89">
        <v>451404</v>
      </c>
      <c r="V33" s="62">
        <f t="shared" si="1"/>
        <v>15.859929242984112</v>
      </c>
    </row>
    <row r="34" spans="1:22" s="45" customFormat="1" ht="11.25">
      <c r="A34" s="37">
        <v>28</v>
      </c>
      <c r="B34" s="38"/>
      <c r="C34" s="39" t="s">
        <v>73</v>
      </c>
      <c r="D34" s="40" t="s">
        <v>52</v>
      </c>
      <c r="E34" s="63" t="s">
        <v>73</v>
      </c>
      <c r="F34" s="41">
        <v>44134</v>
      </c>
      <c r="G34" s="42" t="s">
        <v>30</v>
      </c>
      <c r="H34" s="51">
        <v>151</v>
      </c>
      <c r="I34" s="51">
        <v>5</v>
      </c>
      <c r="J34" s="84">
        <v>5</v>
      </c>
      <c r="K34" s="52">
        <v>3</v>
      </c>
      <c r="L34" s="87">
        <v>2948</v>
      </c>
      <c r="M34" s="88">
        <v>144</v>
      </c>
      <c r="N34" s="59">
        <f>M34/J34</f>
        <v>28.8</v>
      </c>
      <c r="O34" s="61">
        <f t="shared" si="0"/>
        <v>20.47222222222222</v>
      </c>
      <c r="P34" s="43">
        <v>14274.5</v>
      </c>
      <c r="Q34" s="44">
        <v>705</v>
      </c>
      <c r="R34" s="60">
        <f t="shared" si="5"/>
        <v>-0.7934778801359067</v>
      </c>
      <c r="S34" s="60">
        <f t="shared" si="6"/>
        <v>-0.7957446808510639</v>
      </c>
      <c r="T34" s="93">
        <v>94835.5</v>
      </c>
      <c r="U34" s="94">
        <v>5380</v>
      </c>
      <c r="V34" s="62">
        <f t="shared" si="1"/>
        <v>17.627416356877323</v>
      </c>
    </row>
    <row r="35" spans="1:22" s="45" customFormat="1" ht="11.25">
      <c r="A35" s="37">
        <v>29</v>
      </c>
      <c r="B35" s="38"/>
      <c r="C35" s="39" t="s">
        <v>75</v>
      </c>
      <c r="D35" s="40" t="s">
        <v>48</v>
      </c>
      <c r="E35" s="63" t="s">
        <v>75</v>
      </c>
      <c r="F35" s="41">
        <v>44134</v>
      </c>
      <c r="G35" s="42" t="s">
        <v>29</v>
      </c>
      <c r="H35" s="51">
        <v>136</v>
      </c>
      <c r="I35" s="51">
        <v>17</v>
      </c>
      <c r="J35" s="84">
        <v>17</v>
      </c>
      <c r="K35" s="52">
        <v>3</v>
      </c>
      <c r="L35" s="87">
        <v>2132</v>
      </c>
      <c r="M35" s="88">
        <v>126</v>
      </c>
      <c r="N35" s="59">
        <f>M35/J35</f>
        <v>7.411764705882353</v>
      </c>
      <c r="O35" s="61">
        <f t="shared" si="0"/>
        <v>16.92063492063492</v>
      </c>
      <c r="P35" s="43">
        <v>32484.5</v>
      </c>
      <c r="Q35" s="44">
        <v>1783</v>
      </c>
      <c r="R35" s="60">
        <f t="shared" si="5"/>
        <v>-0.9343686989179455</v>
      </c>
      <c r="S35" s="60">
        <f t="shared" si="6"/>
        <v>-0.9293325855300056</v>
      </c>
      <c r="T35" s="87">
        <v>108580.5</v>
      </c>
      <c r="U35" s="88">
        <v>6021</v>
      </c>
      <c r="V35" s="62">
        <f t="shared" si="1"/>
        <v>18.033632286995516</v>
      </c>
    </row>
    <row r="36" spans="1:22" s="45" customFormat="1" ht="11.25">
      <c r="A36" s="37">
        <v>30</v>
      </c>
      <c r="B36" s="38"/>
      <c r="C36" s="39" t="s">
        <v>85</v>
      </c>
      <c r="D36" s="40" t="s">
        <v>32</v>
      </c>
      <c r="E36" s="63" t="s">
        <v>43</v>
      </c>
      <c r="F36" s="41">
        <v>44141</v>
      </c>
      <c r="G36" s="65" t="s">
        <v>44</v>
      </c>
      <c r="H36" s="51">
        <v>37</v>
      </c>
      <c r="I36" s="51">
        <v>11</v>
      </c>
      <c r="J36" s="84">
        <v>18</v>
      </c>
      <c r="K36" s="52">
        <v>2</v>
      </c>
      <c r="L36" s="87">
        <v>1406</v>
      </c>
      <c r="M36" s="88">
        <v>99</v>
      </c>
      <c r="N36" s="59">
        <f>M36/J36</f>
        <v>5.5</v>
      </c>
      <c r="O36" s="61">
        <f t="shared" si="0"/>
        <v>14.202020202020202</v>
      </c>
      <c r="P36" s="43">
        <v>7114</v>
      </c>
      <c r="Q36" s="44">
        <v>366</v>
      </c>
      <c r="R36" s="60">
        <f t="shared" si="5"/>
        <v>-0.8023615406241215</v>
      </c>
      <c r="S36" s="60">
        <f t="shared" si="6"/>
        <v>-0.7295081967213115</v>
      </c>
      <c r="T36" s="87">
        <v>8626</v>
      </c>
      <c r="U36" s="88">
        <v>465</v>
      </c>
      <c r="V36" s="62">
        <f t="shared" si="1"/>
        <v>18.550537634408602</v>
      </c>
    </row>
    <row r="37" spans="1:22" s="45" customFormat="1" ht="11.25">
      <c r="A37" s="37">
        <v>31</v>
      </c>
      <c r="B37" s="38"/>
      <c r="C37" s="96" t="s">
        <v>57</v>
      </c>
      <c r="D37" s="40" t="s">
        <v>25</v>
      </c>
      <c r="E37" s="63" t="s">
        <v>57</v>
      </c>
      <c r="F37" s="41">
        <v>44085</v>
      </c>
      <c r="G37" s="42" t="s">
        <v>33</v>
      </c>
      <c r="H37" s="51">
        <v>14</v>
      </c>
      <c r="I37" s="51">
        <v>2</v>
      </c>
      <c r="J37" s="84">
        <v>2</v>
      </c>
      <c r="K37" s="52">
        <v>6</v>
      </c>
      <c r="L37" s="87">
        <v>575</v>
      </c>
      <c r="M37" s="88">
        <v>33</v>
      </c>
      <c r="N37" s="59">
        <f>M37/J37</f>
        <v>16.5</v>
      </c>
      <c r="O37" s="61">
        <f t="shared" si="0"/>
        <v>17.424242424242426</v>
      </c>
      <c r="P37" s="43">
        <v>75</v>
      </c>
      <c r="Q37" s="44">
        <v>3</v>
      </c>
      <c r="R37" s="60">
        <f t="shared" si="5"/>
        <v>6.666666666666667</v>
      </c>
      <c r="S37" s="60">
        <f t="shared" si="6"/>
        <v>10</v>
      </c>
      <c r="T37" s="87">
        <v>6496</v>
      </c>
      <c r="U37" s="88">
        <v>356</v>
      </c>
      <c r="V37" s="62">
        <f t="shared" si="1"/>
        <v>18.247191011235955</v>
      </c>
    </row>
    <row r="38" spans="1:22" s="45" customFormat="1" ht="11.25">
      <c r="A38" s="37">
        <v>32</v>
      </c>
      <c r="B38" s="38"/>
      <c r="C38" s="39" t="s">
        <v>72</v>
      </c>
      <c r="D38" s="40" t="s">
        <v>36</v>
      </c>
      <c r="E38" s="63" t="s">
        <v>69</v>
      </c>
      <c r="F38" s="41">
        <v>44127</v>
      </c>
      <c r="G38" s="42" t="s">
        <v>29</v>
      </c>
      <c r="H38" s="51">
        <v>195</v>
      </c>
      <c r="I38" s="51">
        <v>2</v>
      </c>
      <c r="J38" s="84">
        <v>2</v>
      </c>
      <c r="K38" s="52">
        <v>4</v>
      </c>
      <c r="L38" s="87">
        <v>447</v>
      </c>
      <c r="M38" s="88">
        <v>22</v>
      </c>
      <c r="N38" s="59">
        <f>M38/J38</f>
        <v>11</v>
      </c>
      <c r="O38" s="61">
        <f t="shared" si="0"/>
        <v>20.318181818181817</v>
      </c>
      <c r="P38" s="43">
        <v>17977</v>
      </c>
      <c r="Q38" s="44">
        <v>838</v>
      </c>
      <c r="R38" s="60">
        <f t="shared" si="5"/>
        <v>-0.9751348945875286</v>
      </c>
      <c r="S38" s="60">
        <f t="shared" si="6"/>
        <v>-0.9737470167064439</v>
      </c>
      <c r="T38" s="87">
        <v>331328.5</v>
      </c>
      <c r="U38" s="88">
        <v>15431</v>
      </c>
      <c r="V38" s="62">
        <f t="shared" si="1"/>
        <v>21.471615579029226</v>
      </c>
    </row>
    <row r="39" spans="1:22" s="45" customFormat="1" ht="11.25">
      <c r="A39" s="37">
        <v>33</v>
      </c>
      <c r="B39" s="38"/>
      <c r="C39" s="39" t="s">
        <v>58</v>
      </c>
      <c r="D39" s="40" t="s">
        <v>48</v>
      </c>
      <c r="E39" s="63" t="s">
        <v>59</v>
      </c>
      <c r="F39" s="41">
        <v>44085</v>
      </c>
      <c r="G39" s="42" t="s">
        <v>23</v>
      </c>
      <c r="H39" s="51">
        <v>311</v>
      </c>
      <c r="I39" s="51">
        <v>1</v>
      </c>
      <c r="J39" s="84">
        <v>1</v>
      </c>
      <c r="K39" s="52">
        <v>10</v>
      </c>
      <c r="L39" s="87">
        <v>580</v>
      </c>
      <c r="M39" s="88">
        <v>21</v>
      </c>
      <c r="N39" s="59">
        <f>M39/J39</f>
        <v>21</v>
      </c>
      <c r="O39" s="61">
        <f t="shared" si="0"/>
        <v>27.61904761904762</v>
      </c>
      <c r="P39" s="43">
        <v>438</v>
      </c>
      <c r="Q39" s="44">
        <v>22</v>
      </c>
      <c r="R39" s="60">
        <f t="shared" si="5"/>
        <v>0.3242009132420091</v>
      </c>
      <c r="S39" s="60">
        <f t="shared" si="6"/>
        <v>-0.045454545454545456</v>
      </c>
      <c r="T39" s="87">
        <v>537301</v>
      </c>
      <c r="U39" s="88">
        <v>28938</v>
      </c>
      <c r="V39" s="62">
        <f t="shared" si="1"/>
        <v>18.567316331467275</v>
      </c>
    </row>
    <row r="40" spans="1:22" s="45" customFormat="1" ht="11.25">
      <c r="A40" s="37">
        <v>34</v>
      </c>
      <c r="B40" s="38"/>
      <c r="C40" s="96" t="s">
        <v>98</v>
      </c>
      <c r="D40" s="40" t="s">
        <v>34</v>
      </c>
      <c r="E40" s="63" t="s">
        <v>98</v>
      </c>
      <c r="F40" s="41">
        <v>44001</v>
      </c>
      <c r="G40" s="42" t="s">
        <v>33</v>
      </c>
      <c r="H40" s="51">
        <v>2</v>
      </c>
      <c r="I40" s="51">
        <v>2</v>
      </c>
      <c r="J40" s="84">
        <v>2</v>
      </c>
      <c r="K40" s="52">
        <v>1</v>
      </c>
      <c r="L40" s="87">
        <v>236</v>
      </c>
      <c r="M40" s="88">
        <v>17</v>
      </c>
      <c r="N40" s="59">
        <f>M40/J40</f>
        <v>8.5</v>
      </c>
      <c r="O40" s="61">
        <f t="shared" si="0"/>
        <v>13.882352941176471</v>
      </c>
      <c r="P40" s="43"/>
      <c r="Q40" s="44"/>
      <c r="R40" s="60"/>
      <c r="S40" s="60"/>
      <c r="T40" s="87">
        <v>1217</v>
      </c>
      <c r="U40" s="88">
        <v>74</v>
      </c>
      <c r="V40" s="62">
        <f t="shared" si="1"/>
        <v>16.445945945945947</v>
      </c>
    </row>
    <row r="41" spans="1:22" s="45" customFormat="1" ht="11.25">
      <c r="A41" s="37">
        <v>35</v>
      </c>
      <c r="B41" s="38"/>
      <c r="C41" s="39" t="s">
        <v>61</v>
      </c>
      <c r="D41" s="40" t="s">
        <v>48</v>
      </c>
      <c r="E41" s="63" t="s">
        <v>61</v>
      </c>
      <c r="F41" s="41">
        <v>44099</v>
      </c>
      <c r="G41" s="42" t="s">
        <v>35</v>
      </c>
      <c r="H41" s="51">
        <v>50</v>
      </c>
      <c r="I41" s="51">
        <v>1</v>
      </c>
      <c r="J41" s="84">
        <v>1</v>
      </c>
      <c r="K41" s="52">
        <v>8</v>
      </c>
      <c r="L41" s="87">
        <v>55</v>
      </c>
      <c r="M41" s="88">
        <v>3</v>
      </c>
      <c r="N41" s="59">
        <f>M41/J41</f>
        <v>3</v>
      </c>
      <c r="O41" s="61">
        <f t="shared" si="0"/>
        <v>18.333333333333332</v>
      </c>
      <c r="P41" s="43">
        <v>70</v>
      </c>
      <c r="Q41" s="44">
        <v>4</v>
      </c>
      <c r="R41" s="60">
        <f>IF(P41&lt;&gt;0,-(P41-L41)/P41,"")</f>
        <v>-0.21428571428571427</v>
      </c>
      <c r="S41" s="60">
        <f>IF(Q41&lt;&gt;0,-(Q41-M41)/Q41,"")</f>
        <v>-0.25</v>
      </c>
      <c r="T41" s="87">
        <v>70983</v>
      </c>
      <c r="U41" s="88">
        <v>4211</v>
      </c>
      <c r="V41" s="62">
        <f t="shared" si="1"/>
        <v>16.856566136309667</v>
      </c>
    </row>
    <row r="42" spans="1:22" s="45" customFormat="1" ht="11.25">
      <c r="A42" s="37">
        <v>36</v>
      </c>
      <c r="B42" s="38"/>
      <c r="C42" s="96" t="s">
        <v>64</v>
      </c>
      <c r="D42" s="40" t="s">
        <v>51</v>
      </c>
      <c r="E42" s="63" t="s">
        <v>64</v>
      </c>
      <c r="F42" s="41">
        <v>44106</v>
      </c>
      <c r="G42" s="42" t="s">
        <v>33</v>
      </c>
      <c r="H42" s="51">
        <v>5</v>
      </c>
      <c r="I42" s="51">
        <v>1</v>
      </c>
      <c r="J42" s="84">
        <v>1</v>
      </c>
      <c r="K42" s="52">
        <v>4</v>
      </c>
      <c r="L42" s="87">
        <v>27</v>
      </c>
      <c r="M42" s="88">
        <v>2</v>
      </c>
      <c r="N42" s="59">
        <f>M42/J42</f>
        <v>2</v>
      </c>
      <c r="O42" s="61">
        <f t="shared" si="0"/>
        <v>13.5</v>
      </c>
      <c r="P42" s="43">
        <v>1134</v>
      </c>
      <c r="Q42" s="44">
        <v>84</v>
      </c>
      <c r="R42" s="60">
        <f>IF(P42&lt;&gt;0,-(P42-L42)/P42,"")</f>
        <v>-0.9761904761904762</v>
      </c>
      <c r="S42" s="60">
        <f>IF(Q42&lt;&gt;0,-(Q42-M42)/Q42,"")</f>
        <v>-0.9761904761904762</v>
      </c>
      <c r="T42" s="85">
        <v>4790</v>
      </c>
      <c r="U42" s="86">
        <v>272</v>
      </c>
      <c r="V42" s="62">
        <f t="shared" si="1"/>
        <v>17.610294117647058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2020-11-20T23:39:36Z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