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35" windowWidth="23655" windowHeight="7395" activeTab="0"/>
  </bookViews>
  <sheets>
    <sheet name="23-29.10.2020 (hafta)" sheetId="1" r:id="rId1"/>
  </sheets>
  <definedNames>
    <definedName name="Excel_BuiltIn__FilterDatabase" localSheetId="0">'23-29.10.2020 (hafta)'!$A$1:$V$53</definedName>
    <definedName name="_xlnm.Print_Area" localSheetId="0">'23-29.10.2020 (hafta)'!#REF!</definedName>
  </definedNames>
  <calcPr fullCalcOnLoad="1"/>
</workbook>
</file>

<file path=xl/sharedStrings.xml><?xml version="1.0" encoding="utf-8"?>
<sst xmlns="http://schemas.openxmlformats.org/spreadsheetml/2006/main" count="218" uniqueCount="126">
  <si>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</si>
  <si>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</si>
  <si>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</si>
  <si>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</si>
  <si>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</si>
  <si>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</si>
  <si>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</si>
  <si>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</si>
  <si>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</si>
  <si>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</si>
  <si>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</si>
  <si>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</si>
  <si>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</si>
  <si>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</si>
  <si>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</si>
  <si>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</si>
  <si>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</si>
  <si>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</si>
  <si>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</si>
  <si>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</si>
  <si>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</si>
  <si>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</si>
  <si>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</si>
  <si>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</si>
  <si>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15+</t>
  </si>
  <si>
    <t>7+13A</t>
  </si>
  <si>
    <t>WARNER BROS. TURKEY</t>
  </si>
  <si>
    <t>G</t>
  </si>
  <si>
    <t>CGVMARS DAĞITIM</t>
  </si>
  <si>
    <t>BİR FİLM</t>
  </si>
  <si>
    <t>7+</t>
  </si>
  <si>
    <t>13+</t>
  </si>
  <si>
    <t>ÖZEN FİLM</t>
  </si>
  <si>
    <t>BS DAĞITIM</t>
  </si>
  <si>
    <t>13+15A</t>
  </si>
  <si>
    <t>MC FİLM</t>
  </si>
  <si>
    <t>KURMACA</t>
  </si>
  <si>
    <t>18+</t>
  </si>
  <si>
    <t>M3 FİLM</t>
  </si>
  <si>
    <t>KÖRFEZ</t>
  </si>
  <si>
    <t>TEREDDÜT</t>
  </si>
  <si>
    <t>FAKAT MÜZEYYEN BU DERİN BİR TUTKU</t>
  </si>
  <si>
    <t>GÜVERCİN</t>
  </si>
  <si>
    <t>CJET</t>
  </si>
  <si>
    <t>GÖRÜLMÜŞTÜR</t>
  </si>
  <si>
    <t>TME FILMS</t>
  </si>
  <si>
    <t>İFRİT</t>
  </si>
  <si>
    <t>SİCCİN 6</t>
  </si>
  <si>
    <t>16+</t>
  </si>
  <si>
    <t>10+</t>
  </si>
  <si>
    <t>6A</t>
  </si>
  <si>
    <t>10+13A</t>
  </si>
  <si>
    <t>6+10A</t>
  </si>
  <si>
    <t>6+</t>
  </si>
  <si>
    <t>LATTE AND THE MAGIC WATERSTONE</t>
  </si>
  <si>
    <t>KİRPİ LATTE VE BÜYÜLÜ TAŞ</t>
  </si>
  <si>
    <t>LA BELLE EPOQUE</t>
  </si>
  <si>
    <t>YENİ BAŞTAN</t>
  </si>
  <si>
    <t>ARAF 4: MERYEM</t>
  </si>
  <si>
    <t>ABOVE THE SHADOWS</t>
  </si>
  <si>
    <t>GÖLGELERİN AŞKI</t>
  </si>
  <si>
    <t>KIZIM GİBİ KOKUYORSUN</t>
  </si>
  <si>
    <t>N</t>
  </si>
  <si>
    <t>47 METERS DOWN: UNCAGED</t>
  </si>
  <si>
    <t>47 METRE DERİNDE: KAFES</t>
  </si>
  <si>
    <t>TENET</t>
  </si>
  <si>
    <t>PENGUIN LEAGUE</t>
  </si>
  <si>
    <t>PENGUENLER TAKIMI UZAYDA</t>
  </si>
  <si>
    <t>MULAN</t>
  </si>
  <si>
    <t>RADIOACTIVE</t>
  </si>
  <si>
    <t>10+13a</t>
  </si>
  <si>
    <t>RADYOAKTİF</t>
  </si>
  <si>
    <t>THE NEW MUTANTS</t>
  </si>
  <si>
    <t>YENİ MUTANATLAR</t>
  </si>
  <si>
    <t>HADİ GİDELİM</t>
  </si>
  <si>
    <t>ONWARD</t>
  </si>
  <si>
    <t>SCOOB!</t>
  </si>
  <si>
    <t>RANDIMAN</t>
  </si>
  <si>
    <t>THE PERSONAL HISTORY OF DAVID COPPERFIELD</t>
  </si>
  <si>
    <t>DAVID COPPERFIELD'IN ÇOK KİŞİSEL HİKAYESİ</t>
  </si>
  <si>
    <t>ORMANDAKİ CADI</t>
  </si>
  <si>
    <t>WITCHES IN THE WOODS</t>
  </si>
  <si>
    <t>CİN BASKINI</t>
  </si>
  <si>
    <t>PENINSULA</t>
  </si>
  <si>
    <t>YARIMADA</t>
  </si>
  <si>
    <t>BİZİM SEMTİN ÇOCUKLARI</t>
  </si>
  <si>
    <t>SHED</t>
  </si>
  <si>
    <t>KULÜBE</t>
  </si>
  <si>
    <t>TROLLS 2</t>
  </si>
  <si>
    <t>TROLLER: DÜNYA TURU</t>
  </si>
  <si>
    <t>THE VIGIL</t>
  </si>
  <si>
    <t>ÖLÜ NÖBETİ</t>
  </si>
  <si>
    <t>AİLE HÜKÜMETİ</t>
  </si>
  <si>
    <t>BARBARLARI BEKLERKEN</t>
  </si>
  <si>
    <t>WAITING FOR THE BARBARIANS</t>
  </si>
  <si>
    <t>BOBOIBOY: MACERA BAŞLIYOR</t>
  </si>
  <si>
    <t>BOBOIBOY THE MOVIE</t>
  </si>
  <si>
    <t>VAHŞİ DOSTUM</t>
  </si>
  <si>
    <t>MIA ET LE LION BLANC</t>
  </si>
  <si>
    <t>BİR PSİKOPATIN GÜNLÜĞÜ</t>
  </si>
  <si>
    <t>POLAROID</t>
  </si>
  <si>
    <t>GERİYE KALANLAR</t>
  </si>
  <si>
    <t>THE REST OF US</t>
  </si>
  <si>
    <t>ALONE</t>
  </si>
  <si>
    <t>TEK BAŞINA</t>
  </si>
  <si>
    <t>BİNA</t>
  </si>
  <si>
    <t>ERASERHEAD</t>
  </si>
  <si>
    <t>STRAIGHT'İN HİKAYESİ</t>
  </si>
  <si>
    <t>THE STRAIGHT STORY</t>
  </si>
  <si>
    <t>MULHOLLAND DRIVE</t>
  </si>
  <si>
    <t>MULHOLLAND ÇIKMAZI</t>
  </si>
  <si>
    <t>BS DAĞITIM/ÖZEN</t>
  </si>
  <si>
    <t>LOST HIGHWAY</t>
  </si>
  <si>
    <t>KAYIP OTOBAN</t>
  </si>
  <si>
    <t>THE ELEPHANT MAN</t>
  </si>
  <si>
    <t>FİL ADAM</t>
  </si>
  <si>
    <t>BS DAĞITIM/PİNEMA</t>
  </si>
  <si>
    <t>TWIN PEAKS: FIRE WALK WITH ME</t>
  </si>
  <si>
    <t>İKİZ EPELER: ATEŞTE BENİMLE YÜRÜ</t>
  </si>
  <si>
    <t>BS DAĞITIM/FİLMPOP</t>
  </si>
  <si>
    <t>DENGESİZ</t>
  </si>
  <si>
    <t>SON KALE HACIBEY</t>
  </si>
  <si>
    <t>BAY LİNK: KAYIP EFSANE</t>
  </si>
  <si>
    <t>MISSING LINK</t>
  </si>
  <si>
    <t>UNHINGED</t>
  </si>
  <si>
    <t>23 - 29 EKİM 2020 / 43. VİZYON HAFTASI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</si>
</sst>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_-;\-* #,##0_-;_-* &quot;-&quot;_-;_-@_-"/>
    <numFmt numFmtId="173" formatCode="_-* #,##0.00_-;\-* #,##0.00_-;_-* &quot;-&quot;??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0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sz val="7"/>
      <color indexed="40"/>
      <name val="Arial"/>
      <family val="2"/>
    </font>
    <font>
      <sz val="7"/>
      <color indexed="8"/>
      <name val="Calibri"/>
      <family val="2"/>
    </font>
    <font>
      <b/>
      <sz val="7"/>
      <color indexed="40"/>
      <name val="Calibri"/>
      <family val="2"/>
    </font>
    <font>
      <b/>
      <sz val="7"/>
      <color indexed="29"/>
      <name val="Calibri"/>
      <family val="2"/>
    </font>
    <font>
      <sz val="7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C00000"/>
      <name val="Calibri"/>
      <family val="2"/>
    </font>
    <font>
      <b/>
      <sz val="7"/>
      <color theme="1" tint="0.49998000264167786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8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14" borderId="0" applyNumberFormat="0" applyBorder="0" applyAlignment="0" applyProtection="0"/>
    <xf numFmtId="0" fontId="59" fillId="15" borderId="6" applyNumberFormat="0" applyAlignment="0" applyProtection="0"/>
    <xf numFmtId="0" fontId="60" fillId="2" borderId="6" applyNumberFormat="0" applyAlignment="0" applyProtection="0"/>
    <xf numFmtId="0" fontId="61" fillId="16" borderId="7" applyNumberFormat="0" applyAlignment="0" applyProtection="0"/>
    <xf numFmtId="0" fontId="62" fillId="17" borderId="0" applyNumberFormat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5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5" fillId="1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7" fillId="27" borderId="0" xfId="0" applyFont="1" applyFill="1" applyBorder="1" applyAlignment="1" applyProtection="1">
      <alignment horizontal="center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vertical="center"/>
      <protection/>
    </xf>
    <xf numFmtId="187" fontId="10" fillId="27" borderId="0" xfId="0" applyNumberFormat="1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horizontal="left" vertical="center"/>
      <protection/>
    </xf>
    <xf numFmtId="0" fontId="9" fillId="27" borderId="0" xfId="0" applyFont="1" applyFill="1" applyBorder="1" applyAlignment="1" applyProtection="1">
      <alignment horizontal="center" vertical="center"/>
      <protection/>
    </xf>
    <xf numFmtId="3" fontId="9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3" fontId="11" fillId="27" borderId="0" xfId="0" applyNumberFormat="1" applyFont="1" applyFill="1" applyBorder="1" applyAlignment="1" applyProtection="1">
      <alignment horizontal="right" vertical="center"/>
      <protection/>
    </xf>
    <xf numFmtId="4" fontId="11" fillId="27" borderId="0" xfId="0" applyNumberFormat="1" applyFont="1" applyFill="1" applyBorder="1" applyAlignment="1" applyProtection="1">
      <alignment horizontal="right" vertical="center"/>
      <protection/>
    </xf>
    <xf numFmtId="0" fontId="9" fillId="27" borderId="0" xfId="0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/>
      <protection locked="0"/>
    </xf>
    <xf numFmtId="0" fontId="13" fillId="27" borderId="0" xfId="0" applyFont="1" applyFill="1" applyAlignment="1">
      <alignment vertical="center"/>
    </xf>
    <xf numFmtId="187" fontId="13" fillId="27" borderId="0" xfId="0" applyNumberFormat="1" applyFont="1" applyFill="1" applyAlignment="1">
      <alignment horizontal="center" vertical="center"/>
    </xf>
    <xf numFmtId="0" fontId="13" fillId="27" borderId="0" xfId="0" applyFont="1" applyFill="1" applyAlignment="1">
      <alignment horizontal="center" vertical="center"/>
    </xf>
    <xf numFmtId="0" fontId="15" fillId="27" borderId="0" xfId="0" applyFont="1" applyFill="1" applyBorder="1" applyAlignment="1" applyProtection="1">
      <alignment horizontal="center" vertical="center" wrapText="1"/>
      <protection locked="0"/>
    </xf>
    <xf numFmtId="0" fontId="7" fillId="27" borderId="0" xfId="0" applyFont="1" applyFill="1" applyAlignment="1">
      <alignment vertical="center"/>
    </xf>
    <xf numFmtId="0" fontId="0" fillId="27" borderId="0" xfId="0" applyNumberFormat="1" applyFont="1" applyFill="1" applyAlignment="1">
      <alignment vertical="center"/>
    </xf>
    <xf numFmtId="187" fontId="0" fillId="27" borderId="0" xfId="0" applyNumberFormat="1" applyFont="1" applyFill="1" applyAlignment="1">
      <alignment horizontal="center"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7" fillId="27" borderId="11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left" vertical="center"/>
      <protection locked="0"/>
    </xf>
    <xf numFmtId="187" fontId="15" fillId="27" borderId="0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8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8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2" fontId="22" fillId="27" borderId="12" xfId="0" applyNumberFormat="1" applyFont="1" applyFill="1" applyBorder="1" applyAlignment="1" applyProtection="1">
      <alignment horizontal="center" vertical="center"/>
      <protection/>
    </xf>
    <xf numFmtId="189" fontId="23" fillId="0" borderId="12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" fontId="26" fillId="0" borderId="12" xfId="44" applyNumberFormat="1" applyFont="1" applyFill="1" applyBorder="1" applyAlignment="1" applyProtection="1">
      <alignment horizontal="right" vertical="center"/>
      <protection locked="0"/>
    </xf>
    <xf numFmtId="3" fontId="26" fillId="0" borderId="12" xfId="44" applyNumberFormat="1" applyFont="1" applyFill="1" applyBorder="1" applyAlignment="1" applyProtection="1">
      <alignment horizontal="right" vertical="center"/>
      <protection locked="0"/>
    </xf>
    <xf numFmtId="0" fontId="27" fillId="27" borderId="0" xfId="0" applyFont="1" applyFill="1" applyBorder="1" applyAlignment="1" applyProtection="1">
      <alignment horizontal="left" vertical="center"/>
      <protection/>
    </xf>
    <xf numFmtId="0" fontId="23" fillId="0" borderId="12" xfId="0" applyFont="1" applyFill="1" applyBorder="1" applyAlignment="1">
      <alignment vertical="center"/>
    </xf>
    <xf numFmtId="0" fontId="24" fillId="0" borderId="12" xfId="0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 locked="0"/>
    </xf>
    <xf numFmtId="189" fontId="25" fillId="0" borderId="12" xfId="0" applyNumberFormat="1" applyFont="1" applyFill="1" applyBorder="1" applyAlignment="1">
      <alignment horizontal="center" vertical="center"/>
    </xf>
    <xf numFmtId="0" fontId="22" fillId="27" borderId="12" xfId="0" applyFont="1" applyFill="1" applyBorder="1" applyAlignment="1">
      <alignment horizontal="center" vertical="center"/>
    </xf>
    <xf numFmtId="3" fontId="26" fillId="0" borderId="12" xfId="46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/>
    </xf>
    <xf numFmtId="0" fontId="29" fillId="27" borderId="0" xfId="0" applyFont="1" applyFill="1" applyAlignment="1">
      <alignment horizontal="center" vertical="center"/>
    </xf>
    <xf numFmtId="0" fontId="30" fillId="27" borderId="0" xfId="0" applyFont="1" applyFill="1" applyAlignment="1">
      <alignment horizontal="center" vertical="center"/>
    </xf>
    <xf numFmtId="0" fontId="31" fillId="27" borderId="0" xfId="0" applyNumberFormat="1" applyFont="1" applyFill="1" applyAlignment="1">
      <alignment horizontal="center" vertical="center"/>
    </xf>
    <xf numFmtId="0" fontId="32" fillId="27" borderId="0" xfId="0" applyFont="1" applyFill="1" applyBorder="1" applyAlignment="1" applyProtection="1">
      <alignment horizontal="center" vertical="center"/>
      <protection locked="0"/>
    </xf>
    <xf numFmtId="4" fontId="33" fillId="27" borderId="0" xfId="0" applyNumberFormat="1" applyFont="1" applyFill="1" applyBorder="1" applyAlignment="1" applyProtection="1">
      <alignment horizontal="center" vertical="center"/>
      <protection/>
    </xf>
    <xf numFmtId="3" fontId="6" fillId="0" borderId="12" xfId="187" applyNumberFormat="1" applyFont="1" applyFill="1" applyBorder="1" applyAlignment="1" applyProtection="1">
      <alignment horizontal="right" vertical="center"/>
      <protection/>
    </xf>
    <xf numFmtId="185" fontId="6" fillId="0" borderId="12" xfId="189" applyNumberFormat="1" applyFont="1" applyFill="1" applyBorder="1" applyAlignment="1" applyProtection="1">
      <alignment vertical="center"/>
      <protection/>
    </xf>
    <xf numFmtId="2" fontId="6" fillId="0" borderId="12" xfId="187" applyNumberFormat="1" applyFont="1" applyFill="1" applyBorder="1" applyAlignment="1" applyProtection="1">
      <alignment horizontal="right" vertical="center"/>
      <protection/>
    </xf>
    <xf numFmtId="2" fontId="6" fillId="0" borderId="12" xfId="0" applyNumberFormat="1" applyFont="1" applyFill="1" applyBorder="1" applyAlignment="1" applyProtection="1">
      <alignment horizontal="right" vertical="center"/>
      <protection/>
    </xf>
    <xf numFmtId="189" fontId="25" fillId="0" borderId="12" xfId="0" applyNumberFormat="1" applyFont="1" applyFill="1" applyBorder="1" applyAlignment="1">
      <alignment vertical="center"/>
    </xf>
    <xf numFmtId="0" fontId="25" fillId="0" borderId="12" xfId="0" applyNumberFormat="1" applyFont="1" applyFill="1" applyBorder="1" applyAlignment="1" applyProtection="1">
      <alignment vertical="center"/>
      <protection locked="0"/>
    </xf>
    <xf numFmtId="0" fontId="34" fillId="0" borderId="12" xfId="0" applyFont="1" applyBorder="1" applyAlignment="1">
      <alignment vertical="center"/>
    </xf>
    <xf numFmtId="0" fontId="18" fillId="28" borderId="13" xfId="0" applyNumberFormat="1" applyFont="1" applyFill="1" applyBorder="1" applyAlignment="1" applyProtection="1">
      <alignment horizontal="center" wrapText="1"/>
      <protection locked="0"/>
    </xf>
    <xf numFmtId="180" fontId="19" fillId="28" borderId="13" xfId="44" applyFont="1" applyFill="1" applyBorder="1" applyAlignment="1" applyProtection="1">
      <alignment horizontal="center"/>
      <protection locked="0"/>
    </xf>
    <xf numFmtId="0" fontId="12" fillId="28" borderId="13" xfId="0" applyNumberFormat="1" applyFont="1" applyFill="1" applyBorder="1" applyAlignment="1">
      <alignment horizontal="center" textRotation="90"/>
    </xf>
    <xf numFmtId="187" fontId="19" fillId="28" borderId="13" xfId="0" applyNumberFormat="1" applyFont="1" applyFill="1" applyBorder="1" applyAlignment="1" applyProtection="1">
      <alignment horizontal="center"/>
      <protection locked="0"/>
    </xf>
    <xf numFmtId="0" fontId="19" fillId="28" borderId="13" xfId="0" applyFont="1" applyFill="1" applyBorder="1" applyAlignment="1" applyProtection="1">
      <alignment horizontal="center"/>
      <protection locked="0"/>
    </xf>
    <xf numFmtId="0" fontId="26" fillId="28" borderId="13" xfId="0" applyFont="1" applyFill="1" applyBorder="1" applyAlignment="1" applyProtection="1">
      <alignment horizontal="center"/>
      <protection locked="0"/>
    </xf>
    <xf numFmtId="0" fontId="35" fillId="28" borderId="13" xfId="0" applyFont="1" applyFill="1" applyBorder="1" applyAlignment="1" applyProtection="1">
      <alignment horizontal="center"/>
      <protection locked="0"/>
    </xf>
    <xf numFmtId="2" fontId="18" fillId="28" borderId="14" xfId="0" applyNumberFormat="1" applyFont="1" applyFill="1" applyBorder="1" applyAlignment="1" applyProtection="1">
      <alignment horizontal="center" vertical="center"/>
      <protection/>
    </xf>
    <xf numFmtId="180" fontId="19" fillId="28" borderId="14" xfId="44" applyFont="1" applyFill="1" applyBorder="1" applyAlignment="1" applyProtection="1">
      <alignment horizontal="center" vertical="center"/>
      <protection/>
    </xf>
    <xf numFmtId="0" fontId="20" fillId="28" borderId="14" xfId="0" applyNumberFormat="1" applyFont="1" applyFill="1" applyBorder="1" applyAlignment="1" applyProtection="1">
      <alignment horizontal="center" vertical="center" textRotation="90"/>
      <protection locked="0"/>
    </xf>
    <xf numFmtId="187" fontId="19" fillId="28" borderId="14" xfId="0" applyNumberFormat="1" applyFont="1" applyFill="1" applyBorder="1" applyAlignment="1" applyProtection="1">
      <alignment horizontal="center" vertical="center" textRotation="90"/>
      <protection/>
    </xf>
    <xf numFmtId="0" fontId="19" fillId="28" borderId="14" xfId="0" applyFont="1" applyFill="1" applyBorder="1" applyAlignment="1" applyProtection="1">
      <alignment horizontal="center" vertical="center"/>
      <protection/>
    </xf>
    <xf numFmtId="0" fontId="19" fillId="28" borderId="14" xfId="0" applyNumberFormat="1" applyFont="1" applyFill="1" applyBorder="1" applyAlignment="1" applyProtection="1">
      <alignment horizontal="center" vertical="center" textRotation="90"/>
      <protection locked="0"/>
    </xf>
    <xf numFmtId="0" fontId="19" fillId="28" borderId="14" xfId="0" applyNumberFormat="1" applyFont="1" applyFill="1" applyBorder="1" applyAlignment="1" applyProtection="1">
      <alignment horizontal="center" vertical="center" textRotation="90"/>
      <protection locked="0"/>
    </xf>
    <xf numFmtId="4" fontId="19" fillId="28" borderId="14" xfId="0" applyNumberFormat="1" applyFont="1" applyFill="1" applyBorder="1" applyAlignment="1" applyProtection="1">
      <alignment horizontal="center" vertical="center" wrapText="1"/>
      <protection/>
    </xf>
    <xf numFmtId="3" fontId="19" fillId="28" borderId="14" xfId="0" applyNumberFormat="1" applyFont="1" applyFill="1" applyBorder="1" applyAlignment="1" applyProtection="1">
      <alignment horizontal="center" vertical="center" wrapText="1"/>
      <protection/>
    </xf>
    <xf numFmtId="3" fontId="19" fillId="28" borderId="14" xfId="0" applyNumberFormat="1" applyFont="1" applyFill="1" applyBorder="1" applyAlignment="1" applyProtection="1">
      <alignment horizontal="center" vertical="center" textRotation="90" wrapText="1"/>
      <protection/>
    </xf>
    <xf numFmtId="0" fontId="36" fillId="28" borderId="14" xfId="0" applyNumberFormat="1" applyFont="1" applyFill="1" applyBorder="1" applyAlignment="1" applyProtection="1">
      <alignment horizontal="center" vertical="center" textRotation="90"/>
      <protection locked="0"/>
    </xf>
    <xf numFmtId="0" fontId="37" fillId="0" borderId="12" xfId="0" applyFont="1" applyFill="1" applyBorder="1" applyAlignment="1">
      <alignment horizontal="center" vertical="center"/>
    </xf>
    <xf numFmtId="4" fontId="68" fillId="0" borderId="12" xfId="0" applyNumberFormat="1" applyFont="1" applyFill="1" applyBorder="1" applyAlignment="1">
      <alignment vertical="center"/>
    </xf>
    <xf numFmtId="3" fontId="68" fillId="0" borderId="12" xfId="0" applyNumberFormat="1" applyFont="1" applyFill="1" applyBorder="1" applyAlignment="1">
      <alignment vertical="center"/>
    </xf>
    <xf numFmtId="4" fontId="68" fillId="0" borderId="12" xfId="44" applyNumberFormat="1" applyFont="1" applyFill="1" applyBorder="1" applyAlignment="1" applyProtection="1">
      <alignment horizontal="right" vertical="center"/>
      <protection locked="0"/>
    </xf>
    <xf numFmtId="3" fontId="68" fillId="0" borderId="12" xfId="44" applyNumberFormat="1" applyFont="1" applyFill="1" applyBorder="1" applyAlignment="1" applyProtection="1">
      <alignment horizontal="right" vertical="center"/>
      <protection locked="0"/>
    </xf>
    <xf numFmtId="3" fontId="68" fillId="0" borderId="12" xfId="46" applyNumberFormat="1" applyFont="1" applyFill="1" applyBorder="1" applyAlignment="1" applyProtection="1">
      <alignment horizontal="right" vertical="center"/>
      <protection locked="0"/>
    </xf>
    <xf numFmtId="4" fontId="68" fillId="0" borderId="12" xfId="46" applyNumberFormat="1" applyFont="1" applyFill="1" applyBorder="1" applyAlignment="1" applyProtection="1">
      <alignment horizontal="right" vertical="center"/>
      <protection locked="0"/>
    </xf>
    <xf numFmtId="4" fontId="68" fillId="0" borderId="12" xfId="112" applyNumberFormat="1" applyFont="1" applyFill="1" applyBorder="1" applyAlignment="1" applyProtection="1">
      <alignment horizontal="right" vertical="center"/>
      <protection/>
    </xf>
    <xf numFmtId="3" fontId="68" fillId="0" borderId="12" xfId="112" applyNumberFormat="1" applyFont="1" applyFill="1" applyBorder="1" applyAlignment="1" applyProtection="1">
      <alignment horizontal="right" vertical="center"/>
      <protection/>
    </xf>
    <xf numFmtId="2" fontId="26" fillId="29" borderId="12" xfId="0" applyNumberFormat="1" applyFont="1" applyFill="1" applyBorder="1" applyAlignment="1" applyProtection="1">
      <alignment horizontal="center" vertical="center"/>
      <protection/>
    </xf>
    <xf numFmtId="189" fontId="69" fillId="0" borderId="12" xfId="0" applyNumberFormat="1" applyFont="1" applyFill="1" applyBorder="1" applyAlignment="1">
      <alignment vertical="center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27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7" fillId="27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28" borderId="13" xfId="0" applyFont="1" applyFill="1" applyBorder="1" applyAlignment="1">
      <alignment horizontal="center" vertical="center" wrapText="1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4.57421875" defaultRowHeight="12.75"/>
  <cols>
    <col min="1" max="1" width="2.7109375" style="1" bestFit="1" customWidth="1"/>
    <col min="2" max="2" width="1.8515625" style="2" bestFit="1" customWidth="1"/>
    <col min="3" max="3" width="27.140625" style="3" bestFit="1" customWidth="1"/>
    <col min="4" max="4" width="4.00390625" style="4" bestFit="1" customWidth="1"/>
    <col min="5" max="5" width="19.85156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59" bestFit="1" customWidth="1"/>
    <col min="11" max="11" width="2.57421875" style="10" bestFit="1" customWidth="1"/>
    <col min="12" max="12" width="7.28125" style="13" bestFit="1" customWidth="1"/>
    <col min="13" max="13" width="4.8515625" style="14" bestFit="1" customWidth="1"/>
    <col min="14" max="14" width="4.28125" style="12" bestFit="1" customWidth="1"/>
    <col min="15" max="15" width="4.28125" style="11" bestFit="1" customWidth="1"/>
    <col min="16" max="16" width="7.28125" style="11" bestFit="1" customWidth="1"/>
    <col min="17" max="17" width="4.8515625" style="12" bestFit="1" customWidth="1"/>
    <col min="18" max="19" width="4.28125" style="12" bestFit="1" customWidth="1"/>
    <col min="20" max="20" width="8.28125" style="13" bestFit="1" customWidth="1"/>
    <col min="21" max="21" width="6.7109375" style="14" bestFit="1" customWidth="1"/>
    <col min="22" max="22" width="4.28125" style="17" bestFit="1" customWidth="1"/>
    <col min="23" max="16384" width="4.57421875" style="3" customWidth="1"/>
  </cols>
  <sheetData>
    <row r="1" spans="1:22" s="23" customFormat="1" ht="12.75">
      <c r="A1" s="18"/>
      <c r="B1" s="96" t="s">
        <v>0</v>
      </c>
      <c r="C1" s="96"/>
      <c r="D1" s="19"/>
      <c r="E1" s="20"/>
      <c r="F1" s="21"/>
      <c r="G1" s="20"/>
      <c r="H1" s="22"/>
      <c r="I1" s="55"/>
      <c r="J1" s="56"/>
      <c r="K1" s="22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s="23" customFormat="1" ht="12.75">
      <c r="A2" s="18"/>
      <c r="B2" s="98" t="s">
        <v>1</v>
      </c>
      <c r="C2" s="98"/>
      <c r="D2" s="24"/>
      <c r="E2" s="25"/>
      <c r="F2" s="26"/>
      <c r="G2" s="25"/>
      <c r="H2" s="27"/>
      <c r="I2" s="27"/>
      <c r="J2" s="57"/>
      <c r="K2" s="28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s="23" customFormat="1" ht="11.25">
      <c r="A3" s="18"/>
      <c r="B3" s="99" t="s">
        <v>125</v>
      </c>
      <c r="C3" s="99"/>
      <c r="D3" s="29"/>
      <c r="E3" s="30"/>
      <c r="F3" s="31"/>
      <c r="G3" s="30"/>
      <c r="H3" s="32"/>
      <c r="I3" s="32"/>
      <c r="J3" s="58"/>
      <c r="K3" s="32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s="34" customFormat="1" ht="11.25" customHeight="1">
      <c r="A4" s="33"/>
      <c r="B4" s="67"/>
      <c r="C4" s="67"/>
      <c r="D4" s="69"/>
      <c r="E4" s="68"/>
      <c r="F4" s="70"/>
      <c r="G4" s="71"/>
      <c r="H4" s="71"/>
      <c r="I4" s="72"/>
      <c r="J4" s="73"/>
      <c r="K4" s="71"/>
      <c r="L4" s="100" t="s">
        <v>3</v>
      </c>
      <c r="M4" s="100"/>
      <c r="N4" s="100" t="s">
        <v>3</v>
      </c>
      <c r="O4" s="100"/>
      <c r="P4" s="100" t="s">
        <v>4</v>
      </c>
      <c r="Q4" s="100"/>
      <c r="R4" s="100" t="s">
        <v>2</v>
      </c>
      <c r="S4" s="100"/>
      <c r="T4" s="100" t="s">
        <v>5</v>
      </c>
      <c r="U4" s="100"/>
      <c r="V4" s="100"/>
    </row>
    <row r="5" spans="1:22" s="36" customFormat="1" ht="57.75">
      <c r="A5" s="35"/>
      <c r="B5" s="74"/>
      <c r="C5" s="75" t="s">
        <v>6</v>
      </c>
      <c r="D5" s="76" t="s">
        <v>7</v>
      </c>
      <c r="E5" s="75" t="s">
        <v>8</v>
      </c>
      <c r="F5" s="77" t="s">
        <v>9</v>
      </c>
      <c r="G5" s="78" t="s">
        <v>10</v>
      </c>
      <c r="H5" s="79" t="s">
        <v>11</v>
      </c>
      <c r="I5" s="80" t="s">
        <v>12</v>
      </c>
      <c r="J5" s="84" t="s">
        <v>13</v>
      </c>
      <c r="K5" s="79" t="s">
        <v>14</v>
      </c>
      <c r="L5" s="81" t="s">
        <v>15</v>
      </c>
      <c r="M5" s="82" t="s">
        <v>21</v>
      </c>
      <c r="N5" s="83" t="s">
        <v>17</v>
      </c>
      <c r="O5" s="83" t="s">
        <v>18</v>
      </c>
      <c r="P5" s="81" t="s">
        <v>15</v>
      </c>
      <c r="Q5" s="82" t="s">
        <v>19</v>
      </c>
      <c r="R5" s="83" t="s">
        <v>20</v>
      </c>
      <c r="S5" s="83" t="s">
        <v>22</v>
      </c>
      <c r="T5" s="81" t="s">
        <v>15</v>
      </c>
      <c r="U5" s="82" t="s">
        <v>16</v>
      </c>
      <c r="V5" s="83" t="s">
        <v>18</v>
      </c>
    </row>
    <row r="6" spans="4:19" ht="11.25">
      <c r="D6" s="5"/>
      <c r="L6" s="16"/>
      <c r="M6" s="15"/>
      <c r="N6" s="16"/>
      <c r="O6" s="16"/>
      <c r="P6" s="16"/>
      <c r="Q6" s="15"/>
      <c r="R6" s="16"/>
      <c r="S6" s="16"/>
    </row>
    <row r="7" spans="1:22" s="45" customFormat="1" ht="11.25">
      <c r="A7" s="37">
        <v>1</v>
      </c>
      <c r="B7" s="50"/>
      <c r="C7" s="46" t="s">
        <v>65</v>
      </c>
      <c r="D7" s="47" t="s">
        <v>31</v>
      </c>
      <c r="E7" s="65" t="s">
        <v>65</v>
      </c>
      <c r="F7" s="48">
        <v>44069</v>
      </c>
      <c r="G7" s="42" t="s">
        <v>26</v>
      </c>
      <c r="H7" s="54">
        <v>225</v>
      </c>
      <c r="I7" s="54">
        <v>135</v>
      </c>
      <c r="J7" s="85">
        <v>153</v>
      </c>
      <c r="K7" s="53">
        <v>9</v>
      </c>
      <c r="L7" s="88">
        <v>245928</v>
      </c>
      <c r="M7" s="89">
        <v>10625</v>
      </c>
      <c r="N7" s="60">
        <f>M7/J7</f>
        <v>69.44444444444444</v>
      </c>
      <c r="O7" s="62">
        <f aca="true" t="shared" si="0" ref="O7:O38">L7/M7</f>
        <v>23.146164705882352</v>
      </c>
      <c r="P7" s="43">
        <v>285210</v>
      </c>
      <c r="Q7" s="44">
        <v>12193</v>
      </c>
      <c r="R7" s="61">
        <f>IF(P7&lt;&gt;0,-(P7-L7)/P7,"")</f>
        <v>-0.1377300936152309</v>
      </c>
      <c r="S7" s="61">
        <f>IF(Q7&lt;&gt;0,-(Q7-M7)/Q7,"")</f>
        <v>-0.12859837611744443</v>
      </c>
      <c r="T7" s="91">
        <v>4688843</v>
      </c>
      <c r="U7" s="90">
        <v>216435</v>
      </c>
      <c r="V7" s="63">
        <f aca="true" t="shared" si="1" ref="V7:V53">T7/U7</f>
        <v>21.663977637627926</v>
      </c>
    </row>
    <row r="8" spans="1:22" s="45" customFormat="1" ht="11.25">
      <c r="A8" s="37">
        <v>2</v>
      </c>
      <c r="B8" s="94" t="s">
        <v>62</v>
      </c>
      <c r="C8" s="39" t="s">
        <v>124</v>
      </c>
      <c r="D8" s="40" t="s">
        <v>37</v>
      </c>
      <c r="E8" s="64" t="s">
        <v>120</v>
      </c>
      <c r="F8" s="41">
        <v>44127</v>
      </c>
      <c r="G8" s="42" t="s">
        <v>28</v>
      </c>
      <c r="H8" s="52">
        <v>195</v>
      </c>
      <c r="I8" s="52">
        <v>195</v>
      </c>
      <c r="J8" s="85">
        <v>223</v>
      </c>
      <c r="K8" s="53">
        <v>1</v>
      </c>
      <c r="L8" s="88">
        <v>225852.5</v>
      </c>
      <c r="M8" s="89">
        <v>10365</v>
      </c>
      <c r="N8" s="60">
        <f>M8/J8</f>
        <v>46.47982062780269</v>
      </c>
      <c r="O8" s="62">
        <f t="shared" si="0"/>
        <v>21.7899179932465</v>
      </c>
      <c r="P8" s="43"/>
      <c r="Q8" s="44"/>
      <c r="R8" s="61"/>
      <c r="S8" s="61"/>
      <c r="T8" s="88">
        <v>225852.5</v>
      </c>
      <c r="U8" s="89">
        <v>10365</v>
      </c>
      <c r="V8" s="63">
        <f t="shared" si="1"/>
        <v>21.7899179932465</v>
      </c>
    </row>
    <row r="9" spans="1:22" s="45" customFormat="1" ht="11.25">
      <c r="A9" s="37">
        <v>3</v>
      </c>
      <c r="B9" s="38"/>
      <c r="C9" s="39" t="s">
        <v>100</v>
      </c>
      <c r="D9" s="40" t="s">
        <v>48</v>
      </c>
      <c r="E9" s="64" t="s">
        <v>100</v>
      </c>
      <c r="F9" s="41">
        <v>44120</v>
      </c>
      <c r="G9" s="66" t="s">
        <v>43</v>
      </c>
      <c r="H9" s="52">
        <v>150</v>
      </c>
      <c r="I9" s="52">
        <v>148</v>
      </c>
      <c r="J9" s="85">
        <v>151</v>
      </c>
      <c r="K9" s="53">
        <v>2</v>
      </c>
      <c r="L9" s="88">
        <v>179911</v>
      </c>
      <c r="M9" s="89">
        <v>9454</v>
      </c>
      <c r="N9" s="60">
        <f>M9/J9</f>
        <v>62.609271523178805</v>
      </c>
      <c r="O9" s="62">
        <f t="shared" si="0"/>
        <v>19.030145969959804</v>
      </c>
      <c r="P9" s="43">
        <v>189046</v>
      </c>
      <c r="Q9" s="44">
        <v>10087</v>
      </c>
      <c r="R9" s="61">
        <f aca="true" t="shared" si="2" ref="R9:S12">IF(P9&lt;&gt;0,-(P9-L9)/P9,"")</f>
        <v>-0.048321572527321395</v>
      </c>
      <c r="S9" s="61">
        <f t="shared" si="2"/>
        <v>-0.06275403985327649</v>
      </c>
      <c r="T9" s="88">
        <v>368957</v>
      </c>
      <c r="U9" s="89">
        <v>19541</v>
      </c>
      <c r="V9" s="63">
        <f t="shared" si="1"/>
        <v>18.881172918479095</v>
      </c>
    </row>
    <row r="10" spans="1:22" s="45" customFormat="1" ht="11.25">
      <c r="A10" s="37">
        <v>4</v>
      </c>
      <c r="B10" s="38"/>
      <c r="C10" s="39" t="s">
        <v>92</v>
      </c>
      <c r="D10" s="40" t="s">
        <v>53</v>
      </c>
      <c r="E10" s="64" t="s">
        <v>92</v>
      </c>
      <c r="F10" s="41">
        <v>44113</v>
      </c>
      <c r="G10" s="42" t="s">
        <v>28</v>
      </c>
      <c r="H10" s="52">
        <v>202</v>
      </c>
      <c r="I10" s="52">
        <v>174</v>
      </c>
      <c r="J10" s="85">
        <v>180</v>
      </c>
      <c r="K10" s="53">
        <v>3</v>
      </c>
      <c r="L10" s="88">
        <v>146193</v>
      </c>
      <c r="M10" s="89">
        <v>7700</v>
      </c>
      <c r="N10" s="60">
        <f>M10/J10</f>
        <v>42.77777777777778</v>
      </c>
      <c r="O10" s="62">
        <f t="shared" si="0"/>
        <v>18.986103896103895</v>
      </c>
      <c r="P10" s="43">
        <v>187757.5</v>
      </c>
      <c r="Q10" s="44">
        <v>10077</v>
      </c>
      <c r="R10" s="61">
        <f t="shared" si="2"/>
        <v>-0.2213733139821312</v>
      </c>
      <c r="S10" s="61">
        <f t="shared" si="2"/>
        <v>-0.23588369554430882</v>
      </c>
      <c r="T10" s="88">
        <v>524995</v>
      </c>
      <c r="U10" s="89">
        <v>28286</v>
      </c>
      <c r="V10" s="63">
        <f t="shared" si="1"/>
        <v>18.560241815739236</v>
      </c>
    </row>
    <row r="11" spans="1:22" s="45" customFormat="1" ht="11.25">
      <c r="A11" s="37">
        <v>5</v>
      </c>
      <c r="B11" s="38"/>
      <c r="C11" s="39" t="s">
        <v>83</v>
      </c>
      <c r="D11" s="40" t="s">
        <v>48</v>
      </c>
      <c r="E11" s="64" t="s">
        <v>84</v>
      </c>
      <c r="F11" s="41">
        <v>44106</v>
      </c>
      <c r="G11" s="42" t="s">
        <v>29</v>
      </c>
      <c r="H11" s="52">
        <v>148</v>
      </c>
      <c r="I11" s="52">
        <v>136</v>
      </c>
      <c r="J11" s="85">
        <v>136</v>
      </c>
      <c r="K11" s="53">
        <v>4</v>
      </c>
      <c r="L11" s="88">
        <v>124512.5</v>
      </c>
      <c r="M11" s="89">
        <v>6507</v>
      </c>
      <c r="N11" s="60">
        <f>M11/J11</f>
        <v>47.845588235294116</v>
      </c>
      <c r="O11" s="62">
        <f t="shared" si="0"/>
        <v>19.135162133087444</v>
      </c>
      <c r="P11" s="43">
        <v>157111.5</v>
      </c>
      <c r="Q11" s="44">
        <v>8157</v>
      </c>
      <c r="R11" s="61">
        <f t="shared" si="2"/>
        <v>-0.20748958542181825</v>
      </c>
      <c r="S11" s="61">
        <f t="shared" si="2"/>
        <v>-0.20228025009194556</v>
      </c>
      <c r="T11" s="92">
        <v>709186.5</v>
      </c>
      <c r="U11" s="93">
        <v>35359</v>
      </c>
      <c r="V11" s="63">
        <f t="shared" si="1"/>
        <v>20.0567465143245</v>
      </c>
    </row>
    <row r="12" spans="1:22" s="45" customFormat="1" ht="11.25">
      <c r="A12" s="37">
        <v>6</v>
      </c>
      <c r="B12" s="38"/>
      <c r="C12" s="39" t="s">
        <v>88</v>
      </c>
      <c r="D12" s="40" t="s">
        <v>50</v>
      </c>
      <c r="E12" s="64" t="s">
        <v>89</v>
      </c>
      <c r="F12" s="41">
        <v>44106</v>
      </c>
      <c r="G12" s="42" t="s">
        <v>23</v>
      </c>
      <c r="H12" s="52">
        <v>190</v>
      </c>
      <c r="I12" s="52">
        <v>164</v>
      </c>
      <c r="J12" s="85">
        <v>164</v>
      </c>
      <c r="K12" s="53">
        <v>4</v>
      </c>
      <c r="L12" s="88">
        <v>101198</v>
      </c>
      <c r="M12" s="89">
        <v>5316</v>
      </c>
      <c r="N12" s="60">
        <f>M12/J12</f>
        <v>32.41463414634146</v>
      </c>
      <c r="O12" s="62">
        <f t="shared" si="0"/>
        <v>19.036493604213696</v>
      </c>
      <c r="P12" s="43">
        <v>141169</v>
      </c>
      <c r="Q12" s="44">
        <v>7803</v>
      </c>
      <c r="R12" s="61">
        <f t="shared" si="2"/>
        <v>-0.2831428996451062</v>
      </c>
      <c r="S12" s="61">
        <f t="shared" si="2"/>
        <v>-0.31872356785851597</v>
      </c>
      <c r="T12" s="88">
        <v>571438</v>
      </c>
      <c r="U12" s="89">
        <v>30660</v>
      </c>
      <c r="V12" s="63">
        <f t="shared" si="1"/>
        <v>18.637899543378996</v>
      </c>
    </row>
    <row r="13" spans="1:22" s="45" customFormat="1" ht="11.25">
      <c r="A13" s="37">
        <v>7</v>
      </c>
      <c r="B13" s="94" t="s">
        <v>62</v>
      </c>
      <c r="C13" s="39" t="s">
        <v>123</v>
      </c>
      <c r="D13" s="40" t="s">
        <v>53</v>
      </c>
      <c r="E13" s="64" t="s">
        <v>122</v>
      </c>
      <c r="F13" s="41">
        <v>44127</v>
      </c>
      <c r="G13" s="42" t="s">
        <v>28</v>
      </c>
      <c r="H13" s="52">
        <v>178</v>
      </c>
      <c r="I13" s="52">
        <v>178</v>
      </c>
      <c r="J13" s="85">
        <v>178</v>
      </c>
      <c r="K13" s="53">
        <v>1</v>
      </c>
      <c r="L13" s="88">
        <v>87192</v>
      </c>
      <c r="M13" s="89">
        <v>4487</v>
      </c>
      <c r="N13" s="60">
        <f>M13/J13</f>
        <v>25.207865168539325</v>
      </c>
      <c r="O13" s="62">
        <f t="shared" si="0"/>
        <v>19.432137285491418</v>
      </c>
      <c r="P13" s="43"/>
      <c r="Q13" s="44"/>
      <c r="R13" s="61"/>
      <c r="S13" s="61"/>
      <c r="T13" s="88">
        <v>87192</v>
      </c>
      <c r="U13" s="89">
        <v>4487</v>
      </c>
      <c r="V13" s="63">
        <f t="shared" si="1"/>
        <v>19.432137285491418</v>
      </c>
    </row>
    <row r="14" spans="1:22" s="45" customFormat="1" ht="11.25">
      <c r="A14" s="37">
        <v>8</v>
      </c>
      <c r="B14" s="50"/>
      <c r="C14" s="46" t="s">
        <v>76</v>
      </c>
      <c r="D14" s="47" t="s">
        <v>53</v>
      </c>
      <c r="E14" s="65" t="s">
        <v>76</v>
      </c>
      <c r="F14" s="48">
        <v>44092</v>
      </c>
      <c r="G14" s="42" t="s">
        <v>26</v>
      </c>
      <c r="H14" s="54">
        <v>178</v>
      </c>
      <c r="I14" s="54">
        <v>108</v>
      </c>
      <c r="J14" s="85">
        <v>108</v>
      </c>
      <c r="K14" s="53">
        <v>6</v>
      </c>
      <c r="L14" s="88">
        <v>70294</v>
      </c>
      <c r="M14" s="89">
        <v>3726</v>
      </c>
      <c r="N14" s="60">
        <f>M14/J14</f>
        <v>34.5</v>
      </c>
      <c r="O14" s="62">
        <f t="shared" si="0"/>
        <v>18.86580783682233</v>
      </c>
      <c r="P14" s="43">
        <v>84530</v>
      </c>
      <c r="Q14" s="44">
        <v>4682</v>
      </c>
      <c r="R14" s="61">
        <f>IF(P14&lt;&gt;0,-(P14-L14)/P14,"")</f>
        <v>-0.16841358097716788</v>
      </c>
      <c r="S14" s="61">
        <f>IF(Q14&lt;&gt;0,-(Q14-M14)/Q14,"")</f>
        <v>-0.20418624519436138</v>
      </c>
      <c r="T14" s="91">
        <v>674403</v>
      </c>
      <c r="U14" s="90">
        <v>37307</v>
      </c>
      <c r="V14" s="63">
        <f t="shared" si="1"/>
        <v>18.077116894952688</v>
      </c>
    </row>
    <row r="15" spans="1:22" s="45" customFormat="1" ht="11.25">
      <c r="A15" s="37">
        <v>9</v>
      </c>
      <c r="B15" s="38"/>
      <c r="C15" s="39" t="s">
        <v>90</v>
      </c>
      <c r="D15" s="40" t="s">
        <v>48</v>
      </c>
      <c r="E15" s="64" t="s">
        <v>91</v>
      </c>
      <c r="F15" s="41">
        <v>44113</v>
      </c>
      <c r="G15" s="42" t="s">
        <v>29</v>
      </c>
      <c r="H15" s="52">
        <v>111</v>
      </c>
      <c r="I15" s="52">
        <v>79</v>
      </c>
      <c r="J15" s="85">
        <v>79</v>
      </c>
      <c r="K15" s="53">
        <v>3</v>
      </c>
      <c r="L15" s="88">
        <v>48048</v>
      </c>
      <c r="M15" s="89">
        <v>2354</v>
      </c>
      <c r="N15" s="60">
        <f>M15/J15</f>
        <v>29.79746835443038</v>
      </c>
      <c r="O15" s="62">
        <f t="shared" si="0"/>
        <v>20.411214953271028</v>
      </c>
      <c r="P15" s="43">
        <v>80613.5</v>
      </c>
      <c r="Q15" s="44">
        <v>4178</v>
      </c>
      <c r="R15" s="61">
        <f>IF(P15&lt;&gt;0,-(P15-L15)/P15,"")</f>
        <v>-0.4039707989356621</v>
      </c>
      <c r="S15" s="61">
        <f>IF(Q15&lt;&gt;0,-(Q15-M15)/Q15,"")</f>
        <v>-0.4365725227381522</v>
      </c>
      <c r="T15" s="92">
        <v>250712</v>
      </c>
      <c r="U15" s="93">
        <v>12994</v>
      </c>
      <c r="V15" s="63">
        <f t="shared" si="1"/>
        <v>19.29444358934893</v>
      </c>
    </row>
    <row r="16" spans="1:22" s="45" customFormat="1" ht="11.25">
      <c r="A16" s="37">
        <v>10</v>
      </c>
      <c r="B16" s="94" t="s">
        <v>62</v>
      </c>
      <c r="C16" s="39" t="s">
        <v>121</v>
      </c>
      <c r="D16" s="40" t="s">
        <v>31</v>
      </c>
      <c r="E16" s="64" t="s">
        <v>121</v>
      </c>
      <c r="F16" s="41">
        <v>44127</v>
      </c>
      <c r="G16" s="42" t="s">
        <v>28</v>
      </c>
      <c r="H16" s="52">
        <v>159</v>
      </c>
      <c r="I16" s="52">
        <v>159</v>
      </c>
      <c r="J16" s="85">
        <v>159</v>
      </c>
      <c r="K16" s="53">
        <v>1</v>
      </c>
      <c r="L16" s="88">
        <v>38376.5</v>
      </c>
      <c r="M16" s="89">
        <v>2118</v>
      </c>
      <c r="N16" s="60">
        <f>M16/J16</f>
        <v>13.320754716981131</v>
      </c>
      <c r="O16" s="62">
        <f t="shared" si="0"/>
        <v>18.119216241737487</v>
      </c>
      <c r="P16" s="43"/>
      <c r="Q16" s="44"/>
      <c r="R16" s="61"/>
      <c r="S16" s="61"/>
      <c r="T16" s="88">
        <v>38376.5</v>
      </c>
      <c r="U16" s="89">
        <v>2118</v>
      </c>
      <c r="V16" s="63">
        <f t="shared" si="1"/>
        <v>18.119216241737487</v>
      </c>
    </row>
    <row r="17" spans="1:22" s="45" customFormat="1" ht="11.25">
      <c r="A17" s="37">
        <v>11</v>
      </c>
      <c r="B17" s="38"/>
      <c r="C17" s="39" t="s">
        <v>103</v>
      </c>
      <c r="D17" s="40" t="s">
        <v>48</v>
      </c>
      <c r="E17" s="64" t="s">
        <v>104</v>
      </c>
      <c r="F17" s="41">
        <v>44120</v>
      </c>
      <c r="G17" s="42" t="s">
        <v>28</v>
      </c>
      <c r="H17" s="52">
        <v>147</v>
      </c>
      <c r="I17" s="52">
        <v>102</v>
      </c>
      <c r="J17" s="85">
        <v>102</v>
      </c>
      <c r="K17" s="53">
        <v>2</v>
      </c>
      <c r="L17" s="88">
        <v>30682.5</v>
      </c>
      <c r="M17" s="89">
        <v>1529</v>
      </c>
      <c r="N17" s="60">
        <f>M17/J17</f>
        <v>14.990196078431373</v>
      </c>
      <c r="O17" s="62">
        <f t="shared" si="0"/>
        <v>20.067037279267495</v>
      </c>
      <c r="P17" s="43">
        <v>90741</v>
      </c>
      <c r="Q17" s="44">
        <v>4804</v>
      </c>
      <c r="R17" s="61">
        <f aca="true" t="shared" si="3" ref="R17:R53">IF(P17&lt;&gt;0,-(P17-L17)/P17,"")</f>
        <v>-0.6618672926240619</v>
      </c>
      <c r="S17" s="61">
        <f aca="true" t="shared" si="4" ref="S17:S53">IF(Q17&lt;&gt;0,-(Q17-M17)/Q17,"")</f>
        <v>-0.6817235636969192</v>
      </c>
      <c r="T17" s="88">
        <v>121423.5</v>
      </c>
      <c r="U17" s="89">
        <v>6333</v>
      </c>
      <c r="V17" s="63">
        <f t="shared" si="1"/>
        <v>19.173140691615348</v>
      </c>
    </row>
    <row r="18" spans="1:22" s="45" customFormat="1" ht="11.25">
      <c r="A18" s="37">
        <v>12</v>
      </c>
      <c r="B18" s="38"/>
      <c r="C18" s="39" t="s">
        <v>94</v>
      </c>
      <c r="D18" s="40" t="s">
        <v>31</v>
      </c>
      <c r="E18" s="64" t="s">
        <v>93</v>
      </c>
      <c r="F18" s="41">
        <v>44113</v>
      </c>
      <c r="G18" s="66" t="s">
        <v>43</v>
      </c>
      <c r="H18" s="52">
        <v>139</v>
      </c>
      <c r="I18" s="52">
        <v>54</v>
      </c>
      <c r="J18" s="85">
        <v>59</v>
      </c>
      <c r="K18" s="53">
        <v>3</v>
      </c>
      <c r="L18" s="88">
        <v>15714</v>
      </c>
      <c r="M18" s="89">
        <v>742</v>
      </c>
      <c r="N18" s="60">
        <f>M18/J18</f>
        <v>12.576271186440678</v>
      </c>
      <c r="O18" s="62">
        <f t="shared" si="0"/>
        <v>21.17789757412399</v>
      </c>
      <c r="P18" s="43">
        <v>41422</v>
      </c>
      <c r="Q18" s="44">
        <v>2108</v>
      </c>
      <c r="R18" s="61">
        <f t="shared" si="3"/>
        <v>-0.6206363768045966</v>
      </c>
      <c r="S18" s="61">
        <f t="shared" si="4"/>
        <v>-0.6480075901328273</v>
      </c>
      <c r="T18" s="88">
        <v>152909</v>
      </c>
      <c r="U18" s="89">
        <v>7480</v>
      </c>
      <c r="V18" s="63">
        <f t="shared" si="1"/>
        <v>20.442379679144384</v>
      </c>
    </row>
    <row r="19" spans="1:22" s="45" customFormat="1" ht="11.25">
      <c r="A19" s="37">
        <v>13</v>
      </c>
      <c r="B19" s="50"/>
      <c r="C19" s="46" t="s">
        <v>47</v>
      </c>
      <c r="D19" s="47" t="s">
        <v>37</v>
      </c>
      <c r="E19" s="65" t="s">
        <v>47</v>
      </c>
      <c r="F19" s="48">
        <v>43686</v>
      </c>
      <c r="G19" s="42" t="s">
        <v>45</v>
      </c>
      <c r="H19" s="54">
        <v>355</v>
      </c>
      <c r="I19" s="54">
        <v>4</v>
      </c>
      <c r="J19" s="85">
        <v>4</v>
      </c>
      <c r="K19" s="53">
        <v>19</v>
      </c>
      <c r="L19" s="88">
        <v>4902</v>
      </c>
      <c r="M19" s="89">
        <v>320</v>
      </c>
      <c r="N19" s="60">
        <f>M19/J19</f>
        <v>80</v>
      </c>
      <c r="O19" s="62">
        <f t="shared" si="0"/>
        <v>15.31875</v>
      </c>
      <c r="P19" s="43">
        <v>2128</v>
      </c>
      <c r="Q19" s="44">
        <v>131</v>
      </c>
      <c r="R19" s="61">
        <f t="shared" si="3"/>
        <v>1.3035714285714286</v>
      </c>
      <c r="S19" s="61">
        <f t="shared" si="4"/>
        <v>1.4427480916030535</v>
      </c>
      <c r="T19" s="91">
        <v>7153391.5</v>
      </c>
      <c r="U19" s="90">
        <v>451038</v>
      </c>
      <c r="V19" s="63">
        <f t="shared" si="1"/>
        <v>15.859842186245949</v>
      </c>
    </row>
    <row r="20" spans="1:22" s="45" customFormat="1" ht="11.25">
      <c r="A20" s="37">
        <v>14</v>
      </c>
      <c r="B20" s="38"/>
      <c r="C20" s="39" t="s">
        <v>41</v>
      </c>
      <c r="D20" s="40"/>
      <c r="E20" s="64" t="s">
        <v>41</v>
      </c>
      <c r="F20" s="41">
        <v>41985</v>
      </c>
      <c r="G20" s="42" t="s">
        <v>38</v>
      </c>
      <c r="H20" s="52">
        <v>90</v>
      </c>
      <c r="I20" s="52">
        <v>3</v>
      </c>
      <c r="J20" s="85">
        <v>3</v>
      </c>
      <c r="K20" s="53">
        <v>16</v>
      </c>
      <c r="L20" s="88">
        <v>1425.6</v>
      </c>
      <c r="M20" s="89">
        <v>285</v>
      </c>
      <c r="N20" s="60">
        <f>M20/J20</f>
        <v>95</v>
      </c>
      <c r="O20" s="62">
        <f t="shared" si="0"/>
        <v>5.002105263157895</v>
      </c>
      <c r="P20" s="43">
        <v>1425.6</v>
      </c>
      <c r="Q20" s="44">
        <v>285</v>
      </c>
      <c r="R20" s="61">
        <f t="shared" si="3"/>
        <v>0</v>
      </c>
      <c r="S20" s="61">
        <f t="shared" si="4"/>
        <v>0</v>
      </c>
      <c r="T20" s="88">
        <v>866050.06</v>
      </c>
      <c r="U20" s="89">
        <v>73158</v>
      </c>
      <c r="V20" s="63">
        <f t="shared" si="1"/>
        <v>11.838077312118976</v>
      </c>
    </row>
    <row r="21" spans="1:22" s="45" customFormat="1" ht="11.25">
      <c r="A21" s="37">
        <v>15</v>
      </c>
      <c r="B21" s="38"/>
      <c r="C21" s="39" t="s">
        <v>82</v>
      </c>
      <c r="D21" s="40" t="s">
        <v>48</v>
      </c>
      <c r="E21" s="64" t="s">
        <v>82</v>
      </c>
      <c r="F21" s="41">
        <v>44099</v>
      </c>
      <c r="G21" s="42" t="s">
        <v>35</v>
      </c>
      <c r="H21" s="52">
        <v>50</v>
      </c>
      <c r="I21" s="52">
        <v>14</v>
      </c>
      <c r="J21" s="85">
        <v>4</v>
      </c>
      <c r="K21" s="53">
        <v>5</v>
      </c>
      <c r="L21" s="88">
        <v>4814</v>
      </c>
      <c r="M21" s="89">
        <v>279</v>
      </c>
      <c r="N21" s="60">
        <f>M21/J21</f>
        <v>69.75</v>
      </c>
      <c r="O21" s="62">
        <f t="shared" si="0"/>
        <v>17.25448028673835</v>
      </c>
      <c r="P21" s="43">
        <v>9711</v>
      </c>
      <c r="Q21" s="44">
        <v>576</v>
      </c>
      <c r="R21" s="61">
        <f t="shared" si="3"/>
        <v>-0.5042735042735043</v>
      </c>
      <c r="S21" s="61">
        <f t="shared" si="4"/>
        <v>-0.515625</v>
      </c>
      <c r="T21" s="88">
        <v>70136.5</v>
      </c>
      <c r="U21" s="89">
        <v>4157</v>
      </c>
      <c r="V21" s="63">
        <f t="shared" si="1"/>
        <v>16.871902814529708</v>
      </c>
    </row>
    <row r="22" spans="1:22" s="45" customFormat="1" ht="11.25">
      <c r="A22" s="37">
        <v>16</v>
      </c>
      <c r="B22" s="38"/>
      <c r="C22" s="39" t="s">
        <v>68</v>
      </c>
      <c r="D22" s="40" t="s">
        <v>51</v>
      </c>
      <c r="E22" s="64" t="s">
        <v>68</v>
      </c>
      <c r="F22" s="41">
        <v>44078</v>
      </c>
      <c r="G22" s="42" t="s">
        <v>23</v>
      </c>
      <c r="H22" s="52">
        <v>210</v>
      </c>
      <c r="I22" s="52">
        <v>5</v>
      </c>
      <c r="J22" s="85">
        <v>5</v>
      </c>
      <c r="K22" s="53">
        <v>8</v>
      </c>
      <c r="L22" s="88">
        <v>6209</v>
      </c>
      <c r="M22" s="89">
        <v>258</v>
      </c>
      <c r="N22" s="60">
        <f>M22/J22</f>
        <v>51.6</v>
      </c>
      <c r="O22" s="62">
        <f t="shared" si="0"/>
        <v>24.065891472868216</v>
      </c>
      <c r="P22" s="43">
        <v>6724</v>
      </c>
      <c r="Q22" s="44">
        <v>266</v>
      </c>
      <c r="R22" s="61">
        <f t="shared" si="3"/>
        <v>-0.07659131469363474</v>
      </c>
      <c r="S22" s="61">
        <f t="shared" si="4"/>
        <v>-0.03007518796992481</v>
      </c>
      <c r="T22" s="88">
        <v>490201</v>
      </c>
      <c r="U22" s="89">
        <v>23825</v>
      </c>
      <c r="V22" s="63">
        <f t="shared" si="1"/>
        <v>20.575068205666316</v>
      </c>
    </row>
    <row r="23" spans="1:22" s="45" customFormat="1" ht="11.25">
      <c r="A23" s="37">
        <v>17</v>
      </c>
      <c r="B23" s="38"/>
      <c r="C23" s="95" t="s">
        <v>109</v>
      </c>
      <c r="D23" s="40" t="s">
        <v>48</v>
      </c>
      <c r="E23" s="64" t="s">
        <v>110</v>
      </c>
      <c r="F23" s="41">
        <v>37350</v>
      </c>
      <c r="G23" s="42" t="s">
        <v>111</v>
      </c>
      <c r="H23" s="52">
        <v>10</v>
      </c>
      <c r="I23" s="52">
        <v>10</v>
      </c>
      <c r="J23" s="85">
        <v>10</v>
      </c>
      <c r="K23" s="53">
        <v>2</v>
      </c>
      <c r="L23" s="88">
        <v>3693</v>
      </c>
      <c r="M23" s="89">
        <v>207</v>
      </c>
      <c r="N23" s="60">
        <f>M23/J23</f>
        <v>20.7</v>
      </c>
      <c r="O23" s="62">
        <f t="shared" si="0"/>
        <v>17.840579710144926</v>
      </c>
      <c r="P23" s="43"/>
      <c r="Q23" s="44"/>
      <c r="R23" s="61">
        <f t="shared" si="3"/>
      </c>
      <c r="S23" s="61">
        <f t="shared" si="4"/>
      </c>
      <c r="T23" s="88">
        <v>9260</v>
      </c>
      <c r="U23" s="89">
        <v>488</v>
      </c>
      <c r="V23" s="63">
        <f t="shared" si="1"/>
        <v>18.975409836065573</v>
      </c>
    </row>
    <row r="24" spans="1:22" s="45" customFormat="1" ht="11.25">
      <c r="A24" s="37">
        <v>18</v>
      </c>
      <c r="B24" s="38"/>
      <c r="C24" s="39" t="s">
        <v>72</v>
      </c>
      <c r="D24" s="40" t="s">
        <v>48</v>
      </c>
      <c r="E24" s="64" t="s">
        <v>73</v>
      </c>
      <c r="F24" s="41">
        <v>44085</v>
      </c>
      <c r="G24" s="42" t="s">
        <v>23</v>
      </c>
      <c r="H24" s="52">
        <v>311</v>
      </c>
      <c r="I24" s="52">
        <v>7</v>
      </c>
      <c r="J24" s="85">
        <v>7</v>
      </c>
      <c r="K24" s="53">
        <v>7</v>
      </c>
      <c r="L24" s="88">
        <v>3876</v>
      </c>
      <c r="M24" s="89">
        <v>203</v>
      </c>
      <c r="N24" s="60">
        <f>M24/J24</f>
        <v>29</v>
      </c>
      <c r="O24" s="62">
        <f t="shared" si="0"/>
        <v>19.0935960591133</v>
      </c>
      <c r="P24" s="43">
        <v>8295</v>
      </c>
      <c r="Q24" s="44">
        <v>448</v>
      </c>
      <c r="R24" s="61">
        <f t="shared" si="3"/>
        <v>-0.5327305605786619</v>
      </c>
      <c r="S24" s="61">
        <f t="shared" si="4"/>
        <v>-0.546875</v>
      </c>
      <c r="T24" s="88">
        <v>535190</v>
      </c>
      <c r="U24" s="89">
        <v>28826</v>
      </c>
      <c r="V24" s="63">
        <f t="shared" si="1"/>
        <v>18.56622493582183</v>
      </c>
    </row>
    <row r="25" spans="1:22" s="45" customFormat="1" ht="11.25">
      <c r="A25" s="37">
        <v>19</v>
      </c>
      <c r="B25" s="38"/>
      <c r="C25" s="39" t="s">
        <v>102</v>
      </c>
      <c r="D25" s="40" t="s">
        <v>49</v>
      </c>
      <c r="E25" s="64" t="s">
        <v>101</v>
      </c>
      <c r="F25" s="41">
        <v>44120</v>
      </c>
      <c r="G25" s="66" t="s">
        <v>43</v>
      </c>
      <c r="H25" s="52">
        <v>82</v>
      </c>
      <c r="I25" s="52">
        <v>39</v>
      </c>
      <c r="J25" s="85">
        <v>39</v>
      </c>
      <c r="K25" s="53">
        <v>2</v>
      </c>
      <c r="L25" s="88">
        <v>5442</v>
      </c>
      <c r="M25" s="89">
        <v>194</v>
      </c>
      <c r="N25" s="60">
        <f>M25/J25</f>
        <v>4.9743589743589745</v>
      </c>
      <c r="O25" s="62">
        <f t="shared" si="0"/>
        <v>28.051546391752577</v>
      </c>
      <c r="P25" s="43">
        <v>32308</v>
      </c>
      <c r="Q25" s="44">
        <v>1309</v>
      </c>
      <c r="R25" s="61">
        <f t="shared" si="3"/>
        <v>-0.8315587470595518</v>
      </c>
      <c r="S25" s="61">
        <f t="shared" si="4"/>
        <v>-0.8517952635599695</v>
      </c>
      <c r="T25" s="88">
        <v>37750</v>
      </c>
      <c r="U25" s="89">
        <v>1503</v>
      </c>
      <c r="V25" s="63">
        <f t="shared" si="1"/>
        <v>25.11643379906853</v>
      </c>
    </row>
    <row r="26" spans="1:22" s="45" customFormat="1" ht="11.25">
      <c r="A26" s="37">
        <v>20</v>
      </c>
      <c r="B26" s="38"/>
      <c r="C26" s="95" t="s">
        <v>112</v>
      </c>
      <c r="D26" s="40" t="s">
        <v>37</v>
      </c>
      <c r="E26" s="64" t="s">
        <v>113</v>
      </c>
      <c r="F26" s="41">
        <v>35734</v>
      </c>
      <c r="G26" s="42" t="s">
        <v>116</v>
      </c>
      <c r="H26" s="52">
        <v>9</v>
      </c>
      <c r="I26" s="52">
        <v>9</v>
      </c>
      <c r="J26" s="85">
        <v>9</v>
      </c>
      <c r="K26" s="53">
        <v>2</v>
      </c>
      <c r="L26" s="88">
        <v>3031.5</v>
      </c>
      <c r="M26" s="89">
        <v>165</v>
      </c>
      <c r="N26" s="60">
        <f>M26/J26</f>
        <v>18.333333333333332</v>
      </c>
      <c r="O26" s="62">
        <f t="shared" si="0"/>
        <v>18.37272727272727</v>
      </c>
      <c r="P26" s="43"/>
      <c r="Q26" s="44"/>
      <c r="R26" s="61">
        <f t="shared" si="3"/>
      </c>
      <c r="S26" s="61">
        <f t="shared" si="4"/>
      </c>
      <c r="T26" s="88">
        <v>8576.5</v>
      </c>
      <c r="U26" s="89">
        <v>440</v>
      </c>
      <c r="V26" s="63">
        <f t="shared" si="1"/>
        <v>19.492045454545455</v>
      </c>
    </row>
    <row r="27" spans="1:22" s="45" customFormat="1" ht="11.25">
      <c r="A27" s="37">
        <v>21</v>
      </c>
      <c r="B27" s="38"/>
      <c r="C27" s="39" t="s">
        <v>98</v>
      </c>
      <c r="D27" s="40" t="s">
        <v>52</v>
      </c>
      <c r="E27" s="64" t="s">
        <v>97</v>
      </c>
      <c r="F27" s="41">
        <v>44113</v>
      </c>
      <c r="G27" s="42" t="s">
        <v>32</v>
      </c>
      <c r="H27" s="52">
        <v>45</v>
      </c>
      <c r="I27" s="52">
        <v>10</v>
      </c>
      <c r="J27" s="85">
        <v>10</v>
      </c>
      <c r="K27" s="53">
        <v>3</v>
      </c>
      <c r="L27" s="88">
        <v>2702.5</v>
      </c>
      <c r="M27" s="90">
        <v>165</v>
      </c>
      <c r="N27" s="60">
        <f>M27/J27</f>
        <v>16.5</v>
      </c>
      <c r="O27" s="62">
        <f t="shared" si="0"/>
        <v>16.37878787878788</v>
      </c>
      <c r="P27" s="43">
        <v>6115.5</v>
      </c>
      <c r="Q27" s="51">
        <v>317</v>
      </c>
      <c r="R27" s="61">
        <f t="shared" si="3"/>
        <v>-0.558090098928951</v>
      </c>
      <c r="S27" s="61">
        <f t="shared" si="4"/>
        <v>-0.4794952681388013</v>
      </c>
      <c r="T27" s="86">
        <v>26429.5</v>
      </c>
      <c r="U27" s="87">
        <v>1375</v>
      </c>
      <c r="V27" s="63">
        <f t="shared" si="1"/>
        <v>19.221454545454545</v>
      </c>
    </row>
    <row r="28" spans="1:22" s="45" customFormat="1" ht="11.25">
      <c r="A28" s="37">
        <v>22</v>
      </c>
      <c r="B28" s="38"/>
      <c r="C28" s="39" t="s">
        <v>86</v>
      </c>
      <c r="D28" s="40" t="s">
        <v>48</v>
      </c>
      <c r="E28" s="64" t="s">
        <v>87</v>
      </c>
      <c r="F28" s="41">
        <v>44106</v>
      </c>
      <c r="G28" s="66" t="s">
        <v>43</v>
      </c>
      <c r="H28" s="52">
        <v>84</v>
      </c>
      <c r="I28" s="52">
        <v>5</v>
      </c>
      <c r="J28" s="85">
        <v>5</v>
      </c>
      <c r="K28" s="53">
        <v>4</v>
      </c>
      <c r="L28" s="88">
        <v>2981</v>
      </c>
      <c r="M28" s="89">
        <v>160</v>
      </c>
      <c r="N28" s="60">
        <f>M28/J28</f>
        <v>32</v>
      </c>
      <c r="O28" s="62">
        <f t="shared" si="0"/>
        <v>18.63125</v>
      </c>
      <c r="P28" s="43">
        <v>11322</v>
      </c>
      <c r="Q28" s="44">
        <v>569</v>
      </c>
      <c r="R28" s="61">
        <f t="shared" si="3"/>
        <v>-0.7367072955308249</v>
      </c>
      <c r="S28" s="61">
        <f t="shared" si="4"/>
        <v>-0.718804920913884</v>
      </c>
      <c r="T28" s="88">
        <v>102130</v>
      </c>
      <c r="U28" s="89">
        <v>5351</v>
      </c>
      <c r="V28" s="63">
        <f t="shared" si="1"/>
        <v>19.08615212109886</v>
      </c>
    </row>
    <row r="29" spans="1:22" s="45" customFormat="1" ht="11.25">
      <c r="A29" s="37">
        <v>23</v>
      </c>
      <c r="B29" s="38"/>
      <c r="C29" s="95" t="s">
        <v>114</v>
      </c>
      <c r="D29" s="40" t="s">
        <v>51</v>
      </c>
      <c r="E29" s="64" t="s">
        <v>115</v>
      </c>
      <c r="F29" s="41">
        <v>29948</v>
      </c>
      <c r="G29" s="42" t="s">
        <v>33</v>
      </c>
      <c r="H29" s="52">
        <v>9</v>
      </c>
      <c r="I29" s="52">
        <v>9</v>
      </c>
      <c r="J29" s="85">
        <v>9</v>
      </c>
      <c r="K29" s="53">
        <v>2</v>
      </c>
      <c r="L29" s="88">
        <v>2500</v>
      </c>
      <c r="M29" s="89">
        <v>143</v>
      </c>
      <c r="N29" s="60">
        <f>M29/J29</f>
        <v>15.88888888888889</v>
      </c>
      <c r="O29" s="62">
        <f t="shared" si="0"/>
        <v>17.482517482517483</v>
      </c>
      <c r="P29" s="43"/>
      <c r="Q29" s="44"/>
      <c r="R29" s="61">
        <f t="shared" si="3"/>
      </c>
      <c r="S29" s="61">
        <f t="shared" si="4"/>
      </c>
      <c r="T29" s="88">
        <v>6064</v>
      </c>
      <c r="U29" s="89">
        <v>318</v>
      </c>
      <c r="V29" s="63">
        <f t="shared" si="1"/>
        <v>19.069182389937108</v>
      </c>
    </row>
    <row r="30" spans="1:22" s="45" customFormat="1" ht="11.25">
      <c r="A30" s="37">
        <v>24</v>
      </c>
      <c r="B30" s="38"/>
      <c r="C30" s="95" t="s">
        <v>117</v>
      </c>
      <c r="D30" s="40" t="s">
        <v>48</v>
      </c>
      <c r="E30" s="64" t="s">
        <v>118</v>
      </c>
      <c r="F30" s="41">
        <v>34035</v>
      </c>
      <c r="G30" s="42" t="s">
        <v>119</v>
      </c>
      <c r="H30" s="52">
        <v>10</v>
      </c>
      <c r="I30" s="52">
        <v>10</v>
      </c>
      <c r="J30" s="85">
        <v>10</v>
      </c>
      <c r="K30" s="53">
        <v>2</v>
      </c>
      <c r="L30" s="88">
        <v>2517</v>
      </c>
      <c r="M30" s="89">
        <v>139</v>
      </c>
      <c r="N30" s="60">
        <f>M30/J30</f>
        <v>13.9</v>
      </c>
      <c r="O30" s="62">
        <f t="shared" si="0"/>
        <v>18.107913669064747</v>
      </c>
      <c r="P30" s="43"/>
      <c r="Q30" s="44"/>
      <c r="R30" s="61">
        <f t="shared" si="3"/>
      </c>
      <c r="S30" s="61">
        <f t="shared" si="4"/>
      </c>
      <c r="T30" s="88">
        <v>5330</v>
      </c>
      <c r="U30" s="89">
        <v>281</v>
      </c>
      <c r="V30" s="63">
        <f t="shared" si="1"/>
        <v>18.96797153024911</v>
      </c>
    </row>
    <row r="31" spans="1:22" s="45" customFormat="1" ht="11.25">
      <c r="A31" s="37">
        <v>25</v>
      </c>
      <c r="B31" s="38"/>
      <c r="C31" s="95" t="s">
        <v>106</v>
      </c>
      <c r="D31" s="40" t="s">
        <v>48</v>
      </c>
      <c r="E31" s="64" t="s">
        <v>106</v>
      </c>
      <c r="F31" s="41">
        <v>44120</v>
      </c>
      <c r="G31" s="42" t="s">
        <v>33</v>
      </c>
      <c r="H31" s="52">
        <v>9</v>
      </c>
      <c r="I31" s="52">
        <v>9</v>
      </c>
      <c r="J31" s="85">
        <v>9</v>
      </c>
      <c r="K31" s="53">
        <v>2</v>
      </c>
      <c r="L31" s="88">
        <v>2332.5</v>
      </c>
      <c r="M31" s="89">
        <v>119</v>
      </c>
      <c r="N31" s="60">
        <f>M31/J31</f>
        <v>13.222222222222221</v>
      </c>
      <c r="O31" s="62">
        <f t="shared" si="0"/>
        <v>19.600840336134453</v>
      </c>
      <c r="P31" s="43"/>
      <c r="Q31" s="44"/>
      <c r="R31" s="61">
        <f t="shared" si="3"/>
      </c>
      <c r="S31" s="61">
        <f t="shared" si="4"/>
      </c>
      <c r="T31" s="88">
        <v>5226.5</v>
      </c>
      <c r="U31" s="89">
        <v>263</v>
      </c>
      <c r="V31" s="63">
        <f t="shared" si="1"/>
        <v>19.872623574144487</v>
      </c>
    </row>
    <row r="32" spans="1:22" s="45" customFormat="1" ht="11.25">
      <c r="A32" s="37">
        <v>26</v>
      </c>
      <c r="B32" s="38"/>
      <c r="C32" s="95" t="s">
        <v>108</v>
      </c>
      <c r="D32" s="40" t="s">
        <v>52</v>
      </c>
      <c r="E32" s="64" t="s">
        <v>107</v>
      </c>
      <c r="F32" s="41">
        <v>44120</v>
      </c>
      <c r="G32" s="42" t="s">
        <v>33</v>
      </c>
      <c r="H32" s="52">
        <v>9</v>
      </c>
      <c r="I32" s="52">
        <v>9</v>
      </c>
      <c r="J32" s="85">
        <v>9</v>
      </c>
      <c r="K32" s="53">
        <v>2</v>
      </c>
      <c r="L32" s="88">
        <v>1986</v>
      </c>
      <c r="M32" s="89">
        <v>116</v>
      </c>
      <c r="N32" s="60">
        <f>M32/J32</f>
        <v>12.88888888888889</v>
      </c>
      <c r="O32" s="62">
        <f t="shared" si="0"/>
        <v>17.120689655172413</v>
      </c>
      <c r="P32" s="43"/>
      <c r="Q32" s="44"/>
      <c r="R32" s="61">
        <f t="shared" si="3"/>
      </c>
      <c r="S32" s="61">
        <f t="shared" si="4"/>
      </c>
      <c r="T32" s="88">
        <v>6744</v>
      </c>
      <c r="U32" s="89">
        <v>352</v>
      </c>
      <c r="V32" s="63">
        <f t="shared" si="1"/>
        <v>19.15909090909091</v>
      </c>
    </row>
    <row r="33" spans="1:22" s="45" customFormat="1" ht="11.25">
      <c r="A33" s="37">
        <v>27</v>
      </c>
      <c r="B33" s="38"/>
      <c r="C33" s="39" t="s">
        <v>81</v>
      </c>
      <c r="D33" s="40" t="s">
        <v>31</v>
      </c>
      <c r="E33" s="64" t="s">
        <v>80</v>
      </c>
      <c r="F33" s="41">
        <v>44099</v>
      </c>
      <c r="G33" s="66" t="s">
        <v>43</v>
      </c>
      <c r="H33" s="52">
        <v>143</v>
      </c>
      <c r="I33" s="52">
        <v>9</v>
      </c>
      <c r="J33" s="85">
        <v>9</v>
      </c>
      <c r="K33" s="53">
        <v>5</v>
      </c>
      <c r="L33" s="88">
        <v>2604</v>
      </c>
      <c r="M33" s="89">
        <v>111</v>
      </c>
      <c r="N33" s="60">
        <f>M33/J33</f>
        <v>12.333333333333334</v>
      </c>
      <c r="O33" s="62">
        <f t="shared" si="0"/>
        <v>23.45945945945946</v>
      </c>
      <c r="P33" s="43">
        <v>10664</v>
      </c>
      <c r="Q33" s="44">
        <v>530</v>
      </c>
      <c r="R33" s="61">
        <f t="shared" si="3"/>
        <v>-0.7558139534883721</v>
      </c>
      <c r="S33" s="61">
        <f t="shared" si="4"/>
        <v>-0.7905660377358491</v>
      </c>
      <c r="T33" s="88">
        <v>235493</v>
      </c>
      <c r="U33" s="89">
        <v>12713</v>
      </c>
      <c r="V33" s="63">
        <f t="shared" si="1"/>
        <v>18.523794541021</v>
      </c>
    </row>
    <row r="34" spans="1:22" s="45" customFormat="1" ht="11.25">
      <c r="A34" s="37">
        <v>28</v>
      </c>
      <c r="B34" s="38"/>
      <c r="C34" s="39" t="s">
        <v>85</v>
      </c>
      <c r="D34" s="40" t="s">
        <v>52</v>
      </c>
      <c r="E34" s="64" t="s">
        <v>85</v>
      </c>
      <c r="F34" s="41">
        <v>44106</v>
      </c>
      <c r="G34" s="66" t="s">
        <v>43</v>
      </c>
      <c r="H34" s="52">
        <v>163</v>
      </c>
      <c r="I34" s="52">
        <v>6</v>
      </c>
      <c r="J34" s="85">
        <v>6</v>
      </c>
      <c r="K34" s="53">
        <v>4</v>
      </c>
      <c r="L34" s="88">
        <v>1172</v>
      </c>
      <c r="M34" s="89">
        <v>69</v>
      </c>
      <c r="N34" s="60">
        <f>M34/J34</f>
        <v>11.5</v>
      </c>
      <c r="O34" s="62">
        <f t="shared" si="0"/>
        <v>16.985507246376812</v>
      </c>
      <c r="P34" s="43">
        <v>4324</v>
      </c>
      <c r="Q34" s="44">
        <v>256</v>
      </c>
      <c r="R34" s="61">
        <f t="shared" si="3"/>
        <v>-0.72895467160037</v>
      </c>
      <c r="S34" s="61">
        <f t="shared" si="4"/>
        <v>-0.73046875</v>
      </c>
      <c r="T34" s="88">
        <v>114515</v>
      </c>
      <c r="U34" s="89">
        <v>6489</v>
      </c>
      <c r="V34" s="63">
        <f t="shared" si="1"/>
        <v>17.64755740483896</v>
      </c>
    </row>
    <row r="35" spans="1:22" s="45" customFormat="1" ht="11.25">
      <c r="A35" s="37">
        <v>29</v>
      </c>
      <c r="B35" s="38"/>
      <c r="C35" s="39" t="s">
        <v>78</v>
      </c>
      <c r="D35" s="40" t="s">
        <v>53</v>
      </c>
      <c r="E35" s="64" t="s">
        <v>79</v>
      </c>
      <c r="F35" s="41">
        <v>44099</v>
      </c>
      <c r="G35" s="42" t="s">
        <v>29</v>
      </c>
      <c r="H35" s="52">
        <v>40</v>
      </c>
      <c r="I35" s="52">
        <v>2</v>
      </c>
      <c r="J35" s="85">
        <v>2</v>
      </c>
      <c r="K35" s="53">
        <v>5</v>
      </c>
      <c r="L35" s="88">
        <v>1565.5</v>
      </c>
      <c r="M35" s="89">
        <v>39</v>
      </c>
      <c r="N35" s="60">
        <f>M35/J35</f>
        <v>19.5</v>
      </c>
      <c r="O35" s="62">
        <f t="shared" si="0"/>
        <v>40.14102564102564</v>
      </c>
      <c r="P35" s="43">
        <v>2073.5</v>
      </c>
      <c r="Q35" s="44">
        <v>67</v>
      </c>
      <c r="R35" s="61">
        <f t="shared" si="3"/>
        <v>-0.2449963829274174</v>
      </c>
      <c r="S35" s="61">
        <f t="shared" si="4"/>
        <v>-0.417910447761194</v>
      </c>
      <c r="T35" s="92">
        <v>46244</v>
      </c>
      <c r="U35" s="93">
        <v>1780</v>
      </c>
      <c r="V35" s="63">
        <f t="shared" si="1"/>
        <v>25.979775280898878</v>
      </c>
    </row>
    <row r="36" spans="1:22" s="45" customFormat="1" ht="11.25">
      <c r="A36" s="37">
        <v>30</v>
      </c>
      <c r="B36" s="38"/>
      <c r="C36" s="39" t="s">
        <v>44</v>
      </c>
      <c r="D36" s="40" t="s">
        <v>25</v>
      </c>
      <c r="E36" s="64" t="s">
        <v>44</v>
      </c>
      <c r="F36" s="41">
        <v>43455</v>
      </c>
      <c r="G36" s="42" t="s">
        <v>33</v>
      </c>
      <c r="H36" s="52">
        <v>34</v>
      </c>
      <c r="I36" s="52">
        <v>1</v>
      </c>
      <c r="J36" s="85">
        <v>1</v>
      </c>
      <c r="K36" s="53">
        <v>22</v>
      </c>
      <c r="L36" s="88">
        <v>522</v>
      </c>
      <c r="M36" s="89">
        <v>38</v>
      </c>
      <c r="N36" s="60">
        <f>M36/J36</f>
        <v>38</v>
      </c>
      <c r="O36" s="62">
        <f t="shared" si="0"/>
        <v>13.736842105263158</v>
      </c>
      <c r="P36" s="43">
        <v>194</v>
      </c>
      <c r="Q36" s="44">
        <v>13</v>
      </c>
      <c r="R36" s="61">
        <f t="shared" si="3"/>
        <v>1.690721649484536</v>
      </c>
      <c r="S36" s="61">
        <f t="shared" si="4"/>
        <v>1.9230769230769231</v>
      </c>
      <c r="T36" s="88">
        <v>159061.69999999995</v>
      </c>
      <c r="U36" s="89">
        <v>12043</v>
      </c>
      <c r="V36" s="63">
        <f t="shared" si="1"/>
        <v>13.20781366769077</v>
      </c>
    </row>
    <row r="37" spans="1:22" s="45" customFormat="1" ht="11.25">
      <c r="A37" s="37">
        <v>31</v>
      </c>
      <c r="B37" s="38"/>
      <c r="C37" s="39" t="s">
        <v>40</v>
      </c>
      <c r="D37" s="49" t="s">
        <v>34</v>
      </c>
      <c r="E37" s="64" t="s">
        <v>40</v>
      </c>
      <c r="F37" s="41">
        <v>42720</v>
      </c>
      <c r="G37" s="42" t="s">
        <v>29</v>
      </c>
      <c r="H37" s="52">
        <v>16</v>
      </c>
      <c r="I37" s="52">
        <v>1</v>
      </c>
      <c r="J37" s="85">
        <v>1</v>
      </c>
      <c r="K37" s="53">
        <v>23</v>
      </c>
      <c r="L37" s="88">
        <v>540</v>
      </c>
      <c r="M37" s="90">
        <v>36</v>
      </c>
      <c r="N37" s="60">
        <f>M37/J37</f>
        <v>36</v>
      </c>
      <c r="O37" s="62">
        <f t="shared" si="0"/>
        <v>15</v>
      </c>
      <c r="P37" s="43">
        <v>1782</v>
      </c>
      <c r="Q37" s="51">
        <v>356</v>
      </c>
      <c r="R37" s="61">
        <f t="shared" si="3"/>
        <v>-0.696969696969697</v>
      </c>
      <c r="S37" s="61">
        <f t="shared" si="4"/>
        <v>-0.898876404494382</v>
      </c>
      <c r="T37" s="91">
        <v>245334.13999999996</v>
      </c>
      <c r="U37" s="90">
        <v>24704</v>
      </c>
      <c r="V37" s="63">
        <f t="shared" si="1"/>
        <v>9.930948024611396</v>
      </c>
    </row>
    <row r="38" spans="1:22" s="45" customFormat="1" ht="11.25">
      <c r="A38" s="37">
        <v>32</v>
      </c>
      <c r="B38" s="38"/>
      <c r="C38" s="39" t="s">
        <v>39</v>
      </c>
      <c r="D38" s="40" t="s">
        <v>31</v>
      </c>
      <c r="E38" s="64" t="s">
        <v>39</v>
      </c>
      <c r="F38" s="41">
        <v>43070</v>
      </c>
      <c r="G38" s="42" t="s">
        <v>33</v>
      </c>
      <c r="H38" s="52">
        <v>11</v>
      </c>
      <c r="I38" s="52">
        <v>2</v>
      </c>
      <c r="J38" s="85">
        <v>2</v>
      </c>
      <c r="K38" s="53">
        <v>19</v>
      </c>
      <c r="L38" s="88">
        <v>723</v>
      </c>
      <c r="M38" s="89">
        <v>35</v>
      </c>
      <c r="N38" s="60">
        <f>M38/J38</f>
        <v>17.5</v>
      </c>
      <c r="O38" s="62">
        <f t="shared" si="0"/>
        <v>20.65714285714286</v>
      </c>
      <c r="P38" s="43">
        <v>1425.6</v>
      </c>
      <c r="Q38" s="44">
        <v>285</v>
      </c>
      <c r="R38" s="61">
        <f t="shared" si="3"/>
        <v>-0.4928451178451178</v>
      </c>
      <c r="S38" s="61">
        <f t="shared" si="4"/>
        <v>-0.8771929824561403</v>
      </c>
      <c r="T38" s="88">
        <v>43886.29</v>
      </c>
      <c r="U38" s="89">
        <v>5116</v>
      </c>
      <c r="V38" s="63">
        <f t="shared" si="1"/>
        <v>8.578242767787334</v>
      </c>
    </row>
    <row r="39" spans="1:22" s="45" customFormat="1" ht="11.25">
      <c r="A39" s="37">
        <v>33</v>
      </c>
      <c r="B39" s="38"/>
      <c r="C39" s="39" t="s">
        <v>42</v>
      </c>
      <c r="D39" s="40" t="s">
        <v>30</v>
      </c>
      <c r="E39" s="64" t="s">
        <v>42</v>
      </c>
      <c r="F39" s="41">
        <v>43364</v>
      </c>
      <c r="G39" s="42" t="s">
        <v>33</v>
      </c>
      <c r="H39" s="52">
        <v>20</v>
      </c>
      <c r="I39" s="52">
        <v>1</v>
      </c>
      <c r="J39" s="85">
        <v>1</v>
      </c>
      <c r="K39" s="53">
        <v>22</v>
      </c>
      <c r="L39" s="88">
        <v>484</v>
      </c>
      <c r="M39" s="89">
        <v>32</v>
      </c>
      <c r="N39" s="60">
        <f>M39/J39</f>
        <v>32</v>
      </c>
      <c r="O39" s="62">
        <f aca="true" t="shared" si="5" ref="O39:O53">L39/M39</f>
        <v>15.125</v>
      </c>
      <c r="P39" s="43">
        <v>1613.99999993936</v>
      </c>
      <c r="Q39" s="44">
        <v>91</v>
      </c>
      <c r="R39" s="61">
        <f t="shared" si="3"/>
        <v>-0.7001239157260319</v>
      </c>
      <c r="S39" s="61">
        <f t="shared" si="4"/>
        <v>-0.6483516483516484</v>
      </c>
      <c r="T39" s="88">
        <v>81909.26999999999</v>
      </c>
      <c r="U39" s="89">
        <v>12619</v>
      </c>
      <c r="V39" s="63">
        <f t="shared" si="1"/>
        <v>6.490947777161423</v>
      </c>
    </row>
    <row r="40" spans="1:22" s="45" customFormat="1" ht="11.25">
      <c r="A40" s="37">
        <v>34</v>
      </c>
      <c r="B40" s="38"/>
      <c r="C40" s="39" t="s">
        <v>58</v>
      </c>
      <c r="D40" s="40" t="s">
        <v>48</v>
      </c>
      <c r="E40" s="64" t="s">
        <v>58</v>
      </c>
      <c r="F40" s="41">
        <v>43903</v>
      </c>
      <c r="G40" s="42" t="s">
        <v>29</v>
      </c>
      <c r="H40" s="52">
        <v>168</v>
      </c>
      <c r="I40" s="52">
        <v>3</v>
      </c>
      <c r="J40" s="85">
        <v>3</v>
      </c>
      <c r="K40" s="53">
        <v>16</v>
      </c>
      <c r="L40" s="88">
        <v>368</v>
      </c>
      <c r="M40" s="89">
        <v>25</v>
      </c>
      <c r="N40" s="60">
        <f>M40/J40</f>
        <v>8.333333333333334</v>
      </c>
      <c r="O40" s="62">
        <f t="shared" si="5"/>
        <v>14.72</v>
      </c>
      <c r="P40" s="43">
        <v>166</v>
      </c>
      <c r="Q40" s="44">
        <v>11</v>
      </c>
      <c r="R40" s="61">
        <f t="shared" si="3"/>
        <v>1.216867469879518</v>
      </c>
      <c r="S40" s="61">
        <f t="shared" si="4"/>
        <v>1.2727272727272727</v>
      </c>
      <c r="T40" s="92">
        <v>348457</v>
      </c>
      <c r="U40" s="93">
        <v>23394</v>
      </c>
      <c r="V40" s="63">
        <f t="shared" si="1"/>
        <v>14.895144054030949</v>
      </c>
    </row>
    <row r="41" spans="1:22" s="45" customFormat="1" ht="11.25">
      <c r="A41" s="37">
        <v>35</v>
      </c>
      <c r="B41" s="38"/>
      <c r="C41" s="39" t="s">
        <v>96</v>
      </c>
      <c r="D41" s="40" t="s">
        <v>52</v>
      </c>
      <c r="E41" s="64" t="s">
        <v>95</v>
      </c>
      <c r="F41" s="41">
        <v>44113</v>
      </c>
      <c r="G41" s="66" t="s">
        <v>43</v>
      </c>
      <c r="H41" s="52">
        <v>131</v>
      </c>
      <c r="I41" s="52">
        <v>4</v>
      </c>
      <c r="J41" s="85">
        <v>4</v>
      </c>
      <c r="K41" s="53">
        <v>3</v>
      </c>
      <c r="L41" s="88">
        <v>333</v>
      </c>
      <c r="M41" s="89">
        <v>22</v>
      </c>
      <c r="N41" s="60">
        <f>M41/J41</f>
        <v>5.5</v>
      </c>
      <c r="O41" s="62">
        <f t="shared" si="5"/>
        <v>15.136363636363637</v>
      </c>
      <c r="P41" s="43">
        <v>5979</v>
      </c>
      <c r="Q41" s="44">
        <v>373</v>
      </c>
      <c r="R41" s="61">
        <f t="shared" si="3"/>
        <v>-0.9443050677370798</v>
      </c>
      <c r="S41" s="61">
        <f t="shared" si="4"/>
        <v>-0.9410187667560321</v>
      </c>
      <c r="T41" s="88">
        <v>22026</v>
      </c>
      <c r="U41" s="89">
        <v>1296</v>
      </c>
      <c r="V41" s="63">
        <f t="shared" si="1"/>
        <v>16.99537037037037</v>
      </c>
    </row>
    <row r="42" spans="1:22" s="45" customFormat="1" ht="11.25">
      <c r="A42" s="37">
        <v>36</v>
      </c>
      <c r="B42" s="38"/>
      <c r="C42" s="39" t="s">
        <v>61</v>
      </c>
      <c r="D42" s="40" t="s">
        <v>31</v>
      </c>
      <c r="E42" s="64" t="s">
        <v>61</v>
      </c>
      <c r="F42" s="41">
        <v>44022</v>
      </c>
      <c r="G42" s="42" t="s">
        <v>29</v>
      </c>
      <c r="H42" s="52">
        <v>6</v>
      </c>
      <c r="I42" s="52">
        <v>1</v>
      </c>
      <c r="J42" s="85">
        <v>1</v>
      </c>
      <c r="K42" s="53">
        <v>10</v>
      </c>
      <c r="L42" s="88">
        <v>400</v>
      </c>
      <c r="M42" s="89">
        <v>21</v>
      </c>
      <c r="N42" s="60">
        <f>M42/J42</f>
        <v>21</v>
      </c>
      <c r="O42" s="62">
        <f t="shared" si="5"/>
        <v>19.047619047619047</v>
      </c>
      <c r="P42" s="43">
        <v>276</v>
      </c>
      <c r="Q42" s="44">
        <v>18</v>
      </c>
      <c r="R42" s="61">
        <f t="shared" si="3"/>
        <v>0.4492753623188406</v>
      </c>
      <c r="S42" s="61">
        <f t="shared" si="4"/>
        <v>0.16666666666666666</v>
      </c>
      <c r="T42" s="92">
        <v>8493</v>
      </c>
      <c r="U42" s="93">
        <v>580</v>
      </c>
      <c r="V42" s="63">
        <f t="shared" si="1"/>
        <v>14.643103448275863</v>
      </c>
    </row>
    <row r="43" spans="1:22" s="45" customFormat="1" ht="11.25">
      <c r="A43" s="37">
        <v>37</v>
      </c>
      <c r="B43" s="38"/>
      <c r="C43" s="39" t="s">
        <v>75</v>
      </c>
      <c r="D43" s="40" t="s">
        <v>48</v>
      </c>
      <c r="E43" s="64" t="s">
        <v>74</v>
      </c>
      <c r="F43" s="41">
        <v>44085</v>
      </c>
      <c r="G43" s="42" t="s">
        <v>23</v>
      </c>
      <c r="H43" s="52">
        <v>205</v>
      </c>
      <c r="I43" s="52">
        <v>1</v>
      </c>
      <c r="J43" s="85">
        <v>1</v>
      </c>
      <c r="K43" s="53">
        <v>7</v>
      </c>
      <c r="L43" s="88">
        <v>390</v>
      </c>
      <c r="M43" s="89">
        <v>20</v>
      </c>
      <c r="N43" s="60">
        <f>M43/J43</f>
        <v>20</v>
      </c>
      <c r="O43" s="62">
        <f t="shared" si="5"/>
        <v>19.5</v>
      </c>
      <c r="P43" s="43">
        <v>708</v>
      </c>
      <c r="Q43" s="44">
        <v>50</v>
      </c>
      <c r="R43" s="61">
        <f t="shared" si="3"/>
        <v>-0.4491525423728814</v>
      </c>
      <c r="S43" s="61">
        <f t="shared" si="4"/>
        <v>-0.6</v>
      </c>
      <c r="T43" s="88">
        <v>208268</v>
      </c>
      <c r="U43" s="89">
        <v>11354</v>
      </c>
      <c r="V43" s="63">
        <f t="shared" si="1"/>
        <v>18.343138981856615</v>
      </c>
    </row>
    <row r="44" spans="1:22" s="45" customFormat="1" ht="11.25">
      <c r="A44" s="37">
        <v>38</v>
      </c>
      <c r="B44" s="38"/>
      <c r="C44" s="39" t="s">
        <v>69</v>
      </c>
      <c r="D44" s="40" t="s">
        <v>70</v>
      </c>
      <c r="E44" s="64" t="s">
        <v>71</v>
      </c>
      <c r="F44" s="41">
        <v>44092</v>
      </c>
      <c r="G44" s="42" t="s">
        <v>29</v>
      </c>
      <c r="H44" s="52">
        <v>70</v>
      </c>
      <c r="I44" s="52">
        <v>1</v>
      </c>
      <c r="J44" s="85">
        <v>1</v>
      </c>
      <c r="K44" s="53">
        <v>6</v>
      </c>
      <c r="L44" s="88">
        <v>950</v>
      </c>
      <c r="M44" s="89">
        <v>19</v>
      </c>
      <c r="N44" s="60">
        <f>M44/J44</f>
        <v>19</v>
      </c>
      <c r="O44" s="62">
        <f t="shared" si="5"/>
        <v>50</v>
      </c>
      <c r="P44" s="43">
        <v>664</v>
      </c>
      <c r="Q44" s="44">
        <v>35</v>
      </c>
      <c r="R44" s="61">
        <f t="shared" si="3"/>
        <v>0.4307228915662651</v>
      </c>
      <c r="S44" s="61">
        <f t="shared" si="4"/>
        <v>-0.45714285714285713</v>
      </c>
      <c r="T44" s="92">
        <v>95737.5</v>
      </c>
      <c r="U44" s="93">
        <v>4260</v>
      </c>
      <c r="V44" s="63">
        <f t="shared" si="1"/>
        <v>22.473591549295776</v>
      </c>
    </row>
    <row r="45" spans="1:22" s="45" customFormat="1" ht="11.25">
      <c r="A45" s="37">
        <v>39</v>
      </c>
      <c r="B45" s="38"/>
      <c r="C45" s="39" t="s">
        <v>46</v>
      </c>
      <c r="D45" s="40" t="s">
        <v>24</v>
      </c>
      <c r="E45" s="64" t="s">
        <v>46</v>
      </c>
      <c r="F45" s="41">
        <v>43644</v>
      </c>
      <c r="G45" s="42" t="s">
        <v>35</v>
      </c>
      <c r="H45" s="52">
        <v>66</v>
      </c>
      <c r="I45" s="52">
        <v>2</v>
      </c>
      <c r="J45" s="85">
        <v>2</v>
      </c>
      <c r="K45" s="53">
        <v>8</v>
      </c>
      <c r="L45" s="88">
        <v>336</v>
      </c>
      <c r="M45" s="89">
        <v>18</v>
      </c>
      <c r="N45" s="60">
        <f>M45/J45</f>
        <v>9</v>
      </c>
      <c r="O45" s="62">
        <f t="shared" si="5"/>
        <v>18.666666666666668</v>
      </c>
      <c r="P45" s="43">
        <v>726</v>
      </c>
      <c r="Q45" s="44">
        <v>50</v>
      </c>
      <c r="R45" s="61">
        <f t="shared" si="3"/>
        <v>-0.5371900826446281</v>
      </c>
      <c r="S45" s="61">
        <f t="shared" si="4"/>
        <v>-0.64</v>
      </c>
      <c r="T45" s="88">
        <v>48311</v>
      </c>
      <c r="U45" s="89">
        <v>3409</v>
      </c>
      <c r="V45" s="63">
        <f t="shared" si="1"/>
        <v>14.17160457612203</v>
      </c>
    </row>
    <row r="46" spans="1:22" s="45" customFormat="1" ht="11.25">
      <c r="A46" s="37">
        <v>40</v>
      </c>
      <c r="B46" s="38"/>
      <c r="C46" s="39" t="s">
        <v>66</v>
      </c>
      <c r="D46" s="40" t="s">
        <v>27</v>
      </c>
      <c r="E46" s="64" t="s">
        <v>67</v>
      </c>
      <c r="F46" s="41">
        <v>44078</v>
      </c>
      <c r="G46" s="42" t="s">
        <v>32</v>
      </c>
      <c r="H46" s="52">
        <v>121</v>
      </c>
      <c r="I46" s="52">
        <v>1</v>
      </c>
      <c r="J46" s="85">
        <v>1</v>
      </c>
      <c r="K46" s="53">
        <v>5</v>
      </c>
      <c r="L46" s="88">
        <v>171</v>
      </c>
      <c r="M46" s="90">
        <v>12</v>
      </c>
      <c r="N46" s="60">
        <f>M46/J46</f>
        <v>12</v>
      </c>
      <c r="O46" s="62">
        <f t="shared" si="5"/>
        <v>14.25</v>
      </c>
      <c r="P46" s="43">
        <v>80</v>
      </c>
      <c r="Q46" s="51">
        <v>8</v>
      </c>
      <c r="R46" s="61">
        <f t="shared" si="3"/>
        <v>1.1375</v>
      </c>
      <c r="S46" s="61">
        <f t="shared" si="4"/>
        <v>0.5</v>
      </c>
      <c r="T46" s="91">
        <v>30537.5</v>
      </c>
      <c r="U46" s="90">
        <v>1728</v>
      </c>
      <c r="V46" s="63">
        <f t="shared" si="1"/>
        <v>17.67216435185185</v>
      </c>
    </row>
    <row r="47" spans="1:22" s="45" customFormat="1" ht="11.25">
      <c r="A47" s="37">
        <v>41</v>
      </c>
      <c r="B47" s="38"/>
      <c r="C47" s="39" t="s">
        <v>105</v>
      </c>
      <c r="D47" s="40" t="s">
        <v>37</v>
      </c>
      <c r="E47" s="64" t="s">
        <v>105</v>
      </c>
      <c r="F47" s="41">
        <v>44120</v>
      </c>
      <c r="G47" s="42" t="s">
        <v>36</v>
      </c>
      <c r="H47" s="52">
        <v>37</v>
      </c>
      <c r="I47" s="52">
        <v>4</v>
      </c>
      <c r="J47" s="85">
        <v>4</v>
      </c>
      <c r="K47" s="53">
        <v>2</v>
      </c>
      <c r="L47" s="88">
        <v>248</v>
      </c>
      <c r="M47" s="89">
        <v>11</v>
      </c>
      <c r="N47" s="60">
        <f>M47/J47</f>
        <v>2.75</v>
      </c>
      <c r="O47" s="62">
        <f t="shared" si="5"/>
        <v>22.545454545454547</v>
      </c>
      <c r="P47" s="43">
        <v>16778</v>
      </c>
      <c r="Q47" s="44">
        <v>1322</v>
      </c>
      <c r="R47" s="61">
        <f t="shared" si="3"/>
        <v>-0.9852187388246513</v>
      </c>
      <c r="S47" s="61">
        <f t="shared" si="4"/>
        <v>-0.9916792738275341</v>
      </c>
      <c r="T47" s="88">
        <v>17026</v>
      </c>
      <c r="U47" s="89">
        <v>1333</v>
      </c>
      <c r="V47" s="63">
        <f t="shared" si="1"/>
        <v>12.772693173293323</v>
      </c>
    </row>
    <row r="48" spans="1:22" s="45" customFormat="1" ht="11.25">
      <c r="A48" s="37">
        <v>42</v>
      </c>
      <c r="B48" s="38"/>
      <c r="C48" s="39" t="s">
        <v>77</v>
      </c>
      <c r="D48" s="40" t="s">
        <v>27</v>
      </c>
      <c r="E48" s="64" t="s">
        <v>77</v>
      </c>
      <c r="F48" s="41">
        <v>44099</v>
      </c>
      <c r="G48" s="42" t="s">
        <v>29</v>
      </c>
      <c r="H48" s="52">
        <v>140</v>
      </c>
      <c r="I48" s="52">
        <v>2</v>
      </c>
      <c r="J48" s="85">
        <v>2</v>
      </c>
      <c r="K48" s="53">
        <v>5</v>
      </c>
      <c r="L48" s="88">
        <v>154</v>
      </c>
      <c r="M48" s="89">
        <v>8</v>
      </c>
      <c r="N48" s="60">
        <f>M48/J48</f>
        <v>4</v>
      </c>
      <c r="O48" s="62">
        <f t="shared" si="5"/>
        <v>19.25</v>
      </c>
      <c r="P48" s="43">
        <v>641</v>
      </c>
      <c r="Q48" s="44">
        <v>37</v>
      </c>
      <c r="R48" s="61">
        <f t="shared" si="3"/>
        <v>-0.7597503900156006</v>
      </c>
      <c r="S48" s="61">
        <f t="shared" si="4"/>
        <v>-0.7837837837837838</v>
      </c>
      <c r="T48" s="92">
        <v>88510.5</v>
      </c>
      <c r="U48" s="93">
        <v>5006</v>
      </c>
      <c r="V48" s="63">
        <f t="shared" si="1"/>
        <v>17.680882940471434</v>
      </c>
    </row>
    <row r="49" spans="1:22" s="45" customFormat="1" ht="11.25">
      <c r="A49" s="37">
        <v>43</v>
      </c>
      <c r="B49" s="38"/>
      <c r="C49" s="39" t="s">
        <v>63</v>
      </c>
      <c r="D49" s="40" t="s">
        <v>31</v>
      </c>
      <c r="E49" s="64" t="s">
        <v>64</v>
      </c>
      <c r="F49" s="41">
        <v>44050</v>
      </c>
      <c r="G49" s="42" t="s">
        <v>29</v>
      </c>
      <c r="H49" s="52">
        <v>117</v>
      </c>
      <c r="I49" s="52">
        <v>1</v>
      </c>
      <c r="J49" s="85">
        <v>1</v>
      </c>
      <c r="K49" s="53">
        <v>12</v>
      </c>
      <c r="L49" s="88">
        <v>138</v>
      </c>
      <c r="M49" s="89">
        <v>8</v>
      </c>
      <c r="N49" s="60">
        <f>M49/J49</f>
        <v>8</v>
      </c>
      <c r="O49" s="62">
        <f t="shared" si="5"/>
        <v>17.25</v>
      </c>
      <c r="P49" s="43">
        <v>470</v>
      </c>
      <c r="Q49" s="44">
        <v>26</v>
      </c>
      <c r="R49" s="61">
        <f t="shared" si="3"/>
        <v>-0.7063829787234043</v>
      </c>
      <c r="S49" s="61">
        <f t="shared" si="4"/>
        <v>-0.6923076923076923</v>
      </c>
      <c r="T49" s="92">
        <v>226752</v>
      </c>
      <c r="U49" s="93">
        <v>12400</v>
      </c>
      <c r="V49" s="63">
        <f t="shared" si="1"/>
        <v>18.286451612903225</v>
      </c>
    </row>
    <row r="50" spans="1:22" s="45" customFormat="1" ht="11.25">
      <c r="A50" s="37">
        <v>44</v>
      </c>
      <c r="B50" s="38"/>
      <c r="C50" s="39" t="s">
        <v>54</v>
      </c>
      <c r="D50" s="40" t="s">
        <v>27</v>
      </c>
      <c r="E50" s="64" t="s">
        <v>55</v>
      </c>
      <c r="F50" s="41">
        <v>43861</v>
      </c>
      <c r="G50" s="42" t="s">
        <v>29</v>
      </c>
      <c r="H50" s="52">
        <v>132</v>
      </c>
      <c r="I50" s="52">
        <v>1</v>
      </c>
      <c r="J50" s="85">
        <v>1</v>
      </c>
      <c r="K50" s="53">
        <v>12</v>
      </c>
      <c r="L50" s="88">
        <v>66</v>
      </c>
      <c r="M50" s="89">
        <v>4</v>
      </c>
      <c r="N50" s="60">
        <f>M50/J50</f>
        <v>4</v>
      </c>
      <c r="O50" s="62">
        <f t="shared" si="5"/>
        <v>16.5</v>
      </c>
      <c r="P50" s="43">
        <v>363</v>
      </c>
      <c r="Q50" s="44">
        <v>27</v>
      </c>
      <c r="R50" s="61">
        <f t="shared" si="3"/>
        <v>-0.8181818181818182</v>
      </c>
      <c r="S50" s="61">
        <f t="shared" si="4"/>
        <v>-0.8518518518518519</v>
      </c>
      <c r="T50" s="92">
        <v>346714.39999999997</v>
      </c>
      <c r="U50" s="93">
        <v>21030</v>
      </c>
      <c r="V50" s="63">
        <f t="shared" si="1"/>
        <v>16.486657156443176</v>
      </c>
    </row>
    <row r="51" spans="1:22" s="45" customFormat="1" ht="11.25">
      <c r="A51" s="37">
        <v>45</v>
      </c>
      <c r="B51" s="38"/>
      <c r="C51" s="39" t="s">
        <v>59</v>
      </c>
      <c r="D51" s="40" t="s">
        <v>31</v>
      </c>
      <c r="E51" s="64" t="s">
        <v>60</v>
      </c>
      <c r="F51" s="41">
        <v>43903</v>
      </c>
      <c r="G51" s="42" t="s">
        <v>32</v>
      </c>
      <c r="H51" s="52">
        <v>30</v>
      </c>
      <c r="I51" s="52">
        <v>1</v>
      </c>
      <c r="J51" s="85">
        <v>1</v>
      </c>
      <c r="K51" s="53">
        <v>4</v>
      </c>
      <c r="L51" s="88">
        <v>59</v>
      </c>
      <c r="M51" s="90">
        <v>4</v>
      </c>
      <c r="N51" s="60">
        <f>M51/J51</f>
        <v>4</v>
      </c>
      <c r="O51" s="62">
        <f t="shared" si="5"/>
        <v>14.75</v>
      </c>
      <c r="P51" s="43">
        <v>7684.00000013347</v>
      </c>
      <c r="Q51" s="51">
        <v>336</v>
      </c>
      <c r="R51" s="61">
        <f t="shared" si="3"/>
        <v>-0.9923217074441729</v>
      </c>
      <c r="S51" s="61">
        <f t="shared" si="4"/>
        <v>-0.9880952380952381</v>
      </c>
      <c r="T51" s="91">
        <v>17654</v>
      </c>
      <c r="U51" s="90">
        <v>1053</v>
      </c>
      <c r="V51" s="63">
        <f t="shared" si="1"/>
        <v>16.765432098765434</v>
      </c>
    </row>
    <row r="52" spans="1:22" s="45" customFormat="1" ht="11.25">
      <c r="A52" s="37">
        <v>46</v>
      </c>
      <c r="B52" s="38"/>
      <c r="C52" s="39" t="s">
        <v>99</v>
      </c>
      <c r="D52" s="40" t="s">
        <v>37</v>
      </c>
      <c r="E52" s="64" t="s">
        <v>99</v>
      </c>
      <c r="F52" s="41">
        <v>44113</v>
      </c>
      <c r="G52" s="42" t="s">
        <v>35</v>
      </c>
      <c r="H52" s="52">
        <v>23</v>
      </c>
      <c r="I52" s="52">
        <v>4</v>
      </c>
      <c r="J52" s="85">
        <v>4</v>
      </c>
      <c r="K52" s="53">
        <v>3</v>
      </c>
      <c r="L52" s="88">
        <v>25</v>
      </c>
      <c r="M52" s="89">
        <v>2</v>
      </c>
      <c r="N52" s="60">
        <f>M52/J52</f>
        <v>0.5</v>
      </c>
      <c r="O52" s="62">
        <f t="shared" si="5"/>
        <v>12.5</v>
      </c>
      <c r="P52" s="43">
        <v>1038.5</v>
      </c>
      <c r="Q52" s="44">
        <v>63</v>
      </c>
      <c r="R52" s="61">
        <f t="shared" si="3"/>
        <v>-0.9759268175252769</v>
      </c>
      <c r="S52" s="61">
        <f t="shared" si="4"/>
        <v>-0.9682539682539683</v>
      </c>
      <c r="T52" s="88">
        <v>6877.5</v>
      </c>
      <c r="U52" s="89">
        <v>359</v>
      </c>
      <c r="V52" s="63">
        <f t="shared" si="1"/>
        <v>19.157381615598887</v>
      </c>
    </row>
    <row r="53" spans="1:22" s="45" customFormat="1" ht="11.25">
      <c r="A53" s="37">
        <v>47</v>
      </c>
      <c r="B53" s="38"/>
      <c r="C53" s="95" t="s">
        <v>56</v>
      </c>
      <c r="D53" s="40" t="s">
        <v>24</v>
      </c>
      <c r="E53" s="64" t="s">
        <v>57</v>
      </c>
      <c r="F53" s="41">
        <v>43875</v>
      </c>
      <c r="G53" s="42" t="s">
        <v>33</v>
      </c>
      <c r="H53" s="52">
        <v>26</v>
      </c>
      <c r="I53" s="52">
        <v>1</v>
      </c>
      <c r="J53" s="85">
        <v>1</v>
      </c>
      <c r="K53" s="53">
        <v>13</v>
      </c>
      <c r="L53" s="88">
        <v>20</v>
      </c>
      <c r="M53" s="89">
        <v>1</v>
      </c>
      <c r="N53" s="60">
        <f>M53/J53</f>
        <v>1</v>
      </c>
      <c r="O53" s="62">
        <f t="shared" si="5"/>
        <v>20</v>
      </c>
      <c r="P53" s="43">
        <v>80.0000000371183</v>
      </c>
      <c r="Q53" s="44">
        <v>4</v>
      </c>
      <c r="R53" s="61">
        <f t="shared" si="3"/>
        <v>-0.7500000001159947</v>
      </c>
      <c r="S53" s="61">
        <f t="shared" si="4"/>
        <v>-0.75</v>
      </c>
      <c r="T53" s="88">
        <v>278287.5</v>
      </c>
      <c r="U53" s="89">
        <v>15724</v>
      </c>
      <c r="V53" s="63">
        <f t="shared" si="1"/>
        <v>17.698263800559655</v>
      </c>
    </row>
  </sheetData>
  <sheetProtection selectLockedCells="1" selectUnlockedCells="1"/>
  <mergeCells count="9">
    <mergeCell ref="T4:V4"/>
    <mergeCell ref="L4:M4"/>
    <mergeCell ref="N4:O4"/>
    <mergeCell ref="P4:Q4"/>
    <mergeCell ref="R4:S4"/>
    <mergeCell ref="B1:C1"/>
    <mergeCell ref="L1:V3"/>
    <mergeCell ref="B2:C2"/>
    <mergeCell ref="B3:C3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2020-10-30T21:25:15Z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