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16-18.10.2020 (hafta sonu)" sheetId="1" r:id="rId1"/>
  </sheets>
  <definedNames>
    <definedName name="Excel_BuiltIn__FilterDatabase" localSheetId="0">'16-18.10.2020 (hafta sonu)'!$A$1:$AB$38</definedName>
    <definedName name="_xlnm.Print_Area" localSheetId="0">'16-18.10.2020 (hafta sonu)'!#REF!</definedName>
  </definedNames>
  <calcPr fullCalcOnLoad="1"/>
</workbook>
</file>

<file path=xl/sharedStrings.xml><?xml version="1.0" encoding="utf-8"?>
<sst xmlns="http://schemas.openxmlformats.org/spreadsheetml/2006/main" count="169" uniqueCount="102">
  <si>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</si>
  <si>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</si>
  <si>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</si>
  <si>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</si>
  <si>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</si>
  <si>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</si>
  <si>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</si>
  <si>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</si>
  <si>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</si>
  <si>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</si>
  <si>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</si>
  <si>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</si>
  <si>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</si>
  <si>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</si>
  <si>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</si>
  <si>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</si>
  <si>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</si>
  <si>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</si>
  <si>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</si>
  <si>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</si>
  <si>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</si>
  <si>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</si>
  <si>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</si>
  <si>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</si>
  <si>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</si>
  <si>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</si>
  <si>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</si>
  <si>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</si>
  <si>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</si>
  <si>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15+</t>
  </si>
  <si>
    <t>7+13A</t>
  </si>
  <si>
    <t>WARNER BROS. TURKEY</t>
  </si>
  <si>
    <t>CHANTIER FILMS</t>
  </si>
  <si>
    <t>G</t>
  </si>
  <si>
    <t>CGVMARS DAĞITIM</t>
  </si>
  <si>
    <t>BİR FİLM</t>
  </si>
  <si>
    <t>7+</t>
  </si>
  <si>
    <t>13+</t>
  </si>
  <si>
    <t>ÖZEN FİLM</t>
  </si>
  <si>
    <t>BS DAĞITIM</t>
  </si>
  <si>
    <t>MC FİLM</t>
  </si>
  <si>
    <t>KURMACA</t>
  </si>
  <si>
    <t>18+</t>
  </si>
  <si>
    <t>GÜVERCİN</t>
  </si>
  <si>
    <t>CJET</t>
  </si>
  <si>
    <t>CLIMAX</t>
  </si>
  <si>
    <t>TME FILMS</t>
  </si>
  <si>
    <t>SİCCİN 6</t>
  </si>
  <si>
    <t>16+</t>
  </si>
  <si>
    <t>10+</t>
  </si>
  <si>
    <t>6A</t>
  </si>
  <si>
    <t>10+13A</t>
  </si>
  <si>
    <t>6+10A</t>
  </si>
  <si>
    <t>6+</t>
  </si>
  <si>
    <t>LA BELLE EPOQUE</t>
  </si>
  <si>
    <t>YENİ BAŞTAN</t>
  </si>
  <si>
    <t>ARAF 4: MERYEM</t>
  </si>
  <si>
    <t>N</t>
  </si>
  <si>
    <t>47 METERS DOWN: UNCAGED</t>
  </si>
  <si>
    <t>47 METRE DERİNDE: KAFES</t>
  </si>
  <si>
    <t>TENET</t>
  </si>
  <si>
    <t>MULAN</t>
  </si>
  <si>
    <t>UZUN ZAMAN ÖNCE</t>
  </si>
  <si>
    <t>THE NEW MUTANTS</t>
  </si>
  <si>
    <t>YENİ MUTANATLAR</t>
  </si>
  <si>
    <t>HADİ GİDELİM</t>
  </si>
  <si>
    <t>ONWARD</t>
  </si>
  <si>
    <t>SCOOB!</t>
  </si>
  <si>
    <t>AFTER WE COLLIDED</t>
  </si>
  <si>
    <t>AFTER: PARAMPARÇA</t>
  </si>
  <si>
    <t>RANDIMAN</t>
  </si>
  <si>
    <t>THE PERSONAL HISTORY OF DAVID COPPERFIELD</t>
  </si>
  <si>
    <t>DAVID COPPERFIELD'IN ÇOK KİŞİSEL HİKAYESİ</t>
  </si>
  <si>
    <t>BAI BAI - THE EIGHT HUNDERED</t>
  </si>
  <si>
    <t>SEKİZ YÜZ</t>
  </si>
  <si>
    <t>ORMANDAKİ CADI</t>
  </si>
  <si>
    <t>WITCHES IN THE WOODS</t>
  </si>
  <si>
    <t>CİN BASKINI</t>
  </si>
  <si>
    <t>PENINSULA</t>
  </si>
  <si>
    <t>YARIMADA</t>
  </si>
  <si>
    <t>BİZİM SEMTİN ÇOCUKLARI</t>
  </si>
  <si>
    <t>SHED</t>
  </si>
  <si>
    <t>KULÜBE</t>
  </si>
  <si>
    <t>TROLLS 2</t>
  </si>
  <si>
    <t>TROLLER: DÜNYA TURU</t>
  </si>
  <si>
    <t>THE VIGIL</t>
  </si>
  <si>
    <t>ÖLÜ NÖBETİ</t>
  </si>
  <si>
    <t>AİLE HÜKÜMETİ</t>
  </si>
  <si>
    <t>BARBARLARI BEKLERKEN</t>
  </si>
  <si>
    <t>WAITING FOR THE BARBARIANS</t>
  </si>
  <si>
    <t>BOBOIBOY: MACERA BAŞLIYOR</t>
  </si>
  <si>
    <t>BOBOIBOY THE MOVIE</t>
  </si>
  <si>
    <t>VAHŞİ DOSTUM</t>
  </si>
  <si>
    <t>MIA ET LE LION BLANC</t>
  </si>
  <si>
    <t>BİR PSİKOPATIN GÜNLÜĞÜ</t>
  </si>
  <si>
    <t>16 - 18 EKİM 2020 / 42. VİZYON HAFTASI</t>
  </si>
  <si>
    <t>POLAROID</t>
  </si>
  <si>
    <t>GERİYE KALANLAR</t>
  </si>
  <si>
    <t>THE REST OF US</t>
  </si>
  <si>
    <t>ALONE</t>
  </si>
  <si>
    <t>TEK BAŞINA</t>
  </si>
  <si>
    <t>BİNA</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</si>
</sst>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4">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0"/>
      <color indexed="40"/>
      <name val="Calibri"/>
      <family val="2"/>
    </font>
    <font>
      <sz val="10"/>
      <color indexed="40"/>
      <name val="Arial"/>
      <family val="2"/>
    </font>
    <font>
      <b/>
      <sz val="8"/>
      <color indexed="40"/>
      <name val="Corbel"/>
      <family val="2"/>
    </font>
    <font>
      <sz val="7"/>
      <color indexed="40"/>
      <name val="Arial"/>
      <family val="2"/>
    </font>
    <font>
      <sz val="7"/>
      <color indexed="8"/>
      <name val="Calibri"/>
      <family val="2"/>
    </font>
    <font>
      <b/>
      <sz val="7"/>
      <color indexed="40"/>
      <name val="Calibri"/>
      <family val="2"/>
    </font>
    <font>
      <b/>
      <sz val="7"/>
      <color indexed="29"/>
      <name val="Calibri"/>
      <family val="2"/>
    </font>
    <font>
      <sz val="7"/>
      <color indexed="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10"/>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C00000"/>
      <name val="Calibri"/>
      <family val="2"/>
    </font>
    <font>
      <b/>
      <sz val="7"/>
      <color theme="1" tint="0.49998000264167786"/>
      <name val="Calibri"/>
      <family val="2"/>
    </font>
    <font>
      <b/>
      <sz val="7"/>
      <color rgb="FF00B05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6"/>
        <bgColor indexed="64"/>
      </patternFill>
    </fill>
    <fill>
      <patternFill patternType="solid">
        <fgColor rgb="FFFF0000"/>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thin">
        <color indexed="55"/>
      </bottom>
    </border>
    <border>
      <left style="hair">
        <color indexed="8"/>
      </left>
      <right style="hair">
        <color indexed="8"/>
      </right>
      <top style="hair">
        <color indexed="8"/>
      </top>
      <bottom style="hair">
        <color indexed="8"/>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2"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0" borderId="0" applyNumberFormat="0" applyBorder="0" applyAlignment="0" applyProtection="0"/>
    <xf numFmtId="0" fontId="57" fillId="3"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7" borderId="0" applyNumberFormat="0" applyBorder="0" applyAlignment="0" applyProtection="0"/>
    <xf numFmtId="0" fontId="58" fillId="13" borderId="0" applyNumberFormat="0" applyBorder="0" applyAlignment="0" applyProtection="0"/>
    <xf numFmtId="0" fontId="58" fillId="3" borderId="0" applyNumberFormat="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60"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1"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0" fillId="14" borderId="0" applyNumberFormat="0" applyBorder="0" applyAlignment="0" applyProtection="0"/>
    <xf numFmtId="0" fontId="62" fillId="15" borderId="6" applyNumberFormat="0" applyAlignment="0" applyProtection="0"/>
    <xf numFmtId="0" fontId="63" fillId="2" borderId="6" applyNumberFormat="0" applyAlignment="0" applyProtection="0"/>
    <xf numFmtId="0" fontId="64" fillId="16" borderId="7" applyNumberFormat="0" applyAlignment="0" applyProtection="0"/>
    <xf numFmtId="0" fontId="65" fillId="17" borderId="0" applyNumberFormat="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7"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8"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19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8" fillId="1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7" fillId="27" borderId="0" xfId="0" applyFont="1" applyFill="1" applyBorder="1" applyAlignment="1" applyProtection="1">
      <alignment horizontal="center" vertical="center"/>
      <protection/>
    </xf>
    <xf numFmtId="0" fontId="8" fillId="27" borderId="0" xfId="0" applyFont="1" applyFill="1" applyBorder="1" applyAlignment="1" applyProtection="1">
      <alignment horizontal="center" vertical="center"/>
      <protection/>
    </xf>
    <xf numFmtId="0" fontId="9" fillId="27" borderId="0" xfId="0" applyFont="1" applyFill="1" applyBorder="1" applyAlignment="1" applyProtection="1">
      <alignment vertical="center"/>
      <protection/>
    </xf>
    <xf numFmtId="187" fontId="10" fillId="27" borderId="0" xfId="0" applyNumberFormat="1" applyFont="1" applyFill="1" applyBorder="1" applyAlignment="1" applyProtection="1">
      <alignment horizontal="center" vertical="center"/>
      <protection/>
    </xf>
    <xf numFmtId="0" fontId="9" fillId="27" borderId="0" xfId="0" applyFont="1" applyFill="1" applyBorder="1" applyAlignment="1" applyProtection="1">
      <alignment horizontal="left" vertical="center"/>
      <protection/>
    </xf>
    <xf numFmtId="0" fontId="9" fillId="27" borderId="0" xfId="0" applyFont="1" applyFill="1" applyBorder="1" applyAlignment="1" applyProtection="1">
      <alignment horizontal="center" vertical="center"/>
      <protection/>
    </xf>
    <xf numFmtId="3" fontId="9" fillId="27" borderId="0" xfId="0" applyNumberFormat="1" applyFont="1" applyFill="1" applyBorder="1" applyAlignment="1" applyProtection="1">
      <alignment horizontal="center"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1" fillId="27" borderId="0" xfId="0" applyNumberFormat="1" applyFont="1" applyFill="1" applyBorder="1" applyAlignment="1" applyProtection="1">
      <alignment horizontal="right" vertical="center"/>
      <protection/>
    </xf>
    <xf numFmtId="3" fontId="11" fillId="27" borderId="0" xfId="0" applyNumberFormat="1" applyFont="1" applyFill="1" applyBorder="1" applyAlignment="1" applyProtection="1">
      <alignment horizontal="right" vertical="center"/>
      <protection/>
    </xf>
    <xf numFmtId="3" fontId="12" fillId="27" borderId="0" xfId="0" applyNumberFormat="1" applyFont="1" applyFill="1" applyBorder="1" applyAlignment="1" applyProtection="1">
      <alignment horizontal="right" vertical="center"/>
      <protection/>
    </xf>
    <xf numFmtId="4" fontId="12" fillId="27" borderId="0" xfId="0" applyNumberFormat="1" applyFont="1" applyFill="1" applyBorder="1" applyAlignment="1" applyProtection="1">
      <alignment horizontal="right" vertical="center"/>
      <protection/>
    </xf>
    <xf numFmtId="188" fontId="12" fillId="27" borderId="0" xfId="0" applyNumberFormat="1" applyFont="1" applyFill="1" applyBorder="1" applyAlignment="1" applyProtection="1">
      <alignment horizontal="right" vertical="center"/>
      <protection/>
    </xf>
    <xf numFmtId="0" fontId="9" fillId="27" borderId="0" xfId="0"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5" fillId="27" borderId="0" xfId="0" applyNumberFormat="1" applyFont="1" applyFill="1" applyBorder="1" applyAlignment="1" applyProtection="1">
      <alignment horizontal="center" vertical="center"/>
      <protection locked="0"/>
    </xf>
    <xf numFmtId="0" fontId="14" fillId="27" borderId="0" xfId="0" applyFont="1" applyFill="1" applyAlignment="1">
      <alignment vertical="center"/>
    </xf>
    <xf numFmtId="187" fontId="14" fillId="27" borderId="0" xfId="0" applyNumberFormat="1" applyFont="1" applyFill="1" applyAlignment="1">
      <alignment horizontal="center" vertical="center"/>
    </xf>
    <xf numFmtId="0" fontId="14" fillId="27" borderId="0" xfId="0" applyFont="1" applyFill="1" applyAlignment="1">
      <alignment horizontal="center" vertical="center"/>
    </xf>
    <xf numFmtId="0" fontId="17" fillId="27" borderId="0" xfId="0" applyFont="1" applyFill="1" applyBorder="1" applyAlignment="1" applyProtection="1">
      <alignment horizontal="center" vertical="center" wrapText="1"/>
      <protection locked="0"/>
    </xf>
    <xf numFmtId="0" fontId="7" fillId="27" borderId="0" xfId="0" applyFont="1" applyFill="1" applyAlignment="1">
      <alignment vertical="center"/>
    </xf>
    <xf numFmtId="0" fontId="0" fillId="27" borderId="0" xfId="0" applyNumberFormat="1" applyFont="1" applyFill="1" applyAlignment="1">
      <alignment vertical="center"/>
    </xf>
    <xf numFmtId="187" fontId="0" fillId="27" borderId="0" xfId="0" applyNumberFormat="1" applyFont="1" applyFill="1" applyAlignment="1">
      <alignment horizontal="center"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9" fillId="27" borderId="11"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left" vertical="center"/>
      <protection locked="0"/>
    </xf>
    <xf numFmtId="187" fontId="17" fillId="27" borderId="0" xfId="0" applyNumberFormat="1" applyFont="1" applyFill="1" applyBorder="1" applyAlignment="1" applyProtection="1">
      <alignment horizontal="center" vertical="center"/>
      <protection locked="0"/>
    </xf>
    <xf numFmtId="0" fontId="17"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20"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20"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24" fillId="27" borderId="12" xfId="0" applyNumberFormat="1" applyFont="1" applyFill="1" applyBorder="1" applyAlignment="1" applyProtection="1">
      <alignment horizontal="center" vertical="center"/>
      <protection/>
    </xf>
    <xf numFmtId="189" fontId="25" fillId="0" borderId="12" xfId="0" applyNumberFormat="1" applyFont="1" applyFill="1" applyBorder="1" applyAlignment="1">
      <alignment vertical="center"/>
    </xf>
    <xf numFmtId="0" fontId="26" fillId="0" borderId="12" xfId="0" applyNumberFormat="1"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vertical="center"/>
      <protection/>
    </xf>
    <xf numFmtId="0" fontId="29" fillId="27" borderId="0" xfId="0" applyFont="1" applyFill="1" applyBorder="1" applyAlignment="1" applyProtection="1">
      <alignment horizontal="left" vertical="center"/>
      <protection/>
    </xf>
    <xf numFmtId="0" fontId="25" fillId="0" borderId="12" xfId="0" applyFont="1" applyFill="1" applyBorder="1" applyAlignment="1">
      <alignment vertical="center"/>
    </xf>
    <xf numFmtId="0" fontId="26" fillId="0" borderId="12" xfId="0" applyFont="1" applyFill="1" applyBorder="1" applyAlignment="1" applyProtection="1">
      <alignment horizontal="center" vertical="center"/>
      <protection/>
    </xf>
    <xf numFmtId="187" fontId="6" fillId="0" borderId="12" xfId="0" applyNumberFormat="1" applyFont="1" applyFill="1" applyBorder="1" applyAlignment="1" applyProtection="1">
      <alignment horizontal="center" vertical="center"/>
      <protection locked="0"/>
    </xf>
    <xf numFmtId="0" fontId="24" fillId="27" borderId="1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pplyProtection="1">
      <alignment horizontal="center" vertical="center"/>
      <protection/>
    </xf>
    <xf numFmtId="1" fontId="6" fillId="0" borderId="12" xfId="0" applyNumberFormat="1" applyFont="1" applyFill="1" applyBorder="1" applyAlignment="1">
      <alignment horizontal="center" vertical="center"/>
    </xf>
    <xf numFmtId="0" fontId="31" fillId="27" borderId="0" xfId="0" applyFont="1" applyFill="1" applyAlignment="1">
      <alignment horizontal="center" vertical="center"/>
    </xf>
    <xf numFmtId="0" fontId="32" fillId="27" borderId="0" xfId="0" applyFont="1" applyFill="1" applyAlignment="1">
      <alignment horizontal="center" vertical="center"/>
    </xf>
    <xf numFmtId="0" fontId="33" fillId="27" borderId="0" xfId="0" applyNumberFormat="1" applyFont="1" applyFill="1" applyAlignment="1">
      <alignment horizontal="center" vertical="center"/>
    </xf>
    <xf numFmtId="0" fontId="34" fillId="27" borderId="0" xfId="0" applyFont="1" applyFill="1" applyBorder="1" applyAlignment="1" applyProtection="1">
      <alignment horizontal="center" vertical="center"/>
      <protection locked="0"/>
    </xf>
    <xf numFmtId="4" fontId="35" fillId="27" borderId="0" xfId="0" applyNumberFormat="1" applyFont="1" applyFill="1" applyBorder="1" applyAlignment="1" applyProtection="1">
      <alignment horizontal="center" vertical="center"/>
      <protection/>
    </xf>
    <xf numFmtId="4" fontId="28" fillId="0" borderId="12" xfId="0" applyNumberFormat="1" applyFont="1" applyFill="1" applyBorder="1" applyAlignment="1">
      <alignment vertical="center"/>
    </xf>
    <xf numFmtId="3" fontId="28" fillId="0" borderId="12" xfId="0" applyNumberFormat="1" applyFont="1" applyFill="1" applyBorder="1" applyAlignment="1">
      <alignment vertical="center"/>
    </xf>
    <xf numFmtId="0" fontId="6" fillId="0" borderId="12" xfId="0" applyFont="1" applyFill="1" applyBorder="1" applyAlignment="1" applyProtection="1">
      <alignment horizontal="center" vertical="center"/>
      <protection locked="0"/>
    </xf>
    <xf numFmtId="4" fontId="6" fillId="0" borderId="12" xfId="45" applyNumberFormat="1" applyFont="1" applyFill="1" applyBorder="1" applyAlignment="1" applyProtection="1">
      <alignment vertical="center"/>
      <protection/>
    </xf>
    <xf numFmtId="3" fontId="6" fillId="0" borderId="12" xfId="45" applyNumberFormat="1" applyFont="1" applyFill="1" applyBorder="1" applyAlignment="1" applyProtection="1">
      <alignment vertical="center"/>
      <protection/>
    </xf>
    <xf numFmtId="3" fontId="6" fillId="0" borderId="12" xfId="187" applyNumberFormat="1" applyFont="1" applyFill="1" applyBorder="1" applyAlignment="1" applyProtection="1">
      <alignment vertical="center"/>
      <protection/>
    </xf>
    <xf numFmtId="2" fontId="6" fillId="0" borderId="12" xfId="187" applyNumberFormat="1" applyFont="1" applyFill="1" applyBorder="1" applyAlignment="1" applyProtection="1">
      <alignment vertical="center"/>
      <protection/>
    </xf>
    <xf numFmtId="185" fontId="6" fillId="0" borderId="12" xfId="189" applyNumberFormat="1" applyFont="1" applyFill="1" applyBorder="1" applyAlignment="1" applyProtection="1">
      <alignment vertical="center"/>
      <protection/>
    </xf>
    <xf numFmtId="2" fontId="6" fillId="0" borderId="12" xfId="0" applyNumberFormat="1" applyFont="1" applyFill="1" applyBorder="1" applyAlignment="1" applyProtection="1">
      <alignment horizontal="right" vertical="center"/>
      <protection/>
    </xf>
    <xf numFmtId="189" fontId="27" fillId="0" borderId="12" xfId="0" applyNumberFormat="1" applyFont="1" applyFill="1" applyBorder="1" applyAlignment="1">
      <alignment vertical="center"/>
    </xf>
    <xf numFmtId="0" fontId="27" fillId="0" borderId="12" xfId="0" applyNumberFormat="1" applyFont="1" applyFill="1" applyBorder="1" applyAlignment="1" applyProtection="1">
      <alignment vertical="center"/>
      <protection locked="0"/>
    </xf>
    <xf numFmtId="0" fontId="36" fillId="0" borderId="12" xfId="0" applyFont="1" applyBorder="1" applyAlignment="1">
      <alignment vertical="center"/>
    </xf>
    <xf numFmtId="0" fontId="20" fillId="28" borderId="13" xfId="0" applyNumberFormat="1" applyFont="1" applyFill="1" applyBorder="1" applyAlignment="1" applyProtection="1">
      <alignment horizontal="center" wrapText="1"/>
      <protection locked="0"/>
    </xf>
    <xf numFmtId="180" fontId="21" fillId="28" borderId="13" xfId="43" applyFont="1" applyFill="1" applyBorder="1" applyAlignment="1" applyProtection="1">
      <alignment horizontal="center"/>
      <protection locked="0"/>
    </xf>
    <xf numFmtId="0" fontId="13" fillId="28" borderId="13" xfId="0" applyNumberFormat="1" applyFont="1" applyFill="1" applyBorder="1" applyAlignment="1">
      <alignment horizontal="center" textRotation="90"/>
    </xf>
    <xf numFmtId="187" fontId="21" fillId="28" borderId="13" xfId="0" applyNumberFormat="1" applyFont="1" applyFill="1" applyBorder="1" applyAlignment="1" applyProtection="1">
      <alignment horizontal="center"/>
      <protection locked="0"/>
    </xf>
    <xf numFmtId="0" fontId="21" fillId="28" borderId="13" xfId="0" applyFont="1" applyFill="1" applyBorder="1" applyAlignment="1" applyProtection="1">
      <alignment horizontal="center"/>
      <protection locked="0"/>
    </xf>
    <xf numFmtId="0" fontId="28" fillId="28" borderId="13" xfId="0" applyFont="1" applyFill="1" applyBorder="1" applyAlignment="1" applyProtection="1">
      <alignment horizontal="center"/>
      <protection locked="0"/>
    </xf>
    <xf numFmtId="0" fontId="37" fillId="28" borderId="13" xfId="0" applyFont="1" applyFill="1" applyBorder="1" applyAlignment="1" applyProtection="1">
      <alignment horizontal="center"/>
      <protection locked="0"/>
    </xf>
    <xf numFmtId="2" fontId="20" fillId="28" borderId="14" xfId="0" applyNumberFormat="1" applyFont="1" applyFill="1" applyBorder="1" applyAlignment="1" applyProtection="1">
      <alignment horizontal="center" vertical="center"/>
      <protection/>
    </xf>
    <xf numFmtId="180" fontId="21" fillId="28" borderId="14" xfId="43" applyFont="1" applyFill="1" applyBorder="1" applyAlignment="1" applyProtection="1">
      <alignment horizontal="center" vertical="center"/>
      <protection/>
    </xf>
    <xf numFmtId="0" fontId="22" fillId="28" borderId="14" xfId="0" applyNumberFormat="1" applyFont="1" applyFill="1" applyBorder="1" applyAlignment="1" applyProtection="1">
      <alignment horizontal="center" vertical="center" textRotation="90"/>
      <protection locked="0"/>
    </xf>
    <xf numFmtId="187" fontId="21" fillId="28" borderId="14" xfId="0" applyNumberFormat="1" applyFont="1" applyFill="1" applyBorder="1" applyAlignment="1" applyProtection="1">
      <alignment horizontal="center" vertical="center" textRotation="90"/>
      <protection/>
    </xf>
    <xf numFmtId="0" fontId="21" fillId="28" borderId="14" xfId="0" applyFont="1" applyFill="1" applyBorder="1" applyAlignment="1" applyProtection="1">
      <alignment horizontal="center" vertical="center"/>
      <protection/>
    </xf>
    <xf numFmtId="0" fontId="21" fillId="28" borderId="14" xfId="0" applyNumberFormat="1" applyFont="1" applyFill="1" applyBorder="1" applyAlignment="1" applyProtection="1">
      <alignment horizontal="center" vertical="center" textRotation="90"/>
      <protection locked="0"/>
    </xf>
    <xf numFmtId="0" fontId="21" fillId="28" borderId="14" xfId="0" applyNumberFormat="1" applyFont="1" applyFill="1" applyBorder="1" applyAlignment="1" applyProtection="1">
      <alignment horizontal="center" vertical="center" textRotation="90"/>
      <protection locked="0"/>
    </xf>
    <xf numFmtId="4" fontId="21" fillId="28" borderId="14" xfId="0" applyNumberFormat="1" applyFont="1" applyFill="1" applyBorder="1" applyAlignment="1" applyProtection="1">
      <alignment horizontal="center" vertical="center" wrapText="1"/>
      <protection/>
    </xf>
    <xf numFmtId="3" fontId="21" fillId="28" borderId="14" xfId="0" applyNumberFormat="1" applyFont="1" applyFill="1" applyBorder="1" applyAlignment="1" applyProtection="1">
      <alignment horizontal="center" vertical="center" wrapText="1"/>
      <protection/>
    </xf>
    <xf numFmtId="3" fontId="21" fillId="28" borderId="14" xfId="0" applyNumberFormat="1" applyFont="1" applyFill="1" applyBorder="1" applyAlignment="1" applyProtection="1">
      <alignment horizontal="center" vertical="center" textRotation="90" wrapText="1"/>
      <protection/>
    </xf>
    <xf numFmtId="0" fontId="38" fillId="28" borderId="14" xfId="0" applyNumberFormat="1" applyFont="1" applyFill="1" applyBorder="1" applyAlignment="1" applyProtection="1">
      <alignment horizontal="center" vertical="center" textRotation="90"/>
      <protection locked="0"/>
    </xf>
    <xf numFmtId="0" fontId="39" fillId="0" borderId="12" xfId="0" applyFont="1" applyFill="1" applyBorder="1" applyAlignment="1">
      <alignment horizontal="center" vertical="center"/>
    </xf>
    <xf numFmtId="0" fontId="39" fillId="0" borderId="12" xfId="0" applyFont="1" applyFill="1" applyBorder="1" applyAlignment="1" applyProtection="1">
      <alignment horizontal="center" vertical="center"/>
      <protection locked="0"/>
    </xf>
    <xf numFmtId="4" fontId="71" fillId="0" borderId="12" xfId="0" applyNumberFormat="1" applyFont="1" applyFill="1" applyBorder="1" applyAlignment="1">
      <alignment vertical="center"/>
    </xf>
    <xf numFmtId="3" fontId="71" fillId="0" borderId="12" xfId="0" applyNumberFormat="1" applyFont="1" applyFill="1" applyBorder="1" applyAlignment="1">
      <alignment vertical="center"/>
    </xf>
    <xf numFmtId="4" fontId="71" fillId="0" borderId="12" xfId="43" applyNumberFormat="1" applyFont="1" applyFill="1" applyBorder="1" applyAlignment="1" applyProtection="1">
      <alignment horizontal="right" vertical="center"/>
      <protection locked="0"/>
    </xf>
    <xf numFmtId="3" fontId="71" fillId="0" borderId="12" xfId="43" applyNumberFormat="1" applyFont="1" applyFill="1" applyBorder="1" applyAlignment="1" applyProtection="1">
      <alignment horizontal="right" vertical="center"/>
      <protection locked="0"/>
    </xf>
    <xf numFmtId="3" fontId="71" fillId="0" borderId="12" xfId="45" applyNumberFormat="1" applyFont="1" applyFill="1" applyBorder="1" applyAlignment="1" applyProtection="1">
      <alignment horizontal="right" vertical="center"/>
      <protection locked="0"/>
    </xf>
    <xf numFmtId="4" fontId="71" fillId="0" borderId="12" xfId="44" applyNumberFormat="1" applyFont="1" applyFill="1" applyBorder="1" applyAlignment="1" applyProtection="1">
      <alignment horizontal="right" vertical="center"/>
      <protection locked="0"/>
    </xf>
    <xf numFmtId="3" fontId="71" fillId="0" borderId="12" xfId="44" applyNumberFormat="1" applyFont="1" applyFill="1" applyBorder="1" applyAlignment="1" applyProtection="1">
      <alignment horizontal="right" vertical="center"/>
      <protection locked="0"/>
    </xf>
    <xf numFmtId="4" fontId="71" fillId="0" borderId="12" xfId="45" applyNumberFormat="1" applyFont="1" applyFill="1" applyBorder="1" applyAlignment="1" applyProtection="1">
      <alignment horizontal="right" vertical="center"/>
      <protection locked="0"/>
    </xf>
    <xf numFmtId="4" fontId="71" fillId="0" borderId="12" xfId="111" applyNumberFormat="1" applyFont="1" applyFill="1" applyBorder="1" applyAlignment="1" applyProtection="1">
      <alignment horizontal="right" vertical="center"/>
      <protection/>
    </xf>
    <xf numFmtId="3" fontId="71" fillId="0" borderId="12" xfId="111" applyNumberFormat="1" applyFont="1" applyFill="1" applyBorder="1" applyAlignment="1" applyProtection="1">
      <alignment horizontal="right" vertical="center"/>
      <protection/>
    </xf>
    <xf numFmtId="2" fontId="28" fillId="29" borderId="12" xfId="0" applyNumberFormat="1" applyFont="1" applyFill="1" applyBorder="1" applyAlignment="1" applyProtection="1">
      <alignment horizontal="center" vertical="center"/>
      <protection/>
    </xf>
    <xf numFmtId="189" fontId="72" fillId="0" borderId="12" xfId="0" applyNumberFormat="1" applyFont="1" applyFill="1" applyBorder="1" applyAlignment="1">
      <alignment vertical="center"/>
    </xf>
    <xf numFmtId="4" fontId="73" fillId="0" borderId="12" xfId="0" applyNumberFormat="1" applyFont="1" applyFill="1" applyBorder="1" applyAlignment="1">
      <alignment vertical="center"/>
    </xf>
    <xf numFmtId="3" fontId="73" fillId="0" borderId="12" xfId="0" applyNumberFormat="1" applyFont="1" applyFill="1" applyBorder="1" applyAlignment="1">
      <alignment vertical="center"/>
    </xf>
    <xf numFmtId="0" fontId="21" fillId="28" borderId="13" xfId="0" applyFont="1" applyFill="1" applyBorder="1" applyAlignment="1">
      <alignment horizontal="center" vertical="center" wrapText="1"/>
    </xf>
    <xf numFmtId="0" fontId="5" fillId="27" borderId="0" xfId="0" applyNumberFormat="1" applyFont="1" applyFill="1" applyBorder="1" applyAlignment="1" applyProtection="1">
      <alignment horizontal="center" vertical="center" wrapText="1"/>
      <protection locked="0"/>
    </xf>
    <xf numFmtId="3" fontId="15" fillId="27" borderId="11" xfId="0" applyNumberFormat="1" applyFont="1" applyFill="1" applyBorder="1" applyAlignment="1" applyProtection="1">
      <alignment horizontal="right" vertical="center" wrapText="1"/>
      <protection locked="0"/>
    </xf>
    <xf numFmtId="2" fontId="18" fillId="27" borderId="0" xfId="117" applyNumberFormat="1" applyFont="1" applyFill="1" applyBorder="1" applyAlignment="1" applyProtection="1">
      <alignment horizontal="center" vertical="center" wrapText="1"/>
      <protection locked="0"/>
    </xf>
    <xf numFmtId="0" fontId="19" fillId="27" borderId="11" xfId="0" applyNumberFormat="1" applyFont="1" applyFill="1" applyBorder="1" applyAlignment="1" applyProtection="1">
      <alignment horizontal="center" vertical="center" wrapText="1"/>
      <protection locked="0"/>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0]" xfId="42"/>
    <cellStyle name="Binlik Ayracı 2" xfId="43"/>
    <cellStyle name="Binlik Ayracı 2 2" xfId="44"/>
    <cellStyle name="Binlik Ayracı 2 2 2" xfId="45"/>
    <cellStyle name="Binlik Ayracı 2 2 3" xfId="46"/>
    <cellStyle name="Binlik Ayracı 2 2 4" xfId="47"/>
    <cellStyle name="Binlik Ayracı 2 3" xfId="48"/>
    <cellStyle name="Binlik Ayracı 2 3 2" xfId="49"/>
    <cellStyle name="Binlik Ayracı 2 4" xfId="50"/>
    <cellStyle name="Binlik Ayracı 2 5" xfId="51"/>
    <cellStyle name="Binlik Ayracı 2 6" xfId="52"/>
    <cellStyle name="Binlik Ayracı 2 7"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 Built-in Normal 10" xfId="69"/>
    <cellStyle name="Excel Built-in Normal 11" xfId="70"/>
    <cellStyle name="Excel Built-in Normal 12" xfId="71"/>
    <cellStyle name="Excel Built-in Normal 13" xfId="72"/>
    <cellStyle name="Excel Built-in Normal 14" xfId="73"/>
    <cellStyle name="Excel Built-in Normal 15" xfId="74"/>
    <cellStyle name="Excel Built-in Normal 16" xfId="75"/>
    <cellStyle name="Excel Built-in Normal 17" xfId="76"/>
    <cellStyle name="Excel Built-in Normal 18" xfId="77"/>
    <cellStyle name="Excel Built-in Normal 19" xfId="78"/>
    <cellStyle name="Excel Built-in Normal 2" xfId="79"/>
    <cellStyle name="Excel Built-in Normal 20" xfId="80"/>
    <cellStyle name="Excel Built-in Normal 21" xfId="81"/>
    <cellStyle name="Excel Built-in Normal 22" xfId="82"/>
    <cellStyle name="Excel Built-in Normal 23" xfId="83"/>
    <cellStyle name="Excel Built-in Normal 24" xfId="84"/>
    <cellStyle name="Excel Built-in Normal 25" xfId="85"/>
    <cellStyle name="Excel Built-in Normal 26" xfId="86"/>
    <cellStyle name="Excel Built-in Normal 27" xfId="87"/>
    <cellStyle name="Excel Built-in Normal 28" xfId="88"/>
    <cellStyle name="Excel Built-in Normal 29" xfId="89"/>
    <cellStyle name="Excel Built-in Normal 3" xfId="90"/>
    <cellStyle name="Excel Built-in Normal 30" xfId="91"/>
    <cellStyle name="Excel Built-in Normal 31" xfId="92"/>
    <cellStyle name="Excel Built-in Normal 32" xfId="93"/>
    <cellStyle name="Excel Built-in Normal 33" xfId="94"/>
    <cellStyle name="Excel Built-in Normal 34" xfId="95"/>
    <cellStyle name="Excel Built-in Normal 35" xfId="96"/>
    <cellStyle name="Excel Built-in Normal 36" xfId="97"/>
    <cellStyle name="Excel Built-in Normal 37" xfId="98"/>
    <cellStyle name="Excel Built-in Normal 38" xfId="99"/>
    <cellStyle name="Excel Built-in Normal 39" xfId="100"/>
    <cellStyle name="Excel Built-in Normal 4" xfId="101"/>
    <cellStyle name="Excel Built-in Normal 40" xfId="102"/>
    <cellStyle name="Excel Built-in Normal 41" xfId="103"/>
    <cellStyle name="Excel Built-in Normal 42" xfId="104"/>
    <cellStyle name="Excel Built-in Normal 43" xfId="105"/>
    <cellStyle name="Excel Built-in Normal 5" xfId="106"/>
    <cellStyle name="Excel Built-in Normal 6" xfId="107"/>
    <cellStyle name="Excel Built-in Normal 7" xfId="108"/>
    <cellStyle name="Excel Built-in Normal 8" xfId="109"/>
    <cellStyle name="Excel Built-in Normal 9" xfId="110"/>
    <cellStyle name="Excel_BuiltIn_İyi 1" xfId="111"/>
    <cellStyle name="Giriş" xfId="112"/>
    <cellStyle name="Hesaplama" xfId="113"/>
    <cellStyle name="İşaretli Hücre" xfId="114"/>
    <cellStyle name="İyi" xfId="115"/>
    <cellStyle name="Followed Hyperlink" xfId="116"/>
    <cellStyle name="Hyperlink" xfId="117"/>
    <cellStyle name="Köprü 2" xfId="118"/>
    <cellStyle name="Kötü" xfId="119"/>
    <cellStyle name="Normal 10" xfId="120"/>
    <cellStyle name="Normal 11" xfId="121"/>
    <cellStyle name="Normal 11 2" xfId="122"/>
    <cellStyle name="Normal 12" xfId="123"/>
    <cellStyle name="Normal 12 2" xfId="124"/>
    <cellStyle name="Normal 13" xfId="125"/>
    <cellStyle name="Normal 14" xfId="126"/>
    <cellStyle name="Normal 15" xfId="127"/>
    <cellStyle name="Normal 2" xfId="128"/>
    <cellStyle name="Normal 2 10 10" xfId="129"/>
    <cellStyle name="Normal 2 10 10 2" xfId="130"/>
    <cellStyle name="Normal 2 2" xfId="131"/>
    <cellStyle name="Normal 2 2 2" xfId="132"/>
    <cellStyle name="Normal 2 2 2 2" xfId="133"/>
    <cellStyle name="Normal 2 2 3" xfId="134"/>
    <cellStyle name="Normal 2 2 4" xfId="135"/>
    <cellStyle name="Normal 2 2 5" xfId="136"/>
    <cellStyle name="Normal 2 2 5 2" xfId="137"/>
    <cellStyle name="Normal 2 3" xfId="138"/>
    <cellStyle name="Normal 2 4" xfId="139"/>
    <cellStyle name="Normal 2 5" xfId="140"/>
    <cellStyle name="Normal 2 5 2" xfId="141"/>
    <cellStyle name="Normal 2 6" xfId="142"/>
    <cellStyle name="Normal 2 7" xfId="143"/>
    <cellStyle name="Normal 2 8" xfId="144"/>
    <cellStyle name="Normal 3" xfId="145"/>
    <cellStyle name="Normal 3 2" xfId="146"/>
    <cellStyle name="Normal 4" xfId="147"/>
    <cellStyle name="Normal 4 2" xfId="148"/>
    <cellStyle name="Normal 5" xfId="149"/>
    <cellStyle name="Normal 5 2" xfId="150"/>
    <cellStyle name="Normal 5 2 2" xfId="151"/>
    <cellStyle name="Normal 5 3" xfId="152"/>
    <cellStyle name="Normal 5 4" xfId="153"/>
    <cellStyle name="Normal 5 5" xfId="154"/>
    <cellStyle name="Normal 6" xfId="155"/>
    <cellStyle name="Normal 6 2" xfId="156"/>
    <cellStyle name="Normal 6 3" xfId="157"/>
    <cellStyle name="Normal 6 4" xfId="158"/>
    <cellStyle name="Normal 7" xfId="159"/>
    <cellStyle name="Normal 7 2" xfId="160"/>
    <cellStyle name="Normal 8" xfId="161"/>
    <cellStyle name="Normal 9" xfId="162"/>
    <cellStyle name="Not" xfId="163"/>
    <cellStyle name="Nötr" xfId="164"/>
    <cellStyle name="Onaylı" xfId="165"/>
    <cellStyle name="Currency" xfId="166"/>
    <cellStyle name="Currency [0]" xfId="167"/>
    <cellStyle name="ParaBirimi 2" xfId="168"/>
    <cellStyle name="ParaBirimi 3" xfId="169"/>
    <cellStyle name="Toplam" xfId="170"/>
    <cellStyle name="Uyarı Metni" xfId="171"/>
    <cellStyle name="Comma"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8"/>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1.8515625" style="2" bestFit="1" customWidth="1"/>
    <col min="3" max="3" width="27.140625" style="3" bestFit="1" customWidth="1"/>
    <col min="4" max="4" width="4.00390625" style="4" bestFit="1" customWidth="1"/>
    <col min="5" max="5" width="19.8515625" style="6" bestFit="1" customWidth="1"/>
    <col min="6" max="6" width="5.8515625" style="7" bestFit="1" customWidth="1"/>
    <col min="7" max="7" width="13.57421875" style="8" bestFit="1" customWidth="1"/>
    <col min="8" max="9" width="3.140625" style="9" bestFit="1" customWidth="1"/>
    <col min="10" max="10" width="3.140625" style="58" bestFit="1" customWidth="1"/>
    <col min="11" max="11" width="2.57421875" style="10" bestFit="1" customWidth="1"/>
    <col min="12" max="12" width="6.57421875" style="11" bestFit="1" customWidth="1"/>
    <col min="13" max="13" width="4.140625" style="12" bestFit="1" customWidth="1"/>
    <col min="14" max="14" width="6.57421875" style="11" bestFit="1" customWidth="1"/>
    <col min="15" max="15" width="4.140625" style="12" bestFit="1" customWidth="1"/>
    <col min="16" max="16" width="6.57421875" style="13" bestFit="1" customWidth="1"/>
    <col min="17" max="17" width="4.140625" style="14" bestFit="1" customWidth="1"/>
    <col min="18" max="18" width="7.28125" style="15" bestFit="1" customWidth="1"/>
    <col min="19" max="19" width="6.7109375" style="16" bestFit="1" customWidth="1"/>
    <col min="20" max="20" width="4.28125" style="17" bestFit="1" customWidth="1"/>
    <col min="21" max="21" width="4.28125" style="18" bestFit="1" customWidth="1"/>
    <col min="22" max="22" width="7.28125" style="18" bestFit="1" customWidth="1"/>
    <col min="23" max="23" width="4.140625" style="17" bestFit="1" customWidth="1"/>
    <col min="24" max="25" width="4.28125" style="19" bestFit="1" customWidth="1"/>
    <col min="26" max="26" width="8.28125" style="13" bestFit="1" customWidth="1"/>
    <col min="27" max="27" width="6.7109375" style="14" bestFit="1" customWidth="1"/>
    <col min="28" max="28" width="4.28125" style="20" bestFit="1" customWidth="1"/>
    <col min="29" max="16384" width="4.57421875" style="3" customWidth="1"/>
  </cols>
  <sheetData>
    <row r="1" spans="1:28" s="26" customFormat="1" ht="12.75">
      <c r="A1" s="21"/>
      <c r="B1" s="106" t="s">
        <v>0</v>
      </c>
      <c r="C1" s="106"/>
      <c r="D1" s="22"/>
      <c r="E1" s="23"/>
      <c r="F1" s="24"/>
      <c r="G1" s="23"/>
      <c r="H1" s="25"/>
      <c r="I1" s="54"/>
      <c r="J1" s="55"/>
      <c r="K1" s="25"/>
      <c r="L1" s="107" t="s">
        <v>1</v>
      </c>
      <c r="M1" s="107"/>
      <c r="N1" s="107"/>
      <c r="O1" s="107"/>
      <c r="P1" s="107"/>
      <c r="Q1" s="107"/>
      <c r="R1" s="107"/>
      <c r="S1" s="107"/>
      <c r="T1" s="107"/>
      <c r="U1" s="107"/>
      <c r="V1" s="107"/>
      <c r="W1" s="107"/>
      <c r="X1" s="107"/>
      <c r="Y1" s="107"/>
      <c r="Z1" s="107"/>
      <c r="AA1" s="107"/>
      <c r="AB1" s="107"/>
    </row>
    <row r="2" spans="1:28" s="26" customFormat="1" ht="12.75">
      <c r="A2" s="21"/>
      <c r="B2" s="108" t="s">
        <v>2</v>
      </c>
      <c r="C2" s="108"/>
      <c r="D2" s="27"/>
      <c r="E2" s="28"/>
      <c r="F2" s="29"/>
      <c r="G2" s="28"/>
      <c r="H2" s="30"/>
      <c r="I2" s="30"/>
      <c r="J2" s="56"/>
      <c r="K2" s="31"/>
      <c r="L2" s="107"/>
      <c r="M2" s="107"/>
      <c r="N2" s="107"/>
      <c r="O2" s="107"/>
      <c r="P2" s="107"/>
      <c r="Q2" s="107"/>
      <c r="R2" s="107"/>
      <c r="S2" s="107"/>
      <c r="T2" s="107"/>
      <c r="U2" s="107"/>
      <c r="V2" s="107"/>
      <c r="W2" s="107"/>
      <c r="X2" s="107"/>
      <c r="Y2" s="107"/>
      <c r="Z2" s="107"/>
      <c r="AA2" s="107"/>
      <c r="AB2" s="107"/>
    </row>
    <row r="3" spans="1:28" s="26" customFormat="1" ht="11.25">
      <c r="A3" s="21"/>
      <c r="B3" s="109" t="s">
        <v>95</v>
      </c>
      <c r="C3" s="109"/>
      <c r="D3" s="32"/>
      <c r="E3" s="33"/>
      <c r="F3" s="34"/>
      <c r="G3" s="33"/>
      <c r="H3" s="35"/>
      <c r="I3" s="35"/>
      <c r="J3" s="57"/>
      <c r="K3" s="35"/>
      <c r="L3" s="107"/>
      <c r="M3" s="107"/>
      <c r="N3" s="107"/>
      <c r="O3" s="107"/>
      <c r="P3" s="107"/>
      <c r="Q3" s="107"/>
      <c r="R3" s="107"/>
      <c r="S3" s="107"/>
      <c r="T3" s="107"/>
      <c r="U3" s="107"/>
      <c r="V3" s="107"/>
      <c r="W3" s="107"/>
      <c r="X3" s="107"/>
      <c r="Y3" s="107"/>
      <c r="Z3" s="107"/>
      <c r="AA3" s="107"/>
      <c r="AB3" s="107"/>
    </row>
    <row r="4" spans="1:28" s="37" customFormat="1" ht="11.25" customHeight="1">
      <c r="A4" s="36"/>
      <c r="B4" s="71"/>
      <c r="C4" s="71"/>
      <c r="D4" s="73"/>
      <c r="E4" s="72"/>
      <c r="F4" s="74"/>
      <c r="G4" s="75"/>
      <c r="H4" s="75"/>
      <c r="I4" s="76"/>
      <c r="J4" s="77"/>
      <c r="K4" s="75"/>
      <c r="L4" s="105" t="s">
        <v>3</v>
      </c>
      <c r="M4" s="105"/>
      <c r="N4" s="105" t="s">
        <v>4</v>
      </c>
      <c r="O4" s="105"/>
      <c r="P4" s="105" t="s">
        <v>5</v>
      </c>
      <c r="Q4" s="105"/>
      <c r="R4" s="105" t="s">
        <v>6</v>
      </c>
      <c r="S4" s="105"/>
      <c r="T4" s="105"/>
      <c r="U4" s="105"/>
      <c r="V4" s="105" t="s">
        <v>7</v>
      </c>
      <c r="W4" s="105"/>
      <c r="X4" s="105" t="s">
        <v>8</v>
      </c>
      <c r="Y4" s="105"/>
      <c r="Z4" s="105" t="s">
        <v>9</v>
      </c>
      <c r="AA4" s="105"/>
      <c r="AB4" s="105"/>
    </row>
    <row r="5" spans="1:28" s="39" customFormat="1" ht="47.25" customHeight="1">
      <c r="A5" s="38"/>
      <c r="B5" s="78"/>
      <c r="C5" s="79" t="s">
        <v>10</v>
      </c>
      <c r="D5" s="80" t="s">
        <v>11</v>
      </c>
      <c r="E5" s="79" t="s">
        <v>12</v>
      </c>
      <c r="F5" s="81" t="s">
        <v>13</v>
      </c>
      <c r="G5" s="82" t="s">
        <v>14</v>
      </c>
      <c r="H5" s="83" t="s">
        <v>15</v>
      </c>
      <c r="I5" s="84" t="s">
        <v>16</v>
      </c>
      <c r="J5" s="88" t="s">
        <v>17</v>
      </c>
      <c r="K5" s="83" t="s">
        <v>18</v>
      </c>
      <c r="L5" s="85" t="s">
        <v>19</v>
      </c>
      <c r="M5" s="86" t="s">
        <v>20</v>
      </c>
      <c r="N5" s="85" t="s">
        <v>19</v>
      </c>
      <c r="O5" s="86" t="s">
        <v>20</v>
      </c>
      <c r="P5" s="85" t="s">
        <v>19</v>
      </c>
      <c r="Q5" s="86" t="s">
        <v>20</v>
      </c>
      <c r="R5" s="85" t="s">
        <v>21</v>
      </c>
      <c r="S5" s="86" t="s">
        <v>22</v>
      </c>
      <c r="T5" s="87" t="s">
        <v>23</v>
      </c>
      <c r="U5" s="87" t="s">
        <v>24</v>
      </c>
      <c r="V5" s="85" t="s">
        <v>19</v>
      </c>
      <c r="W5" s="86" t="s">
        <v>25</v>
      </c>
      <c r="X5" s="87" t="s">
        <v>26</v>
      </c>
      <c r="Y5" s="87" t="s">
        <v>27</v>
      </c>
      <c r="Z5" s="85" t="s">
        <v>19</v>
      </c>
      <c r="AA5" s="86" t="s">
        <v>20</v>
      </c>
      <c r="AB5" s="87" t="s">
        <v>24</v>
      </c>
    </row>
    <row r="6" spans="4:25" ht="11.25">
      <c r="D6" s="5"/>
      <c r="X6" s="18"/>
      <c r="Y6" s="18"/>
    </row>
    <row r="7" spans="1:28" s="46" customFormat="1" ht="11.25">
      <c r="A7" s="40">
        <v>1</v>
      </c>
      <c r="B7" s="50"/>
      <c r="C7" s="47" t="s">
        <v>60</v>
      </c>
      <c r="D7" s="48" t="s">
        <v>37</v>
      </c>
      <c r="E7" s="69" t="s">
        <v>60</v>
      </c>
      <c r="F7" s="49">
        <v>44069</v>
      </c>
      <c r="G7" s="45" t="s">
        <v>31</v>
      </c>
      <c r="H7" s="53">
        <v>225</v>
      </c>
      <c r="I7" s="53">
        <v>143</v>
      </c>
      <c r="J7" s="89">
        <v>178</v>
      </c>
      <c r="K7" s="52">
        <v>8</v>
      </c>
      <c r="L7" s="62">
        <v>30888</v>
      </c>
      <c r="M7" s="63">
        <v>1227</v>
      </c>
      <c r="N7" s="62">
        <v>65583.5</v>
      </c>
      <c r="O7" s="63">
        <v>2616</v>
      </c>
      <c r="P7" s="62">
        <v>76876</v>
      </c>
      <c r="Q7" s="63">
        <v>3089</v>
      </c>
      <c r="R7" s="91">
        <f aca="true" t="shared" si="0" ref="R7:R38">L7+N7+P7</f>
        <v>173347.5</v>
      </c>
      <c r="S7" s="92">
        <f aca="true" t="shared" si="1" ref="S7:S38">M7+O7+Q7</f>
        <v>6932</v>
      </c>
      <c r="T7" s="64">
        <f>S7/J7</f>
        <v>38.943820224719104</v>
      </c>
      <c r="U7" s="65">
        <f aca="true" t="shared" si="2" ref="U7:U38">R7/S7</f>
        <v>25.006852279284477</v>
      </c>
      <c r="V7" s="59">
        <v>148137</v>
      </c>
      <c r="W7" s="60">
        <v>6536</v>
      </c>
      <c r="X7" s="66">
        <f>IF(V7&lt;&gt;0,-(V7-R7)/V7,"")</f>
        <v>0.17018368132201947</v>
      </c>
      <c r="Y7" s="66">
        <f>IF(W7&lt;&gt;0,-(W7-S7)/W7,"")</f>
        <v>0.0605875152998776</v>
      </c>
      <c r="Z7" s="98">
        <v>4331054.5</v>
      </c>
      <c r="AA7" s="95">
        <v>200549</v>
      </c>
      <c r="AB7" s="67">
        <f aca="true" t="shared" si="3" ref="AB7:AB38">Z7/AA7</f>
        <v>21.595991503323376</v>
      </c>
    </row>
    <row r="8" spans="1:28" s="46" customFormat="1" ht="11.25">
      <c r="A8" s="40">
        <v>2</v>
      </c>
      <c r="B8" s="41"/>
      <c r="C8" s="42" t="s">
        <v>87</v>
      </c>
      <c r="D8" s="43" t="s">
        <v>53</v>
      </c>
      <c r="E8" s="68" t="s">
        <v>87</v>
      </c>
      <c r="F8" s="44">
        <v>44113</v>
      </c>
      <c r="G8" s="45" t="s">
        <v>34</v>
      </c>
      <c r="H8" s="51">
        <v>202</v>
      </c>
      <c r="I8" s="51">
        <v>201</v>
      </c>
      <c r="J8" s="89">
        <v>214</v>
      </c>
      <c r="K8" s="52">
        <v>2</v>
      </c>
      <c r="L8" s="62">
        <v>18408</v>
      </c>
      <c r="M8" s="63">
        <v>941</v>
      </c>
      <c r="N8" s="62">
        <v>37394.5</v>
      </c>
      <c r="O8" s="63">
        <v>1893</v>
      </c>
      <c r="P8" s="62">
        <v>58833</v>
      </c>
      <c r="Q8" s="63">
        <v>2955</v>
      </c>
      <c r="R8" s="91">
        <f t="shared" si="0"/>
        <v>114635.5</v>
      </c>
      <c r="S8" s="92">
        <f t="shared" si="1"/>
        <v>5789</v>
      </c>
      <c r="T8" s="64">
        <f>S8/J8</f>
        <v>27.05140186915888</v>
      </c>
      <c r="U8" s="65">
        <f t="shared" si="2"/>
        <v>19.80229746070133</v>
      </c>
      <c r="V8" s="59">
        <v>121225</v>
      </c>
      <c r="W8" s="60">
        <v>6290</v>
      </c>
      <c r="X8" s="66">
        <f>IF(V8&lt;&gt;0,-(V8-R8)/V8,"")</f>
        <v>-0.05435759950505259</v>
      </c>
      <c r="Y8" s="66">
        <f>IF(W8&lt;&gt;0,-(W8-S8)/W8,"")</f>
        <v>-0.07965023847376788</v>
      </c>
      <c r="Z8" s="93">
        <v>305680</v>
      </c>
      <c r="AA8" s="94">
        <v>16298</v>
      </c>
      <c r="AB8" s="67">
        <f t="shared" si="3"/>
        <v>18.755675543011414</v>
      </c>
    </row>
    <row r="9" spans="1:28" s="46" customFormat="1" ht="11.25">
      <c r="A9" s="40">
        <v>3</v>
      </c>
      <c r="B9" s="101" t="s">
        <v>57</v>
      </c>
      <c r="C9" s="42" t="s">
        <v>96</v>
      </c>
      <c r="D9" s="43" t="s">
        <v>48</v>
      </c>
      <c r="E9" s="68" t="s">
        <v>96</v>
      </c>
      <c r="F9" s="44">
        <v>44120</v>
      </c>
      <c r="G9" s="70" t="s">
        <v>44</v>
      </c>
      <c r="H9" s="51">
        <v>150</v>
      </c>
      <c r="I9" s="51">
        <v>150</v>
      </c>
      <c r="J9" s="89">
        <v>158</v>
      </c>
      <c r="K9" s="52">
        <v>1</v>
      </c>
      <c r="L9" s="62">
        <v>22279</v>
      </c>
      <c r="M9" s="63">
        <v>1132</v>
      </c>
      <c r="N9" s="62">
        <v>37656</v>
      </c>
      <c r="O9" s="63">
        <v>1872</v>
      </c>
      <c r="P9" s="62">
        <v>54036</v>
      </c>
      <c r="Q9" s="63">
        <v>2651</v>
      </c>
      <c r="R9" s="91">
        <f t="shared" si="0"/>
        <v>113971</v>
      </c>
      <c r="S9" s="92">
        <f t="shared" si="1"/>
        <v>5655</v>
      </c>
      <c r="T9" s="64">
        <f>S9/J9</f>
        <v>35.79113924050633</v>
      </c>
      <c r="U9" s="65">
        <f t="shared" si="2"/>
        <v>20.154022988505748</v>
      </c>
      <c r="V9" s="59"/>
      <c r="W9" s="60"/>
      <c r="X9" s="66"/>
      <c r="Y9" s="66"/>
      <c r="Z9" s="93">
        <v>113971</v>
      </c>
      <c r="AA9" s="94">
        <v>5655</v>
      </c>
      <c r="AB9" s="67">
        <f t="shared" si="3"/>
        <v>20.154022988505748</v>
      </c>
    </row>
    <row r="10" spans="1:28" s="46" customFormat="1" ht="11.25">
      <c r="A10" s="40">
        <v>4</v>
      </c>
      <c r="B10" s="41"/>
      <c r="C10" s="42" t="s">
        <v>83</v>
      </c>
      <c r="D10" s="43" t="s">
        <v>50</v>
      </c>
      <c r="E10" s="68" t="s">
        <v>84</v>
      </c>
      <c r="F10" s="44">
        <v>44106</v>
      </c>
      <c r="G10" s="45" t="s">
        <v>28</v>
      </c>
      <c r="H10" s="51">
        <v>190</v>
      </c>
      <c r="I10" s="51">
        <v>186</v>
      </c>
      <c r="J10" s="89">
        <v>186</v>
      </c>
      <c r="K10" s="52">
        <v>3</v>
      </c>
      <c r="L10" s="62">
        <v>11725</v>
      </c>
      <c r="M10" s="63">
        <v>589</v>
      </c>
      <c r="N10" s="62">
        <v>34956</v>
      </c>
      <c r="O10" s="63">
        <v>1755</v>
      </c>
      <c r="P10" s="62">
        <v>54089</v>
      </c>
      <c r="Q10" s="63">
        <v>3035</v>
      </c>
      <c r="R10" s="91">
        <f t="shared" si="0"/>
        <v>100770</v>
      </c>
      <c r="S10" s="92">
        <f t="shared" si="1"/>
        <v>5379</v>
      </c>
      <c r="T10" s="64">
        <f>S10/J10</f>
        <v>28.919354838709676</v>
      </c>
      <c r="U10" s="65">
        <f t="shared" si="2"/>
        <v>18.733965421081987</v>
      </c>
      <c r="V10" s="59">
        <v>96745</v>
      </c>
      <c r="W10" s="60">
        <v>4891</v>
      </c>
      <c r="X10" s="66">
        <f aca="true" t="shared" si="4" ref="X10:Y12">IF(V10&lt;&gt;0,-(V10-R10)/V10,"")</f>
        <v>0.04160421727221045</v>
      </c>
      <c r="Y10" s="66">
        <f t="shared" si="4"/>
        <v>0.09977509711715396</v>
      </c>
      <c r="Z10" s="93">
        <v>429841</v>
      </c>
      <c r="AA10" s="94">
        <v>22920</v>
      </c>
      <c r="AB10" s="67">
        <f t="shared" si="3"/>
        <v>18.753970331588132</v>
      </c>
    </row>
    <row r="11" spans="1:28" s="46" customFormat="1" ht="11.25">
      <c r="A11" s="40">
        <v>5</v>
      </c>
      <c r="B11" s="41"/>
      <c r="C11" s="42" t="s">
        <v>78</v>
      </c>
      <c r="D11" s="43" t="s">
        <v>48</v>
      </c>
      <c r="E11" s="68" t="s">
        <v>79</v>
      </c>
      <c r="F11" s="44">
        <v>44106</v>
      </c>
      <c r="G11" s="45" t="s">
        <v>35</v>
      </c>
      <c r="H11" s="51">
        <v>148</v>
      </c>
      <c r="I11" s="51">
        <v>144</v>
      </c>
      <c r="J11" s="89">
        <v>144</v>
      </c>
      <c r="K11" s="52">
        <v>3</v>
      </c>
      <c r="L11" s="62">
        <v>16200.0000001357</v>
      </c>
      <c r="M11" s="63">
        <v>798</v>
      </c>
      <c r="N11" s="62">
        <v>34355.4999998177</v>
      </c>
      <c r="O11" s="63">
        <v>1645</v>
      </c>
      <c r="P11" s="62">
        <v>47407.5000001118</v>
      </c>
      <c r="Q11" s="63">
        <v>2312</v>
      </c>
      <c r="R11" s="103">
        <f t="shared" si="0"/>
        <v>97963.0000000652</v>
      </c>
      <c r="S11" s="104">
        <f t="shared" si="1"/>
        <v>4755</v>
      </c>
      <c r="T11" s="64">
        <f>S11/J11</f>
        <v>33.020833333333336</v>
      </c>
      <c r="U11" s="65">
        <f t="shared" si="2"/>
        <v>20.602103049435375</v>
      </c>
      <c r="V11" s="59">
        <v>121570</v>
      </c>
      <c r="W11" s="60">
        <v>5742</v>
      </c>
      <c r="X11" s="66">
        <f t="shared" si="4"/>
        <v>-0.19418442049794188</v>
      </c>
      <c r="Y11" s="66">
        <f t="shared" si="4"/>
        <v>-0.17189132706374086</v>
      </c>
      <c r="Z11" s="99">
        <v>525327</v>
      </c>
      <c r="AA11" s="100">
        <v>25442</v>
      </c>
      <c r="AB11" s="67">
        <f t="shared" si="3"/>
        <v>20.64802295417027</v>
      </c>
    </row>
    <row r="12" spans="1:28" s="46" customFormat="1" ht="11.25">
      <c r="A12" s="40">
        <v>6</v>
      </c>
      <c r="B12" s="50"/>
      <c r="C12" s="47" t="s">
        <v>67</v>
      </c>
      <c r="D12" s="48" t="s">
        <v>53</v>
      </c>
      <c r="E12" s="69" t="s">
        <v>67</v>
      </c>
      <c r="F12" s="49">
        <v>44092</v>
      </c>
      <c r="G12" s="45" t="s">
        <v>31</v>
      </c>
      <c r="H12" s="53">
        <v>178</v>
      </c>
      <c r="I12" s="53">
        <v>129</v>
      </c>
      <c r="J12" s="89">
        <v>129</v>
      </c>
      <c r="K12" s="52">
        <v>5</v>
      </c>
      <c r="L12" s="62">
        <v>6807</v>
      </c>
      <c r="M12" s="63">
        <v>363</v>
      </c>
      <c r="N12" s="62">
        <v>23156</v>
      </c>
      <c r="O12" s="63">
        <v>1206</v>
      </c>
      <c r="P12" s="62">
        <v>30155</v>
      </c>
      <c r="Q12" s="63">
        <v>1552</v>
      </c>
      <c r="R12" s="91">
        <f t="shared" si="0"/>
        <v>60118</v>
      </c>
      <c r="S12" s="92">
        <f t="shared" si="1"/>
        <v>3121</v>
      </c>
      <c r="T12" s="64">
        <f>S12/J12</f>
        <v>24.1937984496124</v>
      </c>
      <c r="U12" s="65">
        <f t="shared" si="2"/>
        <v>19.262415892342197</v>
      </c>
      <c r="V12" s="59">
        <v>58800</v>
      </c>
      <c r="W12" s="60">
        <v>3078</v>
      </c>
      <c r="X12" s="66">
        <f t="shared" si="4"/>
        <v>0.02241496598639456</v>
      </c>
      <c r="Y12" s="66">
        <f t="shared" si="4"/>
        <v>0.01397011046133853</v>
      </c>
      <c r="Z12" s="98">
        <v>579698</v>
      </c>
      <c r="AA12" s="95">
        <v>32020</v>
      </c>
      <c r="AB12" s="67">
        <f t="shared" si="3"/>
        <v>18.10424734540912</v>
      </c>
    </row>
    <row r="13" spans="1:28" s="46" customFormat="1" ht="11.25">
      <c r="A13" s="40">
        <v>7</v>
      </c>
      <c r="B13" s="101" t="s">
        <v>57</v>
      </c>
      <c r="C13" s="42" t="s">
        <v>99</v>
      </c>
      <c r="D13" s="43" t="s">
        <v>48</v>
      </c>
      <c r="E13" s="68" t="s">
        <v>100</v>
      </c>
      <c r="F13" s="44">
        <v>44120</v>
      </c>
      <c r="G13" s="45" t="s">
        <v>34</v>
      </c>
      <c r="H13" s="51">
        <v>147</v>
      </c>
      <c r="I13" s="51">
        <v>147</v>
      </c>
      <c r="J13" s="89">
        <v>147</v>
      </c>
      <c r="K13" s="52">
        <v>1</v>
      </c>
      <c r="L13" s="62">
        <v>11063</v>
      </c>
      <c r="M13" s="63">
        <v>540</v>
      </c>
      <c r="N13" s="62">
        <v>19469</v>
      </c>
      <c r="O13" s="63">
        <v>942</v>
      </c>
      <c r="P13" s="62">
        <v>22626.5</v>
      </c>
      <c r="Q13" s="63">
        <v>1094</v>
      </c>
      <c r="R13" s="91">
        <f t="shared" si="0"/>
        <v>53158.5</v>
      </c>
      <c r="S13" s="92">
        <f t="shared" si="1"/>
        <v>2576</v>
      </c>
      <c r="T13" s="64">
        <f>S13/J13</f>
        <v>17.523809523809526</v>
      </c>
      <c r="U13" s="65">
        <f t="shared" si="2"/>
        <v>20.636063664596275</v>
      </c>
      <c r="V13" s="59"/>
      <c r="W13" s="60"/>
      <c r="X13" s="66"/>
      <c r="Y13" s="66"/>
      <c r="Z13" s="93">
        <v>53158.5</v>
      </c>
      <c r="AA13" s="94">
        <v>2576</v>
      </c>
      <c r="AB13" s="67">
        <f t="shared" si="3"/>
        <v>20.636063664596275</v>
      </c>
    </row>
    <row r="14" spans="1:28" s="46" customFormat="1" ht="11.25">
      <c r="A14" s="40">
        <v>8</v>
      </c>
      <c r="B14" s="41"/>
      <c r="C14" s="42" t="s">
        <v>85</v>
      </c>
      <c r="D14" s="43" t="s">
        <v>48</v>
      </c>
      <c r="E14" s="68" t="s">
        <v>86</v>
      </c>
      <c r="F14" s="44">
        <v>44113</v>
      </c>
      <c r="G14" s="45" t="s">
        <v>35</v>
      </c>
      <c r="H14" s="51">
        <v>111</v>
      </c>
      <c r="I14" s="51">
        <v>84</v>
      </c>
      <c r="J14" s="89">
        <v>84</v>
      </c>
      <c r="K14" s="52">
        <v>2</v>
      </c>
      <c r="L14" s="62">
        <v>8358.9999998547</v>
      </c>
      <c r="M14" s="63">
        <v>403</v>
      </c>
      <c r="N14" s="62">
        <v>17079.4999998811</v>
      </c>
      <c r="O14" s="63">
        <v>798</v>
      </c>
      <c r="P14" s="62">
        <v>22987.9999999996</v>
      </c>
      <c r="Q14" s="63">
        <v>1092</v>
      </c>
      <c r="R14" s="103">
        <f t="shared" si="0"/>
        <v>48426.4999997354</v>
      </c>
      <c r="S14" s="104">
        <f t="shared" si="1"/>
        <v>2293</v>
      </c>
      <c r="T14" s="64">
        <f>S14/J14</f>
        <v>27.297619047619047</v>
      </c>
      <c r="U14" s="65">
        <f t="shared" si="2"/>
        <v>21.119276057451113</v>
      </c>
      <c r="V14" s="59">
        <v>74875.5</v>
      </c>
      <c r="W14" s="60">
        <v>3681</v>
      </c>
      <c r="X14" s="66">
        <f>IF(V14&lt;&gt;0,-(V14-R14)/V14,"")</f>
        <v>-0.3532397112575488</v>
      </c>
      <c r="Y14" s="66">
        <f>IF(W14&lt;&gt;0,-(W14-S14)/W14,"")</f>
        <v>-0.37707144797609343</v>
      </c>
      <c r="Z14" s="99">
        <v>170052.5</v>
      </c>
      <c r="AA14" s="100">
        <v>8726</v>
      </c>
      <c r="AB14" s="67">
        <f t="shared" si="3"/>
        <v>19.48802429520972</v>
      </c>
    </row>
    <row r="15" spans="1:28" s="46" customFormat="1" ht="11.25">
      <c r="A15" s="40">
        <v>9</v>
      </c>
      <c r="B15" s="41"/>
      <c r="C15" s="42" t="s">
        <v>89</v>
      </c>
      <c r="D15" s="43" t="s">
        <v>37</v>
      </c>
      <c r="E15" s="68" t="s">
        <v>88</v>
      </c>
      <c r="F15" s="44">
        <v>44113</v>
      </c>
      <c r="G15" s="70" t="s">
        <v>44</v>
      </c>
      <c r="H15" s="51">
        <v>139</v>
      </c>
      <c r="I15" s="51">
        <v>105</v>
      </c>
      <c r="J15" s="89">
        <v>108</v>
      </c>
      <c r="K15" s="52">
        <v>2</v>
      </c>
      <c r="L15" s="62">
        <v>4967</v>
      </c>
      <c r="M15" s="63">
        <v>234</v>
      </c>
      <c r="N15" s="62">
        <v>9358</v>
      </c>
      <c r="O15" s="63">
        <v>447</v>
      </c>
      <c r="P15" s="62">
        <v>10717</v>
      </c>
      <c r="Q15" s="63">
        <v>483</v>
      </c>
      <c r="R15" s="91">
        <f t="shared" si="0"/>
        <v>25042</v>
      </c>
      <c r="S15" s="92">
        <f t="shared" si="1"/>
        <v>1164</v>
      </c>
      <c r="T15" s="64">
        <f>S15/J15</f>
        <v>10.777777777777779</v>
      </c>
      <c r="U15" s="65">
        <f t="shared" si="2"/>
        <v>21.513745704467354</v>
      </c>
      <c r="V15" s="59">
        <v>58064</v>
      </c>
      <c r="W15" s="60">
        <v>2609</v>
      </c>
      <c r="X15" s="66">
        <f>IF(V15&lt;&gt;0,-(V15-R15)/V15,"")</f>
        <v>-0.568717277486911</v>
      </c>
      <c r="Y15" s="66">
        <f>IF(W15&lt;&gt;0,-(W15-S15)/W15,"")</f>
        <v>-0.5538520505940974</v>
      </c>
      <c r="Z15" s="93">
        <v>120814</v>
      </c>
      <c r="AA15" s="94">
        <v>5794</v>
      </c>
      <c r="AB15" s="67">
        <f t="shared" si="3"/>
        <v>20.85157059026579</v>
      </c>
    </row>
    <row r="16" spans="1:28" s="46" customFormat="1" ht="11.25">
      <c r="A16" s="40">
        <v>10</v>
      </c>
      <c r="B16" s="101" t="s">
        <v>57</v>
      </c>
      <c r="C16" s="42" t="s">
        <v>98</v>
      </c>
      <c r="D16" s="43" t="s">
        <v>49</v>
      </c>
      <c r="E16" s="68" t="s">
        <v>97</v>
      </c>
      <c r="F16" s="44">
        <v>44120</v>
      </c>
      <c r="G16" s="70" t="s">
        <v>44</v>
      </c>
      <c r="H16" s="51">
        <v>82</v>
      </c>
      <c r="I16" s="51">
        <v>82</v>
      </c>
      <c r="J16" s="89">
        <v>100</v>
      </c>
      <c r="K16" s="52">
        <v>1</v>
      </c>
      <c r="L16" s="62">
        <v>3027</v>
      </c>
      <c r="M16" s="63">
        <v>113</v>
      </c>
      <c r="N16" s="62">
        <v>7173</v>
      </c>
      <c r="O16" s="63">
        <v>264</v>
      </c>
      <c r="P16" s="62">
        <v>8306</v>
      </c>
      <c r="Q16" s="63">
        <v>310</v>
      </c>
      <c r="R16" s="91">
        <f t="shared" si="0"/>
        <v>18506</v>
      </c>
      <c r="S16" s="92">
        <f t="shared" si="1"/>
        <v>687</v>
      </c>
      <c r="T16" s="64">
        <f>S16/J16</f>
        <v>6.87</v>
      </c>
      <c r="U16" s="65">
        <f t="shared" si="2"/>
        <v>26.937409024745268</v>
      </c>
      <c r="V16" s="59"/>
      <c r="W16" s="60"/>
      <c r="X16" s="66"/>
      <c r="Y16" s="66"/>
      <c r="Z16" s="93">
        <v>18505</v>
      </c>
      <c r="AA16" s="94">
        <v>687</v>
      </c>
      <c r="AB16" s="67">
        <f t="shared" si="3"/>
        <v>26.935953420669577</v>
      </c>
    </row>
    <row r="17" spans="1:28" s="46" customFormat="1" ht="11.25">
      <c r="A17" s="40">
        <v>11</v>
      </c>
      <c r="B17" s="41"/>
      <c r="C17" s="42" t="s">
        <v>77</v>
      </c>
      <c r="D17" s="43" t="s">
        <v>48</v>
      </c>
      <c r="E17" s="68" t="s">
        <v>77</v>
      </c>
      <c r="F17" s="44">
        <v>44099</v>
      </c>
      <c r="G17" s="45" t="s">
        <v>40</v>
      </c>
      <c r="H17" s="51">
        <v>50</v>
      </c>
      <c r="I17" s="51">
        <v>18</v>
      </c>
      <c r="J17" s="89">
        <v>18</v>
      </c>
      <c r="K17" s="52">
        <v>4</v>
      </c>
      <c r="L17" s="62">
        <v>975</v>
      </c>
      <c r="M17" s="63">
        <v>61</v>
      </c>
      <c r="N17" s="62">
        <v>1593</v>
      </c>
      <c r="O17" s="63">
        <v>90</v>
      </c>
      <c r="P17" s="62">
        <v>2900</v>
      </c>
      <c r="Q17" s="63">
        <v>160</v>
      </c>
      <c r="R17" s="91">
        <f t="shared" si="0"/>
        <v>5468</v>
      </c>
      <c r="S17" s="92">
        <f t="shared" si="1"/>
        <v>311</v>
      </c>
      <c r="T17" s="64">
        <f>S17/J17</f>
        <v>17.27777777777778</v>
      </c>
      <c r="U17" s="65">
        <f t="shared" si="2"/>
        <v>17.581993569131832</v>
      </c>
      <c r="V17" s="59">
        <v>7986</v>
      </c>
      <c r="W17" s="60">
        <v>454</v>
      </c>
      <c r="X17" s="66">
        <f aca="true" t="shared" si="5" ref="X17:Y22">IF(V17&lt;&gt;0,-(V17-R17)/V17,"")</f>
        <v>-0.31530177811169546</v>
      </c>
      <c r="Y17" s="66">
        <f t="shared" si="5"/>
        <v>-0.31497797356828194</v>
      </c>
      <c r="Z17" s="93">
        <v>61079.5</v>
      </c>
      <c r="AA17" s="94">
        <v>3613</v>
      </c>
      <c r="AB17" s="67">
        <f t="shared" si="3"/>
        <v>16.90548021035151</v>
      </c>
    </row>
    <row r="18" spans="1:28" s="46" customFormat="1" ht="11.25">
      <c r="A18" s="40">
        <v>12</v>
      </c>
      <c r="B18" s="41"/>
      <c r="C18" s="42" t="s">
        <v>81</v>
      </c>
      <c r="D18" s="43" t="s">
        <v>48</v>
      </c>
      <c r="E18" s="68" t="s">
        <v>82</v>
      </c>
      <c r="F18" s="44">
        <v>44106</v>
      </c>
      <c r="G18" s="70" t="s">
        <v>44</v>
      </c>
      <c r="H18" s="51">
        <v>84</v>
      </c>
      <c r="I18" s="51">
        <v>26</v>
      </c>
      <c r="J18" s="89">
        <v>26</v>
      </c>
      <c r="K18" s="52">
        <v>3</v>
      </c>
      <c r="L18" s="62">
        <v>1404</v>
      </c>
      <c r="M18" s="63">
        <v>66</v>
      </c>
      <c r="N18" s="62">
        <v>2394</v>
      </c>
      <c r="O18" s="63">
        <v>112</v>
      </c>
      <c r="P18" s="62">
        <v>2821</v>
      </c>
      <c r="Q18" s="63">
        <v>132</v>
      </c>
      <c r="R18" s="91">
        <f t="shared" si="0"/>
        <v>6619</v>
      </c>
      <c r="S18" s="92">
        <f t="shared" si="1"/>
        <v>310</v>
      </c>
      <c r="T18" s="64">
        <f>S18/J18</f>
        <v>11.923076923076923</v>
      </c>
      <c r="U18" s="65">
        <f t="shared" si="2"/>
        <v>21.351612903225806</v>
      </c>
      <c r="V18" s="59">
        <v>19029</v>
      </c>
      <c r="W18" s="60">
        <v>926</v>
      </c>
      <c r="X18" s="66">
        <f t="shared" si="5"/>
        <v>-0.6521624888328341</v>
      </c>
      <c r="Y18" s="66">
        <f t="shared" si="5"/>
        <v>-0.6652267818574514</v>
      </c>
      <c r="Z18" s="93">
        <v>94445</v>
      </c>
      <c r="AA18" s="94">
        <v>4932</v>
      </c>
      <c r="AB18" s="67">
        <f t="shared" si="3"/>
        <v>19.149432278994322</v>
      </c>
    </row>
    <row r="19" spans="1:28" s="46" customFormat="1" ht="11.25">
      <c r="A19" s="40">
        <v>13</v>
      </c>
      <c r="B19" s="41"/>
      <c r="C19" s="42" t="s">
        <v>76</v>
      </c>
      <c r="D19" s="43" t="s">
        <v>37</v>
      </c>
      <c r="E19" s="68" t="s">
        <v>75</v>
      </c>
      <c r="F19" s="44">
        <v>44099</v>
      </c>
      <c r="G19" s="70" t="s">
        <v>44</v>
      </c>
      <c r="H19" s="51">
        <v>143</v>
      </c>
      <c r="I19" s="51">
        <v>31</v>
      </c>
      <c r="J19" s="89">
        <v>32</v>
      </c>
      <c r="K19" s="52">
        <v>4</v>
      </c>
      <c r="L19" s="62">
        <v>722</v>
      </c>
      <c r="M19" s="63">
        <v>34</v>
      </c>
      <c r="N19" s="62">
        <v>1889</v>
      </c>
      <c r="O19" s="63">
        <v>88</v>
      </c>
      <c r="P19" s="62">
        <v>3621</v>
      </c>
      <c r="Q19" s="63">
        <v>166</v>
      </c>
      <c r="R19" s="91">
        <f t="shared" si="0"/>
        <v>6232</v>
      </c>
      <c r="S19" s="92">
        <f t="shared" si="1"/>
        <v>288</v>
      </c>
      <c r="T19" s="64">
        <f>S19/J19</f>
        <v>9</v>
      </c>
      <c r="U19" s="65">
        <f t="shared" si="2"/>
        <v>21.63888888888889</v>
      </c>
      <c r="V19" s="59">
        <v>20493</v>
      </c>
      <c r="W19" s="60">
        <v>998</v>
      </c>
      <c r="X19" s="66">
        <f t="shared" si="5"/>
        <v>-0.6958961596642756</v>
      </c>
      <c r="Y19" s="66">
        <f t="shared" si="5"/>
        <v>-0.7114228456913828</v>
      </c>
      <c r="Z19" s="93">
        <v>228457</v>
      </c>
      <c r="AA19" s="94">
        <v>12360</v>
      </c>
      <c r="AB19" s="67">
        <f t="shared" si="3"/>
        <v>18.483576051779934</v>
      </c>
    </row>
    <row r="20" spans="1:28" s="46" customFormat="1" ht="11.25">
      <c r="A20" s="40">
        <v>14</v>
      </c>
      <c r="B20" s="41"/>
      <c r="C20" s="42" t="s">
        <v>63</v>
      </c>
      <c r="D20" s="43" t="s">
        <v>48</v>
      </c>
      <c r="E20" s="68" t="s">
        <v>64</v>
      </c>
      <c r="F20" s="44">
        <v>44085</v>
      </c>
      <c r="G20" s="45" t="s">
        <v>28</v>
      </c>
      <c r="H20" s="51">
        <v>311</v>
      </c>
      <c r="I20" s="51">
        <v>19</v>
      </c>
      <c r="J20" s="89">
        <v>19</v>
      </c>
      <c r="K20" s="52">
        <v>6</v>
      </c>
      <c r="L20" s="62">
        <v>1046</v>
      </c>
      <c r="M20" s="63">
        <v>50</v>
      </c>
      <c r="N20" s="62">
        <v>1765</v>
      </c>
      <c r="O20" s="63">
        <v>92</v>
      </c>
      <c r="P20" s="62">
        <v>2027</v>
      </c>
      <c r="Q20" s="63">
        <v>103</v>
      </c>
      <c r="R20" s="91">
        <f t="shared" si="0"/>
        <v>4838</v>
      </c>
      <c r="S20" s="92">
        <f t="shared" si="1"/>
        <v>245</v>
      </c>
      <c r="T20" s="64">
        <f>S20/J20</f>
        <v>12.894736842105264</v>
      </c>
      <c r="U20" s="65">
        <f t="shared" si="2"/>
        <v>19.746938775510205</v>
      </c>
      <c r="V20" s="59">
        <v>10243</v>
      </c>
      <c r="W20" s="60">
        <v>499</v>
      </c>
      <c r="X20" s="66">
        <f t="shared" si="5"/>
        <v>-0.5276774382505125</v>
      </c>
      <c r="Y20" s="66">
        <f t="shared" si="5"/>
        <v>-0.5090180360721442</v>
      </c>
      <c r="Z20" s="93">
        <v>527857</v>
      </c>
      <c r="AA20" s="94">
        <v>28420</v>
      </c>
      <c r="AB20" s="67">
        <f t="shared" si="3"/>
        <v>18.573434201266714</v>
      </c>
    </row>
    <row r="21" spans="1:28" s="46" customFormat="1" ht="11.25">
      <c r="A21" s="40">
        <v>15</v>
      </c>
      <c r="B21" s="41"/>
      <c r="C21" s="42" t="s">
        <v>91</v>
      </c>
      <c r="D21" s="43" t="s">
        <v>52</v>
      </c>
      <c r="E21" s="68" t="s">
        <v>90</v>
      </c>
      <c r="F21" s="44">
        <v>44113</v>
      </c>
      <c r="G21" s="70" t="s">
        <v>44</v>
      </c>
      <c r="H21" s="51">
        <v>131</v>
      </c>
      <c r="I21" s="51">
        <v>60</v>
      </c>
      <c r="J21" s="89">
        <v>60</v>
      </c>
      <c r="K21" s="52">
        <v>2</v>
      </c>
      <c r="L21" s="62">
        <v>469</v>
      </c>
      <c r="M21" s="63">
        <v>33</v>
      </c>
      <c r="N21" s="62">
        <v>1576</v>
      </c>
      <c r="O21" s="63">
        <v>94</v>
      </c>
      <c r="P21" s="62">
        <v>2011</v>
      </c>
      <c r="Q21" s="63">
        <v>115</v>
      </c>
      <c r="R21" s="91">
        <f t="shared" si="0"/>
        <v>4056</v>
      </c>
      <c r="S21" s="92">
        <f t="shared" si="1"/>
        <v>242</v>
      </c>
      <c r="T21" s="64">
        <f>S21/J21</f>
        <v>4.033333333333333</v>
      </c>
      <c r="U21" s="65">
        <f t="shared" si="2"/>
        <v>16.760330578512395</v>
      </c>
      <c r="V21" s="59">
        <v>11158</v>
      </c>
      <c r="W21" s="60">
        <v>617</v>
      </c>
      <c r="X21" s="66">
        <f t="shared" si="5"/>
        <v>-0.6364939953396666</v>
      </c>
      <c r="Y21" s="66">
        <f t="shared" si="5"/>
        <v>-0.6077795786061588</v>
      </c>
      <c r="Z21" s="93">
        <v>19769</v>
      </c>
      <c r="AA21" s="94">
        <v>1143</v>
      </c>
      <c r="AB21" s="67">
        <f t="shared" si="3"/>
        <v>17.295713035870516</v>
      </c>
    </row>
    <row r="22" spans="1:28" s="46" customFormat="1" ht="11.25">
      <c r="A22" s="40">
        <v>16</v>
      </c>
      <c r="B22" s="41"/>
      <c r="C22" s="42" t="s">
        <v>93</v>
      </c>
      <c r="D22" s="43" t="s">
        <v>52</v>
      </c>
      <c r="E22" s="68" t="s">
        <v>92</v>
      </c>
      <c r="F22" s="44">
        <v>44113</v>
      </c>
      <c r="G22" s="45" t="s">
        <v>38</v>
      </c>
      <c r="H22" s="51">
        <v>45</v>
      </c>
      <c r="I22" s="51">
        <v>17</v>
      </c>
      <c r="J22" s="89">
        <v>17</v>
      </c>
      <c r="K22" s="52">
        <v>2</v>
      </c>
      <c r="L22" s="62">
        <v>773.5</v>
      </c>
      <c r="M22" s="63">
        <v>37</v>
      </c>
      <c r="N22" s="62">
        <v>1835</v>
      </c>
      <c r="O22" s="63">
        <v>88</v>
      </c>
      <c r="P22" s="62">
        <v>1744</v>
      </c>
      <c r="Q22" s="63">
        <v>85</v>
      </c>
      <c r="R22" s="91">
        <f t="shared" si="0"/>
        <v>4352.5</v>
      </c>
      <c r="S22" s="92">
        <f t="shared" si="1"/>
        <v>210</v>
      </c>
      <c r="T22" s="64">
        <f>S22/J22</f>
        <v>12.352941176470589</v>
      </c>
      <c r="U22" s="65">
        <f t="shared" si="2"/>
        <v>20.726190476190474</v>
      </c>
      <c r="V22" s="59">
        <v>11519</v>
      </c>
      <c r="W22" s="60">
        <v>540</v>
      </c>
      <c r="X22" s="66">
        <f t="shared" si="5"/>
        <v>-0.6221460196197587</v>
      </c>
      <c r="Y22" s="66">
        <f t="shared" si="5"/>
        <v>-0.6111111111111112</v>
      </c>
      <c r="Z22" s="91">
        <v>21964</v>
      </c>
      <c r="AA22" s="92">
        <v>1103</v>
      </c>
      <c r="AB22" s="67">
        <f t="shared" si="3"/>
        <v>19.912964641885765</v>
      </c>
    </row>
    <row r="23" spans="1:28" s="46" customFormat="1" ht="11.25">
      <c r="A23" s="40">
        <v>17</v>
      </c>
      <c r="B23" s="101" t="s">
        <v>57</v>
      </c>
      <c r="C23" s="42" t="s">
        <v>101</v>
      </c>
      <c r="D23" s="43" t="s">
        <v>42</v>
      </c>
      <c r="E23" s="68" t="s">
        <v>101</v>
      </c>
      <c r="F23" s="44">
        <v>44120</v>
      </c>
      <c r="G23" s="45" t="s">
        <v>41</v>
      </c>
      <c r="H23" s="51">
        <v>37</v>
      </c>
      <c r="I23" s="51">
        <v>37</v>
      </c>
      <c r="J23" s="89">
        <v>37</v>
      </c>
      <c r="K23" s="52">
        <v>1</v>
      </c>
      <c r="L23" s="62">
        <v>724</v>
      </c>
      <c r="M23" s="63">
        <v>33</v>
      </c>
      <c r="N23" s="62">
        <v>1275</v>
      </c>
      <c r="O23" s="63">
        <v>65</v>
      </c>
      <c r="P23" s="62">
        <v>1613</v>
      </c>
      <c r="Q23" s="63">
        <v>77</v>
      </c>
      <c r="R23" s="91">
        <f t="shared" si="0"/>
        <v>3612</v>
      </c>
      <c r="S23" s="92">
        <f t="shared" si="1"/>
        <v>175</v>
      </c>
      <c r="T23" s="64">
        <f>S23/J23</f>
        <v>4.72972972972973</v>
      </c>
      <c r="U23" s="65">
        <f t="shared" si="2"/>
        <v>20.64</v>
      </c>
      <c r="V23" s="59"/>
      <c r="W23" s="60"/>
      <c r="X23" s="66"/>
      <c r="Y23" s="66"/>
      <c r="Z23" s="93">
        <v>3612</v>
      </c>
      <c r="AA23" s="94">
        <v>175</v>
      </c>
      <c r="AB23" s="67">
        <f t="shared" si="3"/>
        <v>20.64</v>
      </c>
    </row>
    <row r="24" spans="1:28" s="46" customFormat="1" ht="11.25">
      <c r="A24" s="40">
        <v>18</v>
      </c>
      <c r="B24" s="41"/>
      <c r="C24" s="42" t="s">
        <v>61</v>
      </c>
      <c r="D24" s="43" t="s">
        <v>51</v>
      </c>
      <c r="E24" s="68" t="s">
        <v>61</v>
      </c>
      <c r="F24" s="44">
        <v>44078</v>
      </c>
      <c r="G24" s="45" t="s">
        <v>28</v>
      </c>
      <c r="H24" s="51">
        <v>210</v>
      </c>
      <c r="I24" s="51">
        <v>8</v>
      </c>
      <c r="J24" s="89">
        <v>8</v>
      </c>
      <c r="K24" s="52">
        <v>7</v>
      </c>
      <c r="L24" s="62">
        <v>1345</v>
      </c>
      <c r="M24" s="63">
        <v>53</v>
      </c>
      <c r="N24" s="62">
        <v>1210</v>
      </c>
      <c r="O24" s="63">
        <v>44</v>
      </c>
      <c r="P24" s="62">
        <v>1813</v>
      </c>
      <c r="Q24" s="63">
        <v>65</v>
      </c>
      <c r="R24" s="91">
        <f t="shared" si="0"/>
        <v>4368</v>
      </c>
      <c r="S24" s="92">
        <f t="shared" si="1"/>
        <v>162</v>
      </c>
      <c r="T24" s="64">
        <f>S24/J24</f>
        <v>20.25</v>
      </c>
      <c r="U24" s="65">
        <f t="shared" si="2"/>
        <v>26.962962962962962</v>
      </c>
      <c r="V24" s="59">
        <v>4003</v>
      </c>
      <c r="W24" s="60">
        <v>135</v>
      </c>
      <c r="X24" s="66">
        <f aca="true" t="shared" si="6" ref="X24:X38">IF(V24&lt;&gt;0,-(V24-R24)/V24,"")</f>
        <v>0.09118161378965775</v>
      </c>
      <c r="Y24" s="66">
        <f aca="true" t="shared" si="7" ref="Y24:Y38">IF(W24&lt;&gt;0,-(W24-S24)/W24,"")</f>
        <v>0.2</v>
      </c>
      <c r="Z24" s="93">
        <v>481636</v>
      </c>
      <c r="AA24" s="94">
        <v>23463</v>
      </c>
      <c r="AB24" s="67">
        <f t="shared" si="3"/>
        <v>20.52746878063334</v>
      </c>
    </row>
    <row r="25" spans="1:28" s="46" customFormat="1" ht="11.25">
      <c r="A25" s="40">
        <v>19</v>
      </c>
      <c r="B25" s="41"/>
      <c r="C25" s="42" t="s">
        <v>80</v>
      </c>
      <c r="D25" s="43" t="s">
        <v>52</v>
      </c>
      <c r="E25" s="68" t="s">
        <v>80</v>
      </c>
      <c r="F25" s="44">
        <v>44106</v>
      </c>
      <c r="G25" s="70" t="s">
        <v>44</v>
      </c>
      <c r="H25" s="51">
        <v>163</v>
      </c>
      <c r="I25" s="51">
        <v>27</v>
      </c>
      <c r="J25" s="89">
        <v>29</v>
      </c>
      <c r="K25" s="52">
        <v>3</v>
      </c>
      <c r="L25" s="62">
        <v>576</v>
      </c>
      <c r="M25" s="63">
        <v>34</v>
      </c>
      <c r="N25" s="62">
        <v>1243</v>
      </c>
      <c r="O25" s="63">
        <v>69</v>
      </c>
      <c r="P25" s="62">
        <v>915</v>
      </c>
      <c r="Q25" s="63">
        <v>48</v>
      </c>
      <c r="R25" s="91">
        <f t="shared" si="0"/>
        <v>2734</v>
      </c>
      <c r="S25" s="92">
        <f t="shared" si="1"/>
        <v>151</v>
      </c>
      <c r="T25" s="64">
        <f>S25/J25</f>
        <v>5.206896551724138</v>
      </c>
      <c r="U25" s="65">
        <f t="shared" si="2"/>
        <v>18.105960264900663</v>
      </c>
      <c r="V25" s="59">
        <v>13816</v>
      </c>
      <c r="W25" s="60">
        <v>722</v>
      </c>
      <c r="X25" s="66">
        <f t="shared" si="6"/>
        <v>-0.8021134916039374</v>
      </c>
      <c r="Y25" s="66">
        <f t="shared" si="7"/>
        <v>-0.7908587257617729</v>
      </c>
      <c r="Z25" s="93">
        <v>111752</v>
      </c>
      <c r="AA25" s="94">
        <v>6315</v>
      </c>
      <c r="AB25" s="67">
        <f t="shared" si="3"/>
        <v>17.696278701504355</v>
      </c>
    </row>
    <row r="26" spans="1:28" s="46" customFormat="1" ht="11.25">
      <c r="A26" s="40">
        <v>20</v>
      </c>
      <c r="B26" s="50"/>
      <c r="C26" s="47" t="s">
        <v>47</v>
      </c>
      <c r="D26" s="48" t="s">
        <v>42</v>
      </c>
      <c r="E26" s="69" t="s">
        <v>47</v>
      </c>
      <c r="F26" s="49">
        <v>43686</v>
      </c>
      <c r="G26" s="45" t="s">
        <v>46</v>
      </c>
      <c r="H26" s="53">
        <v>355</v>
      </c>
      <c r="I26" s="53">
        <v>1</v>
      </c>
      <c r="J26" s="89">
        <v>1</v>
      </c>
      <c r="K26" s="52">
        <v>18</v>
      </c>
      <c r="L26" s="62">
        <v>180</v>
      </c>
      <c r="M26" s="63">
        <v>11</v>
      </c>
      <c r="N26" s="62">
        <v>420</v>
      </c>
      <c r="O26" s="63">
        <v>26</v>
      </c>
      <c r="P26" s="62">
        <v>562</v>
      </c>
      <c r="Q26" s="63">
        <v>34</v>
      </c>
      <c r="R26" s="91">
        <f t="shared" si="0"/>
        <v>1162</v>
      </c>
      <c r="S26" s="92">
        <f t="shared" si="1"/>
        <v>71</v>
      </c>
      <c r="T26" s="64">
        <f>S26/J26</f>
        <v>71</v>
      </c>
      <c r="U26" s="65">
        <f t="shared" si="2"/>
        <v>16.366197183098592</v>
      </c>
      <c r="V26" s="59">
        <v>334</v>
      </c>
      <c r="W26" s="60">
        <v>20</v>
      </c>
      <c r="X26" s="66">
        <f t="shared" si="6"/>
        <v>2.4790419161676644</v>
      </c>
      <c r="Y26" s="66">
        <f t="shared" si="7"/>
        <v>2.55</v>
      </c>
      <c r="Z26" s="98">
        <v>7145787.5</v>
      </c>
      <c r="AA26" s="95">
        <v>450550</v>
      </c>
      <c r="AB26" s="67">
        <f t="shared" si="3"/>
        <v>15.860143158362002</v>
      </c>
    </row>
    <row r="27" spans="1:28" s="46" customFormat="1" ht="11.25">
      <c r="A27" s="40">
        <v>21</v>
      </c>
      <c r="B27" s="41"/>
      <c r="C27" s="47" t="s">
        <v>68</v>
      </c>
      <c r="D27" s="48" t="s">
        <v>48</v>
      </c>
      <c r="E27" s="69" t="s">
        <v>69</v>
      </c>
      <c r="F27" s="49">
        <v>44092</v>
      </c>
      <c r="G27" s="45" t="s">
        <v>32</v>
      </c>
      <c r="H27" s="53">
        <v>131</v>
      </c>
      <c r="I27" s="61">
        <v>4</v>
      </c>
      <c r="J27" s="90">
        <v>4</v>
      </c>
      <c r="K27" s="52">
        <v>5</v>
      </c>
      <c r="L27" s="62">
        <v>136</v>
      </c>
      <c r="M27" s="63">
        <v>6</v>
      </c>
      <c r="N27" s="62">
        <v>668</v>
      </c>
      <c r="O27" s="63">
        <v>26</v>
      </c>
      <c r="P27" s="62">
        <v>453</v>
      </c>
      <c r="Q27" s="63">
        <v>21</v>
      </c>
      <c r="R27" s="91">
        <f t="shared" si="0"/>
        <v>1257</v>
      </c>
      <c r="S27" s="92">
        <f t="shared" si="1"/>
        <v>53</v>
      </c>
      <c r="T27" s="64">
        <f>S27/J27</f>
        <v>13.25</v>
      </c>
      <c r="U27" s="65">
        <f t="shared" si="2"/>
        <v>23.71698113207547</v>
      </c>
      <c r="V27" s="59">
        <v>7796.5</v>
      </c>
      <c r="W27" s="60">
        <v>336</v>
      </c>
      <c r="X27" s="66">
        <f t="shared" si="6"/>
        <v>-0.8387738087603411</v>
      </c>
      <c r="Y27" s="66">
        <f t="shared" si="7"/>
        <v>-0.8422619047619048</v>
      </c>
      <c r="Z27" s="96">
        <v>272339.5</v>
      </c>
      <c r="AA27" s="97">
        <v>13513</v>
      </c>
      <c r="AB27" s="67">
        <f t="shared" si="3"/>
        <v>20.153888847776216</v>
      </c>
    </row>
    <row r="28" spans="1:28" s="46" customFormat="1" ht="11.25">
      <c r="A28" s="40">
        <v>22</v>
      </c>
      <c r="B28" s="41"/>
      <c r="C28" s="42" t="s">
        <v>94</v>
      </c>
      <c r="D28" s="43" t="s">
        <v>42</v>
      </c>
      <c r="E28" s="68" t="s">
        <v>94</v>
      </c>
      <c r="F28" s="44">
        <v>44113</v>
      </c>
      <c r="G28" s="45" t="s">
        <v>40</v>
      </c>
      <c r="H28" s="51">
        <v>23</v>
      </c>
      <c r="I28" s="51">
        <v>11</v>
      </c>
      <c r="J28" s="89">
        <v>11</v>
      </c>
      <c r="K28" s="52">
        <v>2</v>
      </c>
      <c r="L28" s="62">
        <v>119</v>
      </c>
      <c r="M28" s="63">
        <v>6</v>
      </c>
      <c r="N28" s="62">
        <v>273</v>
      </c>
      <c r="O28" s="63">
        <v>17</v>
      </c>
      <c r="P28" s="62">
        <v>485.5</v>
      </c>
      <c r="Q28" s="63">
        <v>29</v>
      </c>
      <c r="R28" s="91">
        <f t="shared" si="0"/>
        <v>877.5</v>
      </c>
      <c r="S28" s="92">
        <f t="shared" si="1"/>
        <v>52</v>
      </c>
      <c r="T28" s="64">
        <f>S28/J28</f>
        <v>4.7272727272727275</v>
      </c>
      <c r="U28" s="65">
        <f t="shared" si="2"/>
        <v>16.875</v>
      </c>
      <c r="V28" s="59">
        <v>4317</v>
      </c>
      <c r="W28" s="60">
        <v>205</v>
      </c>
      <c r="X28" s="66">
        <f t="shared" si="6"/>
        <v>-0.7967338429464906</v>
      </c>
      <c r="Y28" s="66">
        <f t="shared" si="7"/>
        <v>-0.7463414634146341</v>
      </c>
      <c r="Z28" s="93">
        <v>6691.5</v>
      </c>
      <c r="AA28" s="94">
        <v>346</v>
      </c>
      <c r="AB28" s="67">
        <f t="shared" si="3"/>
        <v>19.339595375722542</v>
      </c>
    </row>
    <row r="29" spans="1:28" s="46" customFormat="1" ht="11.25">
      <c r="A29" s="40">
        <v>23</v>
      </c>
      <c r="B29" s="41"/>
      <c r="C29" s="42" t="s">
        <v>43</v>
      </c>
      <c r="D29" s="43" t="s">
        <v>36</v>
      </c>
      <c r="E29" s="68" t="s">
        <v>43</v>
      </c>
      <c r="F29" s="44">
        <v>43364</v>
      </c>
      <c r="G29" s="45" t="s">
        <v>39</v>
      </c>
      <c r="H29" s="51">
        <v>20</v>
      </c>
      <c r="I29" s="51">
        <v>4</v>
      </c>
      <c r="J29" s="89">
        <v>4</v>
      </c>
      <c r="K29" s="52">
        <v>20</v>
      </c>
      <c r="L29" s="62">
        <v>293.999999961812</v>
      </c>
      <c r="M29" s="63">
        <v>15</v>
      </c>
      <c r="N29" s="62">
        <v>343.999999985011</v>
      </c>
      <c r="O29" s="63">
        <v>18</v>
      </c>
      <c r="P29" s="62">
        <v>261.000000017927</v>
      </c>
      <c r="Q29" s="63">
        <v>13</v>
      </c>
      <c r="R29" s="103">
        <f t="shared" si="0"/>
        <v>898.99999996475</v>
      </c>
      <c r="S29" s="104">
        <f t="shared" si="1"/>
        <v>46</v>
      </c>
      <c r="T29" s="64">
        <f>S29/J29</f>
        <v>11.5</v>
      </c>
      <c r="U29" s="65">
        <f t="shared" si="2"/>
        <v>19.54347826010326</v>
      </c>
      <c r="V29" s="59">
        <v>125.00000003488978</v>
      </c>
      <c r="W29" s="60">
        <v>7</v>
      </c>
      <c r="X29" s="66">
        <f t="shared" si="6"/>
        <v>6.191999997710582</v>
      </c>
      <c r="Y29" s="66">
        <f t="shared" si="7"/>
        <v>5.571428571428571</v>
      </c>
      <c r="Z29" s="93">
        <v>80710.27</v>
      </c>
      <c r="AA29" s="94">
        <v>12542</v>
      </c>
      <c r="AB29" s="67">
        <f t="shared" si="3"/>
        <v>6.435199330250359</v>
      </c>
    </row>
    <row r="30" spans="1:28" s="46" customFormat="1" ht="11.25">
      <c r="A30" s="40">
        <v>24</v>
      </c>
      <c r="B30" s="41"/>
      <c r="C30" s="42" t="s">
        <v>73</v>
      </c>
      <c r="D30" s="43" t="s">
        <v>48</v>
      </c>
      <c r="E30" s="68" t="s">
        <v>74</v>
      </c>
      <c r="F30" s="44">
        <v>44099</v>
      </c>
      <c r="G30" s="45" t="s">
        <v>34</v>
      </c>
      <c r="H30" s="51">
        <v>173</v>
      </c>
      <c r="I30" s="51">
        <v>8</v>
      </c>
      <c r="J30" s="89">
        <v>8</v>
      </c>
      <c r="K30" s="52">
        <v>4</v>
      </c>
      <c r="L30" s="62">
        <v>196</v>
      </c>
      <c r="M30" s="63">
        <v>8</v>
      </c>
      <c r="N30" s="62">
        <v>342</v>
      </c>
      <c r="O30" s="63">
        <v>11</v>
      </c>
      <c r="P30" s="62">
        <v>476.5</v>
      </c>
      <c r="Q30" s="63">
        <v>19</v>
      </c>
      <c r="R30" s="91">
        <f t="shared" si="0"/>
        <v>1014.5</v>
      </c>
      <c r="S30" s="92">
        <f t="shared" si="1"/>
        <v>38</v>
      </c>
      <c r="T30" s="64">
        <f>S30/J30</f>
        <v>4.75</v>
      </c>
      <c r="U30" s="65">
        <f t="shared" si="2"/>
        <v>26.69736842105263</v>
      </c>
      <c r="V30" s="59">
        <v>2618.5</v>
      </c>
      <c r="W30" s="60">
        <v>120</v>
      </c>
      <c r="X30" s="66">
        <f t="shared" si="6"/>
        <v>-0.6125644452931067</v>
      </c>
      <c r="Y30" s="66">
        <f t="shared" si="7"/>
        <v>-0.6833333333333333</v>
      </c>
      <c r="Z30" s="93">
        <v>133667</v>
      </c>
      <c r="AA30" s="94">
        <v>6651</v>
      </c>
      <c r="AB30" s="67">
        <f t="shared" si="3"/>
        <v>20.097278604721094</v>
      </c>
    </row>
    <row r="31" spans="1:28" s="46" customFormat="1" ht="11.25">
      <c r="A31" s="40">
        <v>25</v>
      </c>
      <c r="B31" s="41"/>
      <c r="C31" s="42" t="s">
        <v>71</v>
      </c>
      <c r="D31" s="43" t="s">
        <v>53</v>
      </c>
      <c r="E31" s="68" t="s">
        <v>72</v>
      </c>
      <c r="F31" s="44">
        <v>44099</v>
      </c>
      <c r="G31" s="45" t="s">
        <v>35</v>
      </c>
      <c r="H31" s="51">
        <v>40</v>
      </c>
      <c r="I31" s="51">
        <v>3</v>
      </c>
      <c r="J31" s="89">
        <v>3</v>
      </c>
      <c r="K31" s="52">
        <v>4</v>
      </c>
      <c r="L31" s="62">
        <v>30.0000000139194</v>
      </c>
      <c r="M31" s="63">
        <v>1</v>
      </c>
      <c r="N31" s="62">
        <v>455.999999989358</v>
      </c>
      <c r="O31" s="63">
        <v>16</v>
      </c>
      <c r="P31" s="62">
        <v>666.000000007431</v>
      </c>
      <c r="Q31" s="63">
        <v>19</v>
      </c>
      <c r="R31" s="103">
        <f t="shared" si="0"/>
        <v>1152.0000000107084</v>
      </c>
      <c r="S31" s="104">
        <f t="shared" si="1"/>
        <v>36</v>
      </c>
      <c r="T31" s="64">
        <f>S31/J31</f>
        <v>12</v>
      </c>
      <c r="U31" s="65">
        <f t="shared" si="2"/>
        <v>32.000000000297455</v>
      </c>
      <c r="V31" s="59">
        <v>3746</v>
      </c>
      <c r="W31" s="60">
        <v>122</v>
      </c>
      <c r="X31" s="66">
        <f t="shared" si="6"/>
        <v>-0.692471970098583</v>
      </c>
      <c r="Y31" s="66">
        <f t="shared" si="7"/>
        <v>-0.7049180327868853</v>
      </c>
      <c r="Z31" s="99">
        <v>47503</v>
      </c>
      <c r="AA31" s="100">
        <v>1710</v>
      </c>
      <c r="AB31" s="67">
        <f t="shared" si="3"/>
        <v>27.77953216374269</v>
      </c>
    </row>
    <row r="32" spans="1:28" s="46" customFormat="1" ht="11.25">
      <c r="A32" s="40">
        <v>26</v>
      </c>
      <c r="B32" s="41"/>
      <c r="C32" s="42" t="s">
        <v>66</v>
      </c>
      <c r="D32" s="43" t="s">
        <v>48</v>
      </c>
      <c r="E32" s="68" t="s">
        <v>65</v>
      </c>
      <c r="F32" s="44">
        <v>44085</v>
      </c>
      <c r="G32" s="45" t="s">
        <v>28</v>
      </c>
      <c r="H32" s="51">
        <v>205</v>
      </c>
      <c r="I32" s="51">
        <v>2</v>
      </c>
      <c r="J32" s="89">
        <v>2</v>
      </c>
      <c r="K32" s="52">
        <v>6</v>
      </c>
      <c r="L32" s="62">
        <v>36</v>
      </c>
      <c r="M32" s="63">
        <v>3</v>
      </c>
      <c r="N32" s="62">
        <v>355</v>
      </c>
      <c r="O32" s="63">
        <v>23</v>
      </c>
      <c r="P32" s="62">
        <v>103</v>
      </c>
      <c r="Q32" s="63">
        <v>7</v>
      </c>
      <c r="R32" s="91">
        <f t="shared" si="0"/>
        <v>494</v>
      </c>
      <c r="S32" s="92">
        <f t="shared" si="1"/>
        <v>33</v>
      </c>
      <c r="T32" s="64">
        <f>S32/J32</f>
        <v>16.5</v>
      </c>
      <c r="U32" s="65">
        <f t="shared" si="2"/>
        <v>14.969696969696969</v>
      </c>
      <c r="V32" s="59">
        <v>673</v>
      </c>
      <c r="W32" s="60">
        <v>44</v>
      </c>
      <c r="X32" s="66">
        <f t="shared" si="6"/>
        <v>-0.2659732540861813</v>
      </c>
      <c r="Y32" s="66">
        <f t="shared" si="7"/>
        <v>-0.25</v>
      </c>
      <c r="Z32" s="93">
        <v>207664</v>
      </c>
      <c r="AA32" s="94">
        <v>11317</v>
      </c>
      <c r="AB32" s="67">
        <f t="shared" si="3"/>
        <v>18.349739330211186</v>
      </c>
    </row>
    <row r="33" spans="1:28" s="46" customFormat="1" ht="11.25">
      <c r="A33" s="40">
        <v>27</v>
      </c>
      <c r="B33" s="41"/>
      <c r="C33" s="42" t="s">
        <v>70</v>
      </c>
      <c r="D33" s="43" t="s">
        <v>33</v>
      </c>
      <c r="E33" s="68" t="s">
        <v>70</v>
      </c>
      <c r="F33" s="44">
        <v>44099</v>
      </c>
      <c r="G33" s="45" t="s">
        <v>35</v>
      </c>
      <c r="H33" s="51">
        <v>140</v>
      </c>
      <c r="I33" s="51">
        <v>4</v>
      </c>
      <c r="J33" s="89">
        <v>4</v>
      </c>
      <c r="K33" s="52">
        <v>4</v>
      </c>
      <c r="L33" s="62">
        <v>80.0000000371183</v>
      </c>
      <c r="M33" s="63">
        <v>4</v>
      </c>
      <c r="N33" s="62">
        <v>152.000000022907</v>
      </c>
      <c r="O33" s="63">
        <v>9</v>
      </c>
      <c r="P33" s="62">
        <v>292.999999985156</v>
      </c>
      <c r="Q33" s="63">
        <v>17</v>
      </c>
      <c r="R33" s="103">
        <f t="shared" si="0"/>
        <v>525.0000000451813</v>
      </c>
      <c r="S33" s="104">
        <f t="shared" si="1"/>
        <v>30</v>
      </c>
      <c r="T33" s="64">
        <f>S33/J33</f>
        <v>7.5</v>
      </c>
      <c r="U33" s="65">
        <f t="shared" si="2"/>
        <v>17.500000001506045</v>
      </c>
      <c r="V33" s="59">
        <v>545</v>
      </c>
      <c r="W33" s="60">
        <v>33</v>
      </c>
      <c r="X33" s="66">
        <f t="shared" si="6"/>
        <v>-0.036697247623520536</v>
      </c>
      <c r="Y33" s="66">
        <f t="shared" si="7"/>
        <v>-0.09090909090909091</v>
      </c>
      <c r="Z33" s="99">
        <v>88240.5</v>
      </c>
      <c r="AA33" s="100">
        <v>5024</v>
      </c>
      <c r="AB33" s="67">
        <f t="shared" si="3"/>
        <v>17.563793789808916</v>
      </c>
    </row>
    <row r="34" spans="1:28" s="46" customFormat="1" ht="11.25">
      <c r="A34" s="40">
        <v>28</v>
      </c>
      <c r="B34" s="41"/>
      <c r="C34" s="42" t="s">
        <v>58</v>
      </c>
      <c r="D34" s="43" t="s">
        <v>37</v>
      </c>
      <c r="E34" s="68" t="s">
        <v>59</v>
      </c>
      <c r="F34" s="44">
        <v>44050</v>
      </c>
      <c r="G34" s="45" t="s">
        <v>35</v>
      </c>
      <c r="H34" s="51">
        <v>117</v>
      </c>
      <c r="I34" s="51">
        <v>1</v>
      </c>
      <c r="J34" s="89">
        <v>1</v>
      </c>
      <c r="K34" s="52">
        <v>10</v>
      </c>
      <c r="L34" s="62">
        <v>71.9999999857888</v>
      </c>
      <c r="M34" s="63">
        <v>4</v>
      </c>
      <c r="N34" s="62">
        <v>201.999999966743</v>
      </c>
      <c r="O34" s="63">
        <v>11</v>
      </c>
      <c r="P34" s="62">
        <v>91.9999999950684</v>
      </c>
      <c r="Q34" s="63">
        <v>5</v>
      </c>
      <c r="R34" s="103">
        <f t="shared" si="0"/>
        <v>365.99999994760014</v>
      </c>
      <c r="S34" s="104">
        <f t="shared" si="1"/>
        <v>20</v>
      </c>
      <c r="T34" s="64">
        <f>S34/J34</f>
        <v>20</v>
      </c>
      <c r="U34" s="65">
        <f t="shared" si="2"/>
        <v>18.299999997380006</v>
      </c>
      <c r="V34" s="59">
        <v>0</v>
      </c>
      <c r="W34" s="60">
        <v>0</v>
      </c>
      <c r="X34" s="66">
        <f t="shared" si="6"/>
      </c>
      <c r="Y34" s="66">
        <f t="shared" si="7"/>
      </c>
      <c r="Z34" s="99">
        <v>225985</v>
      </c>
      <c r="AA34" s="100">
        <v>12357</v>
      </c>
      <c r="AB34" s="67">
        <f t="shared" si="3"/>
        <v>18.288014890345554</v>
      </c>
    </row>
    <row r="35" spans="1:28" s="46" customFormat="1" ht="11.25">
      <c r="A35" s="40">
        <v>29</v>
      </c>
      <c r="B35" s="41"/>
      <c r="C35" s="42" t="s">
        <v>56</v>
      </c>
      <c r="D35" s="43" t="s">
        <v>48</v>
      </c>
      <c r="E35" s="68" t="s">
        <v>56</v>
      </c>
      <c r="F35" s="44">
        <v>43903</v>
      </c>
      <c r="G35" s="45" t="s">
        <v>35</v>
      </c>
      <c r="H35" s="51">
        <v>168</v>
      </c>
      <c r="I35" s="51">
        <v>1</v>
      </c>
      <c r="J35" s="89">
        <v>1</v>
      </c>
      <c r="K35" s="52">
        <v>14</v>
      </c>
      <c r="L35" s="62">
        <v>0</v>
      </c>
      <c r="M35" s="63">
        <v>0</v>
      </c>
      <c r="N35" s="62">
        <v>95.9999999810517</v>
      </c>
      <c r="O35" s="63">
        <v>6</v>
      </c>
      <c r="P35" s="62">
        <v>0</v>
      </c>
      <c r="Q35" s="63">
        <v>0</v>
      </c>
      <c r="R35" s="103">
        <f t="shared" si="0"/>
        <v>95.9999999810517</v>
      </c>
      <c r="S35" s="104">
        <f t="shared" si="1"/>
        <v>6</v>
      </c>
      <c r="T35" s="64">
        <f>S35/J35</f>
        <v>6</v>
      </c>
      <c r="U35" s="65">
        <f t="shared" si="2"/>
        <v>15.99999999684195</v>
      </c>
      <c r="V35" s="59">
        <v>0</v>
      </c>
      <c r="W35" s="60">
        <v>0</v>
      </c>
      <c r="X35" s="66">
        <f t="shared" si="6"/>
      </c>
      <c r="Y35" s="66">
        <f t="shared" si="7"/>
      </c>
      <c r="Z35" s="99">
        <v>347513</v>
      </c>
      <c r="AA35" s="100">
        <v>23329</v>
      </c>
      <c r="AB35" s="67">
        <f t="shared" si="3"/>
        <v>14.896180719276437</v>
      </c>
    </row>
    <row r="36" spans="1:28" s="46" customFormat="1" ht="11.25">
      <c r="A36" s="40">
        <v>30</v>
      </c>
      <c r="B36" s="41"/>
      <c r="C36" s="102" t="s">
        <v>62</v>
      </c>
      <c r="D36" s="43" t="s">
        <v>30</v>
      </c>
      <c r="E36" s="68" t="s">
        <v>62</v>
      </c>
      <c r="F36" s="44">
        <v>44085</v>
      </c>
      <c r="G36" s="45" t="s">
        <v>39</v>
      </c>
      <c r="H36" s="51">
        <v>14</v>
      </c>
      <c r="I36" s="51">
        <v>1</v>
      </c>
      <c r="J36" s="89">
        <v>1</v>
      </c>
      <c r="K36" s="52">
        <v>4</v>
      </c>
      <c r="L36" s="62">
        <v>0</v>
      </c>
      <c r="M36" s="63">
        <v>0</v>
      </c>
      <c r="N36" s="62">
        <v>40.0000000185591</v>
      </c>
      <c r="O36" s="63">
        <v>2</v>
      </c>
      <c r="P36" s="62">
        <v>40.0000000185591</v>
      </c>
      <c r="Q36" s="63">
        <v>2</v>
      </c>
      <c r="R36" s="103">
        <f t="shared" si="0"/>
        <v>80.0000000371182</v>
      </c>
      <c r="S36" s="104">
        <f t="shared" si="1"/>
        <v>4</v>
      </c>
      <c r="T36" s="64">
        <f>S36/J36</f>
        <v>4</v>
      </c>
      <c r="U36" s="65">
        <f t="shared" si="2"/>
        <v>20.00000000927955</v>
      </c>
      <c r="V36" s="59">
        <v>92.9999999969383</v>
      </c>
      <c r="W36" s="60">
        <v>4</v>
      </c>
      <c r="X36" s="66">
        <f t="shared" si="6"/>
        <v>-0.13978494580911915</v>
      </c>
      <c r="Y36" s="66">
        <f t="shared" si="7"/>
        <v>0</v>
      </c>
      <c r="Z36" s="93">
        <v>5168</v>
      </c>
      <c r="AA36" s="94">
        <v>285</v>
      </c>
      <c r="AB36" s="67">
        <f t="shared" si="3"/>
        <v>18.133333333333333</v>
      </c>
    </row>
    <row r="37" spans="1:28" s="46" customFormat="1" ht="11.25">
      <c r="A37" s="40">
        <v>31</v>
      </c>
      <c r="B37" s="41"/>
      <c r="C37" s="42" t="s">
        <v>45</v>
      </c>
      <c r="D37" s="43" t="s">
        <v>42</v>
      </c>
      <c r="E37" s="68" t="s">
        <v>45</v>
      </c>
      <c r="F37" s="44">
        <v>43406</v>
      </c>
      <c r="G37" s="45" t="s">
        <v>39</v>
      </c>
      <c r="H37" s="51">
        <v>30</v>
      </c>
      <c r="I37" s="51">
        <v>1</v>
      </c>
      <c r="J37" s="89">
        <v>1</v>
      </c>
      <c r="K37" s="52">
        <v>28</v>
      </c>
      <c r="L37" s="62">
        <v>0</v>
      </c>
      <c r="M37" s="63">
        <v>0</v>
      </c>
      <c r="N37" s="62">
        <v>60.0000000278387</v>
      </c>
      <c r="O37" s="63">
        <v>3</v>
      </c>
      <c r="P37" s="62">
        <v>0</v>
      </c>
      <c r="Q37" s="63">
        <v>0</v>
      </c>
      <c r="R37" s="103">
        <f t="shared" si="0"/>
        <v>60.0000000278387</v>
      </c>
      <c r="S37" s="104">
        <f t="shared" si="1"/>
        <v>3</v>
      </c>
      <c r="T37" s="64">
        <f>S37/J37</f>
        <v>3</v>
      </c>
      <c r="U37" s="65">
        <f t="shared" si="2"/>
        <v>20.000000009279567</v>
      </c>
      <c r="V37" s="59">
        <v>179</v>
      </c>
      <c r="W37" s="60">
        <v>10</v>
      </c>
      <c r="X37" s="66">
        <f t="shared" si="6"/>
        <v>-0.6648044691182196</v>
      </c>
      <c r="Y37" s="66">
        <f t="shared" si="7"/>
        <v>-0.7</v>
      </c>
      <c r="Z37" s="93">
        <v>539927.79</v>
      </c>
      <c r="AA37" s="94">
        <v>43144</v>
      </c>
      <c r="AB37" s="67">
        <f t="shared" si="3"/>
        <v>12.51455103838309</v>
      </c>
    </row>
    <row r="38" spans="1:28" s="46" customFormat="1" ht="11.25">
      <c r="A38" s="40">
        <v>32</v>
      </c>
      <c r="B38" s="41"/>
      <c r="C38" s="102" t="s">
        <v>54</v>
      </c>
      <c r="D38" s="43" t="s">
        <v>29</v>
      </c>
      <c r="E38" s="68" t="s">
        <v>55</v>
      </c>
      <c r="F38" s="44">
        <v>43875</v>
      </c>
      <c r="G38" s="45" t="s">
        <v>39</v>
      </c>
      <c r="H38" s="51">
        <v>26</v>
      </c>
      <c r="I38" s="51">
        <v>1</v>
      </c>
      <c r="J38" s="89">
        <v>1</v>
      </c>
      <c r="K38" s="52">
        <v>11</v>
      </c>
      <c r="L38" s="62">
        <v>0</v>
      </c>
      <c r="M38" s="63">
        <v>0</v>
      </c>
      <c r="N38" s="62">
        <v>20.0000000092796</v>
      </c>
      <c r="O38" s="63">
        <v>1</v>
      </c>
      <c r="P38" s="62">
        <v>40.0000000185591</v>
      </c>
      <c r="Q38" s="63">
        <v>2</v>
      </c>
      <c r="R38" s="103">
        <f t="shared" si="0"/>
        <v>60.000000027838695</v>
      </c>
      <c r="S38" s="104">
        <f t="shared" si="1"/>
        <v>3</v>
      </c>
      <c r="T38" s="64">
        <f>S38/J38</f>
        <v>3</v>
      </c>
      <c r="U38" s="65">
        <f t="shared" si="2"/>
        <v>20.000000009279564</v>
      </c>
      <c r="V38" s="59">
        <v>501</v>
      </c>
      <c r="W38" s="60">
        <v>24</v>
      </c>
      <c r="X38" s="66">
        <f t="shared" si="6"/>
        <v>-0.8802395209025176</v>
      </c>
      <c r="Y38" s="66">
        <f t="shared" si="7"/>
        <v>-0.875</v>
      </c>
      <c r="Z38" s="93">
        <v>273347.5</v>
      </c>
      <c r="AA38" s="94">
        <v>15624</v>
      </c>
      <c r="AB38" s="67">
        <f t="shared" si="3"/>
        <v>17.495359703020995</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Soner</cp:lastModifiedBy>
  <cp:lastPrinted>2019-05-25T10:12:45Z</cp:lastPrinted>
  <dcterms:created xsi:type="dcterms:W3CDTF">2006-03-15T09:07:04Z</dcterms:created>
  <dcterms:modified xsi:type="dcterms:W3CDTF">2020-10-19T14:34:35Z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