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4935" activeTab="0"/>
  </bookViews>
  <sheets>
    <sheet name="2-4.10.2020 (hafta sonu)" sheetId="1" r:id="rId1"/>
  </sheets>
  <definedNames>
    <definedName name="Excel_BuiltIn__FilterDatabase" localSheetId="0">'2-4.10.2020 (hafta sonu)'!$A$1:$AA$28</definedName>
    <definedName name="_xlnm.Print_Area" localSheetId="0">'2-4.10.2020 (hafta sonu)'!#REF!</definedName>
  </definedNames>
  <calcPr fullCalcOnLoad="1"/>
</workbook>
</file>

<file path=xl/sharedStrings.xml><?xml version="1.0" encoding="utf-8"?>
<sst xmlns="http://schemas.openxmlformats.org/spreadsheetml/2006/main" count="129" uniqueCount="80">
  <si>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</si>
  <si>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</si>
  <si>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</si>
  <si>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</si>
  <si>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</si>
  <si>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</si>
  <si>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</si>
  <si>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</si>
  <si>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</si>
  <si>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</si>
  <si>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</si>
  <si>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</si>
  <si>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</si>
  <si>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</si>
  <si>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</si>
  <si>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</si>
  <si>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</si>
  <si>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</si>
  <si>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</si>
  <si>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</si>
  <si>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</si>
  <si>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</si>
  <si>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</si>
  <si>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</si>
  <si>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</si>
  <si>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</si>
  <si>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</si>
  <si>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</si>
  <si>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WARNER BROS. TURKEY</t>
  </si>
  <si>
    <t>CHANTIER FILMS</t>
  </si>
  <si>
    <t>G</t>
  </si>
  <si>
    <t>CGVMARS DAĞITIM</t>
  </si>
  <si>
    <t>BİR FİLM</t>
  </si>
  <si>
    <t>13+</t>
  </si>
  <si>
    <t>BS DAĞITIM</t>
  </si>
  <si>
    <t>MC FİLM</t>
  </si>
  <si>
    <t>18+</t>
  </si>
  <si>
    <t>CJET</t>
  </si>
  <si>
    <t>TME FILMS</t>
  </si>
  <si>
    <t>SİCCİN 6</t>
  </si>
  <si>
    <t>16+</t>
  </si>
  <si>
    <t>6A</t>
  </si>
  <si>
    <t>10+13A</t>
  </si>
  <si>
    <t>6+10A</t>
  </si>
  <si>
    <t>6+</t>
  </si>
  <si>
    <t>N</t>
  </si>
  <si>
    <t>TENET</t>
  </si>
  <si>
    <t>CİN BEBEK 2</t>
  </si>
  <si>
    <t>MULAN</t>
  </si>
  <si>
    <t>RADIOACTIVE</t>
  </si>
  <si>
    <t>10+13a</t>
  </si>
  <si>
    <t>RADYOAKTİF</t>
  </si>
  <si>
    <t>THE NEW MUTANTS</t>
  </si>
  <si>
    <t>YENİ MUTANATLAR</t>
  </si>
  <si>
    <t>HADİ GİDELİM</t>
  </si>
  <si>
    <t>ONWARD</t>
  </si>
  <si>
    <t>SCOOB!</t>
  </si>
  <si>
    <t>AFTER WE COLLIDED</t>
  </si>
  <si>
    <t>AFTER: PARAMPARÇA</t>
  </si>
  <si>
    <t>RANDIMAN</t>
  </si>
  <si>
    <t>THE PERSONAL HISTORY OF DAVID COPPERFIELD</t>
  </si>
  <si>
    <t>DAVID COPPERFIELD'IN ÇOK KİŞİSEL HİKAYESİ</t>
  </si>
  <si>
    <t>BAI BAI - THE EIGHT HUNDERED</t>
  </si>
  <si>
    <t>KOVAN</t>
  </si>
  <si>
    <t>SEKİZ YÜZ</t>
  </si>
  <si>
    <t>ORMANDAKİ CADI</t>
  </si>
  <si>
    <t>ÖLÜMSÜZLERİN SAVAŞI</t>
  </si>
  <si>
    <t>THE IMMORTAL WARS: RESURGENCE</t>
  </si>
  <si>
    <t>WITCHES IN THE WOODS</t>
  </si>
  <si>
    <t>CİN BASKINI</t>
  </si>
  <si>
    <t>2 - 4 EKİM 2020 / 40. VİZYON HAFTASI</t>
  </si>
  <si>
    <t>PENINSULA</t>
  </si>
  <si>
    <t>YARIMADA</t>
  </si>
  <si>
    <t>APOCALYPSE NOW FINAL CUT</t>
  </si>
  <si>
    <t>PARIS, TEXAS</t>
  </si>
  <si>
    <t>BİZİM SEMTİN ÇOCUKLARI</t>
  </si>
  <si>
    <t>SHED</t>
  </si>
  <si>
    <t>KULÜBE</t>
  </si>
  <si>
    <t>TROLLS 2</t>
  </si>
  <si>
    <t>TROLLER: DÜNYA TURU</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</si>
</sst>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0"/>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C00000"/>
      <name val="Calibri"/>
      <family val="2"/>
    </font>
    <font>
      <b/>
      <sz val="7"/>
      <color theme="1" tint="0.49998000264167786"/>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6"/>
        <bgColor indexed="64"/>
      </patternFill>
    </fill>
    <fill>
      <patternFill patternType="solid">
        <fgColor rgb="FFFF00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59"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0"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1" fillId="15" borderId="6" applyNumberFormat="0" applyAlignment="0" applyProtection="0"/>
    <xf numFmtId="0" fontId="62" fillId="2" borderId="6" applyNumberFormat="0" applyAlignment="0" applyProtection="0"/>
    <xf numFmtId="0" fontId="63" fillId="16" borderId="7" applyNumberFormat="0" applyAlignment="0" applyProtection="0"/>
    <xf numFmtId="0" fontId="64" fillId="17" borderId="0" applyNumberFormat="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7"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9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7" fillId="1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2" fillId="27" borderId="0" xfId="0" applyFont="1" applyFill="1" applyAlignment="1">
      <alignment horizontal="center" vertical="center"/>
    </xf>
    <xf numFmtId="0" fontId="33" fillId="27" borderId="0" xfId="0" applyNumberFormat="1" applyFont="1" applyFill="1" applyAlignment="1">
      <alignment horizontal="center" vertical="center"/>
    </xf>
    <xf numFmtId="0" fontId="34" fillId="27" borderId="0" xfId="0" applyFont="1" applyFill="1" applyBorder="1" applyAlignment="1" applyProtection="1">
      <alignment horizontal="center" vertical="center"/>
      <protection locked="0"/>
    </xf>
    <xf numFmtId="4" fontId="35"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0" fontId="6" fillId="0" borderId="12" xfId="0" applyFont="1" applyFill="1" applyBorder="1" applyAlignment="1" applyProtection="1">
      <alignment horizontal="center" vertical="center"/>
      <protection locked="0"/>
    </xf>
    <xf numFmtId="4" fontId="6" fillId="0" borderId="12" xfId="45" applyNumberFormat="1" applyFont="1" applyFill="1" applyBorder="1" applyAlignment="1" applyProtection="1">
      <alignment vertical="center"/>
      <protection/>
    </xf>
    <xf numFmtId="3" fontId="6" fillId="0" borderId="12" xfId="45"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6" fillId="0" borderId="12" xfId="0" applyFont="1" applyBorder="1" applyAlignment="1">
      <alignment vertical="center"/>
    </xf>
    <xf numFmtId="0" fontId="20" fillId="28" borderId="13" xfId="0" applyNumberFormat="1" applyFont="1" applyFill="1" applyBorder="1" applyAlignment="1" applyProtection="1">
      <alignment horizontal="center" wrapText="1"/>
      <protection locked="0"/>
    </xf>
    <xf numFmtId="180" fontId="21" fillId="28" borderId="13" xfId="43" applyFont="1" applyFill="1" applyBorder="1" applyAlignment="1" applyProtection="1">
      <alignment horizontal="center"/>
      <protection locked="0"/>
    </xf>
    <xf numFmtId="0" fontId="13" fillId="28" borderId="13" xfId="0" applyNumberFormat="1" applyFont="1" applyFill="1" applyBorder="1" applyAlignment="1">
      <alignment horizontal="center" textRotation="90"/>
    </xf>
    <xf numFmtId="187" fontId="21" fillId="28" borderId="13" xfId="0" applyNumberFormat="1" applyFont="1" applyFill="1" applyBorder="1" applyAlignment="1" applyProtection="1">
      <alignment horizontal="center"/>
      <protection locked="0"/>
    </xf>
    <xf numFmtId="0" fontId="21" fillId="28" borderId="13" xfId="0" applyFont="1" applyFill="1" applyBorder="1" applyAlignment="1" applyProtection="1">
      <alignment horizontal="center"/>
      <protection locked="0"/>
    </xf>
    <xf numFmtId="0" fontId="28" fillId="28" borderId="13" xfId="0" applyFont="1" applyFill="1" applyBorder="1" applyAlignment="1" applyProtection="1">
      <alignment horizontal="center"/>
      <protection locked="0"/>
    </xf>
    <xf numFmtId="0" fontId="37" fillId="28" borderId="13" xfId="0" applyFont="1" applyFill="1" applyBorder="1" applyAlignment="1" applyProtection="1">
      <alignment horizontal="center"/>
      <protection locked="0"/>
    </xf>
    <xf numFmtId="2" fontId="20" fillId="28" borderId="14" xfId="0" applyNumberFormat="1" applyFont="1" applyFill="1" applyBorder="1" applyAlignment="1" applyProtection="1">
      <alignment horizontal="center" vertical="center"/>
      <protection/>
    </xf>
    <xf numFmtId="180" fontId="21" fillId="28" borderId="14" xfId="43" applyFont="1" applyFill="1" applyBorder="1" applyAlignment="1" applyProtection="1">
      <alignment horizontal="center" vertical="center"/>
      <protection/>
    </xf>
    <xf numFmtId="0" fontId="22" fillId="28" borderId="14" xfId="0" applyNumberFormat="1" applyFont="1" applyFill="1" applyBorder="1" applyAlignment="1" applyProtection="1">
      <alignment horizontal="center" vertical="center" textRotation="90"/>
      <protection locked="0"/>
    </xf>
    <xf numFmtId="187" fontId="21" fillId="28" borderId="14" xfId="0" applyNumberFormat="1" applyFont="1" applyFill="1" applyBorder="1" applyAlignment="1" applyProtection="1">
      <alignment horizontal="center" vertical="center" textRotation="90"/>
      <protection/>
    </xf>
    <xf numFmtId="0" fontId="21" fillId="28" borderId="14" xfId="0" applyFont="1" applyFill="1" applyBorder="1" applyAlignment="1" applyProtection="1">
      <alignment horizontal="center" vertical="center"/>
      <protection/>
    </xf>
    <xf numFmtId="0" fontId="21" fillId="28" borderId="14" xfId="0" applyNumberFormat="1" applyFont="1" applyFill="1" applyBorder="1" applyAlignment="1" applyProtection="1">
      <alignment horizontal="center" vertical="center" textRotation="90"/>
      <protection locked="0"/>
    </xf>
    <xf numFmtId="0" fontId="21" fillId="28" borderId="14" xfId="0" applyNumberFormat="1" applyFont="1" applyFill="1" applyBorder="1" applyAlignment="1" applyProtection="1">
      <alignment horizontal="center" vertical="center" textRotation="90"/>
      <protection locked="0"/>
    </xf>
    <xf numFmtId="4"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textRotation="90" wrapText="1"/>
      <protection/>
    </xf>
    <xf numFmtId="0" fontId="38" fillId="28" borderId="14" xfId="0" applyNumberFormat="1" applyFont="1" applyFill="1" applyBorder="1" applyAlignment="1" applyProtection="1">
      <alignment horizontal="center" vertical="center" textRotation="90"/>
      <protection locked="0"/>
    </xf>
    <xf numFmtId="0" fontId="39" fillId="0" borderId="12" xfId="0" applyFont="1" applyFill="1" applyBorder="1" applyAlignment="1">
      <alignment horizontal="center" vertical="center"/>
    </xf>
    <xf numFmtId="0" fontId="39" fillId="0" borderId="12" xfId="0" applyFont="1" applyFill="1" applyBorder="1" applyAlignment="1" applyProtection="1">
      <alignment horizontal="center" vertical="center"/>
      <protection locked="0"/>
    </xf>
    <xf numFmtId="4" fontId="70" fillId="0" borderId="12" xfId="0" applyNumberFormat="1" applyFont="1" applyFill="1" applyBorder="1" applyAlignment="1">
      <alignment vertical="center"/>
    </xf>
    <xf numFmtId="3" fontId="70" fillId="0" borderId="12" xfId="0" applyNumberFormat="1" applyFont="1" applyFill="1" applyBorder="1" applyAlignment="1">
      <alignment vertical="center"/>
    </xf>
    <xf numFmtId="4" fontId="70" fillId="0" borderId="12" xfId="43" applyNumberFormat="1" applyFont="1" applyFill="1" applyBorder="1" applyAlignment="1" applyProtection="1">
      <alignment horizontal="right" vertical="center"/>
      <protection locked="0"/>
    </xf>
    <xf numFmtId="3" fontId="70" fillId="0" borderId="12" xfId="43" applyNumberFormat="1" applyFont="1" applyFill="1" applyBorder="1" applyAlignment="1" applyProtection="1">
      <alignment horizontal="right" vertical="center"/>
      <protection locked="0"/>
    </xf>
    <xf numFmtId="3" fontId="70" fillId="0" borderId="12" xfId="45" applyNumberFormat="1" applyFont="1" applyFill="1" applyBorder="1" applyAlignment="1" applyProtection="1">
      <alignment horizontal="right" vertical="center"/>
      <protection locked="0"/>
    </xf>
    <xf numFmtId="4" fontId="70" fillId="0" borderId="12" xfId="44" applyNumberFormat="1" applyFont="1" applyFill="1" applyBorder="1" applyAlignment="1" applyProtection="1">
      <alignment horizontal="right" vertical="center"/>
      <protection locked="0"/>
    </xf>
    <xf numFmtId="3" fontId="70" fillId="0" borderId="12" xfId="44" applyNumberFormat="1" applyFont="1" applyFill="1" applyBorder="1" applyAlignment="1" applyProtection="1">
      <alignment horizontal="right" vertical="center"/>
      <protection locked="0"/>
    </xf>
    <xf numFmtId="4" fontId="70" fillId="0" borderId="12" xfId="45" applyNumberFormat="1" applyFont="1" applyFill="1" applyBorder="1" applyAlignment="1" applyProtection="1">
      <alignment horizontal="right" vertical="center"/>
      <protection locked="0"/>
    </xf>
    <xf numFmtId="4" fontId="70" fillId="0" borderId="12" xfId="111" applyNumberFormat="1" applyFont="1" applyFill="1" applyBorder="1" applyAlignment="1" applyProtection="1">
      <alignment horizontal="right" vertical="center"/>
      <protection/>
    </xf>
    <xf numFmtId="3" fontId="70" fillId="0" borderId="12" xfId="111" applyNumberFormat="1" applyFont="1" applyFill="1" applyBorder="1" applyAlignment="1" applyProtection="1">
      <alignment horizontal="right" vertical="center"/>
      <protection/>
    </xf>
    <xf numFmtId="2" fontId="28" fillId="29" borderId="12" xfId="0" applyNumberFormat="1" applyFont="1" applyFill="1" applyBorder="1" applyAlignment="1" applyProtection="1">
      <alignment horizontal="center" vertical="center"/>
      <protection/>
    </xf>
    <xf numFmtId="189" fontId="71" fillId="0" borderId="12" xfId="0" applyNumberFormat="1" applyFont="1" applyFill="1" applyBorder="1" applyAlignment="1">
      <alignment vertical="center"/>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7"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xf numFmtId="0" fontId="21" fillId="28" borderId="13" xfId="0" applyFont="1" applyFill="1" applyBorder="1" applyAlignment="1">
      <alignment horizontal="center" vertical="center" wrapText="1"/>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2 3" xfId="46"/>
    <cellStyle name="Binlik Ayracı 2 2 4" xfId="47"/>
    <cellStyle name="Binlik Ayracı 2 3" xfId="48"/>
    <cellStyle name="Binlik Ayracı 2 3 2" xfId="49"/>
    <cellStyle name="Binlik Ayracı 2 4" xfId="50"/>
    <cellStyle name="Binlik Ayracı 2 5" xfId="51"/>
    <cellStyle name="Binlik Ayracı 2 6" xfId="52"/>
    <cellStyle name="Binlik Ayracı 2 7"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 Built-in Normal 10" xfId="69"/>
    <cellStyle name="Excel Built-in Normal 11" xfId="70"/>
    <cellStyle name="Excel Built-in Normal 12" xfId="71"/>
    <cellStyle name="Excel Built-in Normal 13" xfId="72"/>
    <cellStyle name="Excel Built-in Normal 14" xfId="73"/>
    <cellStyle name="Excel Built-in Normal 15" xfId="74"/>
    <cellStyle name="Excel Built-in Normal 16" xfId="75"/>
    <cellStyle name="Excel Built-in Normal 17" xfId="76"/>
    <cellStyle name="Excel Built-in Normal 18" xfId="77"/>
    <cellStyle name="Excel Built-in Normal 19" xfId="78"/>
    <cellStyle name="Excel Built-in Normal 2" xfId="79"/>
    <cellStyle name="Excel Built-in Normal 20" xfId="80"/>
    <cellStyle name="Excel Built-in Normal 21" xfId="81"/>
    <cellStyle name="Excel Built-in Normal 22" xfId="82"/>
    <cellStyle name="Excel Built-in Normal 23" xfId="83"/>
    <cellStyle name="Excel Built-in Normal 24" xfId="84"/>
    <cellStyle name="Excel Built-in Normal 25" xfId="85"/>
    <cellStyle name="Excel Built-in Normal 26" xfId="86"/>
    <cellStyle name="Excel Built-in Normal 27" xfId="87"/>
    <cellStyle name="Excel Built-in Normal 28" xfId="88"/>
    <cellStyle name="Excel Built-in Normal 29" xfId="89"/>
    <cellStyle name="Excel Built-in Normal 3" xfId="90"/>
    <cellStyle name="Excel Built-in Normal 30" xfId="91"/>
    <cellStyle name="Excel Built-in Normal 31" xfId="92"/>
    <cellStyle name="Excel Built-in Normal 32" xfId="93"/>
    <cellStyle name="Excel Built-in Normal 33" xfId="94"/>
    <cellStyle name="Excel Built-in Normal 34" xfId="95"/>
    <cellStyle name="Excel Built-in Normal 35" xfId="96"/>
    <cellStyle name="Excel Built-in Normal 36" xfId="97"/>
    <cellStyle name="Excel Built-in Normal 37" xfId="98"/>
    <cellStyle name="Excel Built-in Normal 38" xfId="99"/>
    <cellStyle name="Excel Built-in Normal 39" xfId="100"/>
    <cellStyle name="Excel Built-in Normal 4" xfId="101"/>
    <cellStyle name="Excel Built-in Normal 40" xfId="102"/>
    <cellStyle name="Excel Built-in Normal 41" xfId="103"/>
    <cellStyle name="Excel Built-in Normal 42" xfId="104"/>
    <cellStyle name="Excel Built-in Normal 43" xfId="105"/>
    <cellStyle name="Excel Built-in Normal 5" xfId="106"/>
    <cellStyle name="Excel Built-in Normal 6" xfId="107"/>
    <cellStyle name="Excel Built-in Normal 7" xfId="108"/>
    <cellStyle name="Excel Built-in Normal 8" xfId="109"/>
    <cellStyle name="Excel Built-in Normal 9" xfId="110"/>
    <cellStyle name="Excel_BuiltIn_İyi 1" xfId="111"/>
    <cellStyle name="Giriş" xfId="112"/>
    <cellStyle name="Hesaplama" xfId="113"/>
    <cellStyle name="İşaretli Hücre" xfId="114"/>
    <cellStyle name="İyi" xfId="115"/>
    <cellStyle name="Followed Hyperlink" xfId="116"/>
    <cellStyle name="Hyperlink" xfId="117"/>
    <cellStyle name="Köprü 2" xfId="118"/>
    <cellStyle name="Kötü" xfId="119"/>
    <cellStyle name="Normal 10" xfId="120"/>
    <cellStyle name="Normal 11" xfId="121"/>
    <cellStyle name="Normal 11 2" xfId="122"/>
    <cellStyle name="Normal 12" xfId="123"/>
    <cellStyle name="Normal 12 2" xfId="124"/>
    <cellStyle name="Normal 13" xfId="125"/>
    <cellStyle name="Normal 14" xfId="126"/>
    <cellStyle name="Normal 15" xfId="127"/>
    <cellStyle name="Normal 2" xfId="128"/>
    <cellStyle name="Normal 2 10 10" xfId="129"/>
    <cellStyle name="Normal 2 10 10 2" xfId="130"/>
    <cellStyle name="Normal 2 2" xfId="131"/>
    <cellStyle name="Normal 2 2 2" xfId="132"/>
    <cellStyle name="Normal 2 2 2 2" xfId="133"/>
    <cellStyle name="Normal 2 2 3" xfId="134"/>
    <cellStyle name="Normal 2 2 4" xfId="135"/>
    <cellStyle name="Normal 2 2 5" xfId="136"/>
    <cellStyle name="Normal 2 2 5 2" xfId="137"/>
    <cellStyle name="Normal 2 3" xfId="138"/>
    <cellStyle name="Normal 2 4" xfId="139"/>
    <cellStyle name="Normal 2 5" xfId="140"/>
    <cellStyle name="Normal 2 5 2" xfId="141"/>
    <cellStyle name="Normal 2 6" xfId="142"/>
    <cellStyle name="Normal 2 7" xfId="143"/>
    <cellStyle name="Normal 2 8" xfId="144"/>
    <cellStyle name="Normal 3" xfId="145"/>
    <cellStyle name="Normal 3 2" xfId="146"/>
    <cellStyle name="Normal 4" xfId="147"/>
    <cellStyle name="Normal 4 2" xfId="148"/>
    <cellStyle name="Normal 5" xfId="149"/>
    <cellStyle name="Normal 5 2" xfId="150"/>
    <cellStyle name="Normal 5 2 2" xfId="151"/>
    <cellStyle name="Normal 5 3" xfId="152"/>
    <cellStyle name="Normal 5 4" xfId="153"/>
    <cellStyle name="Normal 5 5" xfId="154"/>
    <cellStyle name="Normal 6" xfId="155"/>
    <cellStyle name="Normal 6 2" xfId="156"/>
    <cellStyle name="Normal 6 3" xfId="157"/>
    <cellStyle name="Normal 6 4" xfId="158"/>
    <cellStyle name="Normal 7" xfId="159"/>
    <cellStyle name="Normal 7 2" xfId="160"/>
    <cellStyle name="Normal 8" xfId="161"/>
    <cellStyle name="Normal 9" xfId="162"/>
    <cellStyle name="Not" xfId="163"/>
    <cellStyle name="Nötr" xfId="164"/>
    <cellStyle name="Onaylı" xfId="165"/>
    <cellStyle name="Currency" xfId="166"/>
    <cellStyle name="Currency [0]" xfId="167"/>
    <cellStyle name="ParaBirimi 2" xfId="168"/>
    <cellStyle name="ParaBirimi 3" xfId="169"/>
    <cellStyle name="Toplam" xfId="170"/>
    <cellStyle name="Uyarı Metni" xfId="171"/>
    <cellStyle name="Comma"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8"/>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1.8515625" style="2" bestFit="1" customWidth="1"/>
    <col min="3" max="3" width="27.140625" style="3" bestFit="1" customWidth="1"/>
    <col min="4" max="4" width="4.00390625" style="4" bestFit="1" customWidth="1"/>
    <col min="5" max="5" width="19.8515625" style="6" bestFit="1" customWidth="1"/>
    <col min="6" max="6" width="5.8515625" style="7" bestFit="1" customWidth="1"/>
    <col min="7" max="7" width="13.57421875" style="8" bestFit="1" customWidth="1"/>
    <col min="8" max="8" width="3.140625" style="9" customWidth="1"/>
    <col min="9" max="9" width="3.140625" style="58" customWidth="1"/>
    <col min="10" max="10" width="2.57421875" style="10" bestFit="1" customWidth="1"/>
    <col min="11" max="11" width="6.57421875" style="11" bestFit="1" customWidth="1"/>
    <col min="12" max="12" width="4.140625" style="12" bestFit="1" customWidth="1"/>
    <col min="13" max="13" width="6.57421875" style="11" bestFit="1" customWidth="1"/>
    <col min="14" max="14" width="4.140625" style="12" bestFit="1" customWidth="1"/>
    <col min="15" max="15" width="6.57421875" style="13" bestFit="1" customWidth="1"/>
    <col min="16" max="16" width="4.140625" style="14" bestFit="1" customWidth="1"/>
    <col min="17" max="17" width="7.28125" style="15" bestFit="1" customWidth="1"/>
    <col min="18" max="18" width="6.8515625" style="16" customWidth="1"/>
    <col min="19" max="19" width="4.28125" style="17" bestFit="1" customWidth="1"/>
    <col min="20" max="20" width="4.28125" style="18" bestFit="1" customWidth="1"/>
    <col min="21" max="21" width="7.28125" style="18" bestFit="1" customWidth="1"/>
    <col min="22" max="22" width="4.140625" style="17" bestFit="1" customWidth="1"/>
    <col min="23" max="24" width="4.00390625" style="19" bestFit="1" customWidth="1"/>
    <col min="25" max="25" width="8.28125" style="13" bestFit="1" customWidth="1"/>
    <col min="26" max="26" width="6.7109375" style="14" bestFit="1" customWidth="1"/>
    <col min="27" max="27" width="4.28125" style="20" bestFit="1" customWidth="1"/>
    <col min="28" max="16384" width="4.57421875" style="3" customWidth="1"/>
  </cols>
  <sheetData>
    <row r="1" spans="1:27" s="26" customFormat="1" ht="12.75">
      <c r="A1" s="21"/>
      <c r="B1" s="103" t="s">
        <v>0</v>
      </c>
      <c r="C1" s="103"/>
      <c r="D1" s="22"/>
      <c r="E1" s="23"/>
      <c r="F1" s="24"/>
      <c r="G1" s="23"/>
      <c r="H1" s="54"/>
      <c r="I1" s="55"/>
      <c r="J1" s="25"/>
      <c r="K1" s="104" t="s">
        <v>1</v>
      </c>
      <c r="L1" s="104"/>
      <c r="M1" s="104"/>
      <c r="N1" s="104"/>
      <c r="O1" s="104"/>
      <c r="P1" s="104"/>
      <c r="Q1" s="104"/>
      <c r="R1" s="104"/>
      <c r="S1" s="104"/>
      <c r="T1" s="104"/>
      <c r="U1" s="104"/>
      <c r="V1" s="104"/>
      <c r="W1" s="104"/>
      <c r="X1" s="104"/>
      <c r="Y1" s="104"/>
      <c r="Z1" s="104"/>
      <c r="AA1" s="104"/>
    </row>
    <row r="2" spans="1:27" s="26" customFormat="1" ht="12.75">
      <c r="A2" s="21"/>
      <c r="B2" s="105" t="s">
        <v>2</v>
      </c>
      <c r="C2" s="105"/>
      <c r="D2" s="27"/>
      <c r="E2" s="28"/>
      <c r="F2" s="29"/>
      <c r="G2" s="28"/>
      <c r="H2" s="30"/>
      <c r="I2" s="56"/>
      <c r="J2" s="31"/>
      <c r="K2" s="104"/>
      <c r="L2" s="104"/>
      <c r="M2" s="104"/>
      <c r="N2" s="104"/>
      <c r="O2" s="104"/>
      <c r="P2" s="104"/>
      <c r="Q2" s="104"/>
      <c r="R2" s="104"/>
      <c r="S2" s="104"/>
      <c r="T2" s="104"/>
      <c r="U2" s="104"/>
      <c r="V2" s="104"/>
      <c r="W2" s="104"/>
      <c r="X2" s="104"/>
      <c r="Y2" s="104"/>
      <c r="Z2" s="104"/>
      <c r="AA2" s="104"/>
    </row>
    <row r="3" spans="1:27" s="26" customFormat="1" ht="11.25">
      <c r="A3" s="21"/>
      <c r="B3" s="106" t="s">
        <v>70</v>
      </c>
      <c r="C3" s="106"/>
      <c r="D3" s="32"/>
      <c r="E3" s="33"/>
      <c r="F3" s="34"/>
      <c r="G3" s="33"/>
      <c r="H3" s="35"/>
      <c r="I3" s="57"/>
      <c r="J3" s="35"/>
      <c r="K3" s="104"/>
      <c r="L3" s="104"/>
      <c r="M3" s="104"/>
      <c r="N3" s="104"/>
      <c r="O3" s="104"/>
      <c r="P3" s="104"/>
      <c r="Q3" s="104"/>
      <c r="R3" s="104"/>
      <c r="S3" s="104"/>
      <c r="T3" s="104"/>
      <c r="U3" s="104"/>
      <c r="V3" s="104"/>
      <c r="W3" s="104"/>
      <c r="X3" s="104"/>
      <c r="Y3" s="104"/>
      <c r="Z3" s="104"/>
      <c r="AA3" s="104"/>
    </row>
    <row r="4" spans="1:27" s="37" customFormat="1" ht="11.25" customHeight="1">
      <c r="A4" s="36"/>
      <c r="B4" s="71"/>
      <c r="C4" s="71"/>
      <c r="D4" s="73"/>
      <c r="E4" s="72"/>
      <c r="F4" s="74"/>
      <c r="G4" s="75"/>
      <c r="H4" s="76"/>
      <c r="I4" s="77"/>
      <c r="J4" s="75"/>
      <c r="K4" s="107" t="s">
        <v>3</v>
      </c>
      <c r="L4" s="107"/>
      <c r="M4" s="107" t="s">
        <v>4</v>
      </c>
      <c r="N4" s="107"/>
      <c r="O4" s="107" t="s">
        <v>5</v>
      </c>
      <c r="P4" s="107"/>
      <c r="Q4" s="107" t="s">
        <v>6</v>
      </c>
      <c r="R4" s="107"/>
      <c r="S4" s="107"/>
      <c r="T4" s="107"/>
      <c r="U4" s="107" t="s">
        <v>7</v>
      </c>
      <c r="V4" s="107"/>
      <c r="W4" s="107" t="s">
        <v>8</v>
      </c>
      <c r="X4" s="107"/>
      <c r="Y4" s="107" t="s">
        <v>9</v>
      </c>
      <c r="Z4" s="107"/>
      <c r="AA4" s="107"/>
    </row>
    <row r="5" spans="1:27" s="39" customFormat="1" ht="45.75">
      <c r="A5" s="38"/>
      <c r="B5" s="78"/>
      <c r="C5" s="79" t="s">
        <v>10</v>
      </c>
      <c r="D5" s="80" t="s">
        <v>11</v>
      </c>
      <c r="E5" s="79" t="s">
        <v>12</v>
      </c>
      <c r="F5" s="81" t="s">
        <v>13</v>
      </c>
      <c r="G5" s="82" t="s">
        <v>14</v>
      </c>
      <c r="H5" s="84" t="s">
        <v>15</v>
      </c>
      <c r="I5" s="88" t="s">
        <v>16</v>
      </c>
      <c r="J5" s="83" t="s">
        <v>17</v>
      </c>
      <c r="K5" s="85" t="s">
        <v>18</v>
      </c>
      <c r="L5" s="86" t="s">
        <v>19</v>
      </c>
      <c r="M5" s="85" t="s">
        <v>18</v>
      </c>
      <c r="N5" s="86" t="s">
        <v>19</v>
      </c>
      <c r="O5" s="85" t="s">
        <v>18</v>
      </c>
      <c r="P5" s="86" t="s">
        <v>19</v>
      </c>
      <c r="Q5" s="85" t="s">
        <v>20</v>
      </c>
      <c r="R5" s="86" t="s">
        <v>21</v>
      </c>
      <c r="S5" s="87" t="s">
        <v>22</v>
      </c>
      <c r="T5" s="87" t="s">
        <v>23</v>
      </c>
      <c r="U5" s="85" t="s">
        <v>18</v>
      </c>
      <c r="V5" s="86" t="s">
        <v>24</v>
      </c>
      <c r="W5" s="87" t="s">
        <v>25</v>
      </c>
      <c r="X5" s="87" t="s">
        <v>26</v>
      </c>
      <c r="Y5" s="85" t="s">
        <v>18</v>
      </c>
      <c r="Z5" s="86" t="s">
        <v>19</v>
      </c>
      <c r="AA5" s="87" t="s">
        <v>23</v>
      </c>
    </row>
    <row r="6" spans="4:24" ht="11.25">
      <c r="D6" s="5"/>
      <c r="W6" s="18"/>
      <c r="X6" s="18"/>
    </row>
    <row r="7" spans="1:27" s="46" customFormat="1" ht="11.25">
      <c r="A7" s="40">
        <v>1</v>
      </c>
      <c r="B7" s="101" t="s">
        <v>45</v>
      </c>
      <c r="C7" s="42" t="s">
        <v>78</v>
      </c>
      <c r="D7" s="43" t="s">
        <v>41</v>
      </c>
      <c r="E7" s="68" t="s">
        <v>79</v>
      </c>
      <c r="F7" s="44">
        <v>44106</v>
      </c>
      <c r="G7" s="45" t="s">
        <v>27</v>
      </c>
      <c r="H7" s="51">
        <v>190</v>
      </c>
      <c r="I7" s="89">
        <v>190</v>
      </c>
      <c r="J7" s="52">
        <v>1</v>
      </c>
      <c r="K7" s="62">
        <v>26431</v>
      </c>
      <c r="L7" s="63">
        <v>1336</v>
      </c>
      <c r="M7" s="62">
        <v>48520</v>
      </c>
      <c r="N7" s="63">
        <v>2405</v>
      </c>
      <c r="O7" s="62">
        <v>54699</v>
      </c>
      <c r="P7" s="63">
        <v>2797</v>
      </c>
      <c r="Q7" s="91">
        <f aca="true" t="shared" si="0" ref="Q7:Q28">K7+M7+O7</f>
        <v>129650</v>
      </c>
      <c r="R7" s="92">
        <f aca="true" t="shared" si="1" ref="R7:R28">L7+N7+P7</f>
        <v>6538</v>
      </c>
      <c r="S7" s="64">
        <f>R7/I7</f>
        <v>34.410526315789475</v>
      </c>
      <c r="T7" s="65">
        <f aca="true" t="shared" si="2" ref="T7:T28">Q7/R7</f>
        <v>19.830223309880697</v>
      </c>
      <c r="U7" s="59"/>
      <c r="V7" s="60"/>
      <c r="W7" s="66"/>
      <c r="X7" s="66"/>
      <c r="Y7" s="93">
        <v>129650</v>
      </c>
      <c r="Z7" s="94">
        <v>6538</v>
      </c>
      <c r="AA7" s="67">
        <f aca="true" t="shared" si="3" ref="AA7:AA28">Y7/Z7</f>
        <v>19.830223309880697</v>
      </c>
    </row>
    <row r="8" spans="1:27" s="46" customFormat="1" ht="11.25">
      <c r="A8" s="40">
        <v>2</v>
      </c>
      <c r="B8" s="50"/>
      <c r="C8" s="47" t="s">
        <v>46</v>
      </c>
      <c r="D8" s="48" t="s">
        <v>33</v>
      </c>
      <c r="E8" s="69" t="s">
        <v>46</v>
      </c>
      <c r="F8" s="49">
        <v>44069</v>
      </c>
      <c r="G8" s="45" t="s">
        <v>28</v>
      </c>
      <c r="H8" s="53">
        <v>173</v>
      </c>
      <c r="I8" s="89">
        <v>181</v>
      </c>
      <c r="J8" s="52">
        <v>6</v>
      </c>
      <c r="K8" s="62">
        <v>34019</v>
      </c>
      <c r="L8" s="63">
        <v>1544</v>
      </c>
      <c r="M8" s="62">
        <v>52964</v>
      </c>
      <c r="N8" s="63">
        <v>2379</v>
      </c>
      <c r="O8" s="62">
        <v>57566</v>
      </c>
      <c r="P8" s="63">
        <v>2598</v>
      </c>
      <c r="Q8" s="91">
        <f t="shared" si="0"/>
        <v>144549</v>
      </c>
      <c r="R8" s="92">
        <f t="shared" si="1"/>
        <v>6521</v>
      </c>
      <c r="S8" s="64">
        <f>R8/I8</f>
        <v>36.027624309392266</v>
      </c>
      <c r="T8" s="65">
        <f t="shared" si="2"/>
        <v>22.166692225118847</v>
      </c>
      <c r="U8" s="59">
        <v>150368</v>
      </c>
      <c r="V8" s="60">
        <v>6467</v>
      </c>
      <c r="W8" s="66">
        <f>IF(U8&lt;&gt;0,-(U8-Q8)/U8,"")</f>
        <v>-0.03869839327516493</v>
      </c>
      <c r="X8" s="66">
        <f>IF(V8&lt;&gt;0,-(V8-R8)/V8,"")</f>
        <v>0.008350085047162517</v>
      </c>
      <c r="Y8" s="98">
        <v>3805087</v>
      </c>
      <c r="Z8" s="95">
        <v>176456</v>
      </c>
      <c r="AA8" s="67">
        <f t="shared" si="3"/>
        <v>21.563942285895635</v>
      </c>
    </row>
    <row r="9" spans="1:27" s="46" customFormat="1" ht="11.25">
      <c r="A9" s="40">
        <v>3</v>
      </c>
      <c r="B9" s="101" t="s">
        <v>45</v>
      </c>
      <c r="C9" s="42" t="s">
        <v>71</v>
      </c>
      <c r="D9" s="43" t="s">
        <v>40</v>
      </c>
      <c r="E9" s="68" t="s">
        <v>72</v>
      </c>
      <c r="F9" s="44">
        <v>44106</v>
      </c>
      <c r="G9" s="45" t="s">
        <v>32</v>
      </c>
      <c r="H9" s="51">
        <v>148</v>
      </c>
      <c r="I9" s="89">
        <v>185</v>
      </c>
      <c r="J9" s="52">
        <v>1</v>
      </c>
      <c r="K9" s="62">
        <v>30940.5</v>
      </c>
      <c r="L9" s="63">
        <v>1353</v>
      </c>
      <c r="M9" s="62">
        <v>41558.5</v>
      </c>
      <c r="N9" s="63">
        <v>1848</v>
      </c>
      <c r="O9" s="62">
        <v>61587.5</v>
      </c>
      <c r="P9" s="63">
        <v>2718</v>
      </c>
      <c r="Q9" s="91">
        <f t="shared" si="0"/>
        <v>134086.5</v>
      </c>
      <c r="R9" s="92">
        <f t="shared" si="1"/>
        <v>5919</v>
      </c>
      <c r="S9" s="64">
        <f>R9/I9</f>
        <v>31.994594594594595</v>
      </c>
      <c r="T9" s="65">
        <f t="shared" si="2"/>
        <v>22.653573238722757</v>
      </c>
      <c r="U9" s="59"/>
      <c r="V9" s="60"/>
      <c r="W9" s="66"/>
      <c r="X9" s="66"/>
      <c r="Y9" s="99">
        <v>134086.5</v>
      </c>
      <c r="Z9" s="100">
        <v>5919</v>
      </c>
      <c r="AA9" s="67">
        <f t="shared" si="3"/>
        <v>22.653573238722757</v>
      </c>
    </row>
    <row r="10" spans="1:27" s="46" customFormat="1" ht="11.25">
      <c r="A10" s="40">
        <v>4</v>
      </c>
      <c r="B10" s="50"/>
      <c r="C10" s="47" t="s">
        <v>56</v>
      </c>
      <c r="D10" s="48" t="s">
        <v>44</v>
      </c>
      <c r="E10" s="69" t="s">
        <v>56</v>
      </c>
      <c r="F10" s="49">
        <v>44092</v>
      </c>
      <c r="G10" s="45" t="s">
        <v>28</v>
      </c>
      <c r="H10" s="53">
        <v>179</v>
      </c>
      <c r="I10" s="89">
        <v>179</v>
      </c>
      <c r="J10" s="52">
        <v>3</v>
      </c>
      <c r="K10" s="62">
        <v>10292</v>
      </c>
      <c r="L10" s="63">
        <v>561</v>
      </c>
      <c r="M10" s="62">
        <v>27161</v>
      </c>
      <c r="N10" s="63">
        <v>1389</v>
      </c>
      <c r="O10" s="62">
        <v>34161</v>
      </c>
      <c r="P10" s="63">
        <v>1845</v>
      </c>
      <c r="Q10" s="91">
        <f t="shared" si="0"/>
        <v>71614</v>
      </c>
      <c r="R10" s="92">
        <f t="shared" si="1"/>
        <v>3795</v>
      </c>
      <c r="S10" s="64">
        <f>R10/I10</f>
        <v>21.201117318435752</v>
      </c>
      <c r="T10" s="65">
        <f t="shared" si="2"/>
        <v>18.870619235836628</v>
      </c>
      <c r="U10" s="59">
        <v>91638</v>
      </c>
      <c r="V10" s="60">
        <v>4765</v>
      </c>
      <c r="W10" s="66">
        <f>IF(U10&lt;&gt;0,-(U10-Q10)/U10,"")</f>
        <v>-0.21851197101639058</v>
      </c>
      <c r="X10" s="66">
        <f>IF(V10&lt;&gt;0,-(V10-R10)/V10,"")</f>
        <v>-0.20356768100734524</v>
      </c>
      <c r="Y10" s="98">
        <v>403087</v>
      </c>
      <c r="Z10" s="95">
        <v>22179</v>
      </c>
      <c r="AA10" s="67">
        <f t="shared" si="3"/>
        <v>18.174263943369855</v>
      </c>
    </row>
    <row r="11" spans="1:27" s="46" customFormat="1" ht="11.25">
      <c r="A11" s="40">
        <v>5</v>
      </c>
      <c r="B11" s="101" t="s">
        <v>45</v>
      </c>
      <c r="C11" s="42" t="s">
        <v>75</v>
      </c>
      <c r="D11" s="43" t="s">
        <v>43</v>
      </c>
      <c r="E11" s="68" t="s">
        <v>75</v>
      </c>
      <c r="F11" s="44">
        <v>44106</v>
      </c>
      <c r="G11" s="70" t="s">
        <v>37</v>
      </c>
      <c r="H11" s="51">
        <v>163</v>
      </c>
      <c r="I11" s="89">
        <v>164</v>
      </c>
      <c r="J11" s="52">
        <v>1</v>
      </c>
      <c r="K11" s="62">
        <v>10373</v>
      </c>
      <c r="L11" s="63">
        <v>539</v>
      </c>
      <c r="M11" s="62">
        <v>16100</v>
      </c>
      <c r="N11" s="63">
        <v>856</v>
      </c>
      <c r="O11" s="62">
        <v>22984</v>
      </c>
      <c r="P11" s="63">
        <v>1235</v>
      </c>
      <c r="Q11" s="91">
        <f t="shared" si="0"/>
        <v>49457</v>
      </c>
      <c r="R11" s="92">
        <f t="shared" si="1"/>
        <v>2630</v>
      </c>
      <c r="S11" s="64">
        <f>R11/I11</f>
        <v>16.036585365853657</v>
      </c>
      <c r="T11" s="65">
        <f t="shared" si="2"/>
        <v>18.804942965779468</v>
      </c>
      <c r="U11" s="59"/>
      <c r="V11" s="60"/>
      <c r="W11" s="66"/>
      <c r="X11" s="66"/>
      <c r="Y11" s="93">
        <v>49457</v>
      </c>
      <c r="Z11" s="94">
        <v>2630</v>
      </c>
      <c r="AA11" s="67">
        <f t="shared" si="3"/>
        <v>18.804942965779468</v>
      </c>
    </row>
    <row r="12" spans="1:27" s="46" customFormat="1" ht="11.25">
      <c r="A12" s="40">
        <v>6</v>
      </c>
      <c r="B12" s="41"/>
      <c r="C12" s="42" t="s">
        <v>68</v>
      </c>
      <c r="D12" s="43" t="s">
        <v>33</v>
      </c>
      <c r="E12" s="68" t="s">
        <v>65</v>
      </c>
      <c r="F12" s="44">
        <v>44099</v>
      </c>
      <c r="G12" s="70" t="s">
        <v>37</v>
      </c>
      <c r="H12" s="51">
        <v>116</v>
      </c>
      <c r="I12" s="89">
        <v>116</v>
      </c>
      <c r="J12" s="52">
        <v>2</v>
      </c>
      <c r="K12" s="62">
        <v>8330</v>
      </c>
      <c r="L12" s="63">
        <v>432</v>
      </c>
      <c r="M12" s="62">
        <v>16683</v>
      </c>
      <c r="N12" s="63">
        <v>836</v>
      </c>
      <c r="O12" s="62">
        <v>22487</v>
      </c>
      <c r="P12" s="63">
        <v>1143</v>
      </c>
      <c r="Q12" s="91">
        <f t="shared" si="0"/>
        <v>47500</v>
      </c>
      <c r="R12" s="92">
        <f t="shared" si="1"/>
        <v>2411</v>
      </c>
      <c r="S12" s="64">
        <f>R12/I12</f>
        <v>20.78448275862069</v>
      </c>
      <c r="T12" s="65">
        <f t="shared" si="2"/>
        <v>19.701368726669433</v>
      </c>
      <c r="U12" s="59">
        <v>55825</v>
      </c>
      <c r="V12" s="60">
        <v>2827</v>
      </c>
      <c r="W12" s="66">
        <f>IF(U12&lt;&gt;0,-(U12-Q12)/U12,"")</f>
        <v>-0.14912673533363188</v>
      </c>
      <c r="X12" s="66">
        <f>IF(V12&lt;&gt;0,-(V12-R12)/V12,"")</f>
        <v>-0.14715245843650512</v>
      </c>
      <c r="Y12" s="93">
        <v>152539</v>
      </c>
      <c r="Z12" s="94">
        <v>8200</v>
      </c>
      <c r="AA12" s="67">
        <f t="shared" si="3"/>
        <v>18.60231707317073</v>
      </c>
    </row>
    <row r="13" spans="1:27" s="46" customFormat="1" ht="11.25">
      <c r="A13" s="40">
        <v>7</v>
      </c>
      <c r="B13" s="101" t="s">
        <v>45</v>
      </c>
      <c r="C13" s="42" t="s">
        <v>76</v>
      </c>
      <c r="D13" s="43" t="s">
        <v>40</v>
      </c>
      <c r="E13" s="68" t="s">
        <v>77</v>
      </c>
      <c r="F13" s="44">
        <v>44106</v>
      </c>
      <c r="G13" s="70" t="s">
        <v>37</v>
      </c>
      <c r="H13" s="51">
        <v>84</v>
      </c>
      <c r="I13" s="89">
        <v>84</v>
      </c>
      <c r="J13" s="52">
        <v>1</v>
      </c>
      <c r="K13" s="62">
        <v>6645</v>
      </c>
      <c r="L13" s="63">
        <v>328</v>
      </c>
      <c r="M13" s="62">
        <v>11035</v>
      </c>
      <c r="N13" s="63">
        <v>535</v>
      </c>
      <c r="O13" s="62">
        <v>13340</v>
      </c>
      <c r="P13" s="63">
        <v>654</v>
      </c>
      <c r="Q13" s="91">
        <f t="shared" si="0"/>
        <v>31020</v>
      </c>
      <c r="R13" s="92">
        <f t="shared" si="1"/>
        <v>1517</v>
      </c>
      <c r="S13" s="64">
        <f>R13/I13</f>
        <v>18.05952380952381</v>
      </c>
      <c r="T13" s="65">
        <f t="shared" si="2"/>
        <v>20.44825313117996</v>
      </c>
      <c r="U13" s="59"/>
      <c r="V13" s="60"/>
      <c r="W13" s="66"/>
      <c r="X13" s="66"/>
      <c r="Y13" s="93">
        <v>31020</v>
      </c>
      <c r="Z13" s="94">
        <v>1517</v>
      </c>
      <c r="AA13" s="67">
        <f t="shared" si="3"/>
        <v>20.44825313117996</v>
      </c>
    </row>
    <row r="14" spans="1:27" s="46" customFormat="1" ht="11.25">
      <c r="A14" s="40">
        <v>8</v>
      </c>
      <c r="B14" s="41"/>
      <c r="C14" s="42" t="s">
        <v>52</v>
      </c>
      <c r="D14" s="43" t="s">
        <v>40</v>
      </c>
      <c r="E14" s="68" t="s">
        <v>53</v>
      </c>
      <c r="F14" s="44">
        <v>44085</v>
      </c>
      <c r="G14" s="45" t="s">
        <v>27</v>
      </c>
      <c r="H14" s="51">
        <v>97</v>
      </c>
      <c r="I14" s="89">
        <v>97</v>
      </c>
      <c r="J14" s="52">
        <v>4</v>
      </c>
      <c r="K14" s="62">
        <v>5548</v>
      </c>
      <c r="L14" s="63">
        <v>310</v>
      </c>
      <c r="M14" s="62">
        <v>10245</v>
      </c>
      <c r="N14" s="63">
        <v>528</v>
      </c>
      <c r="O14" s="62">
        <v>13083</v>
      </c>
      <c r="P14" s="63">
        <v>664</v>
      </c>
      <c r="Q14" s="91">
        <f t="shared" si="0"/>
        <v>28876</v>
      </c>
      <c r="R14" s="92">
        <f t="shared" si="1"/>
        <v>1502</v>
      </c>
      <c r="S14" s="64">
        <f>R14/I14</f>
        <v>15.484536082474227</v>
      </c>
      <c r="T14" s="65">
        <f t="shared" si="2"/>
        <v>19.22503328894807</v>
      </c>
      <c r="U14" s="59">
        <v>50497</v>
      </c>
      <c r="V14" s="60">
        <v>2678</v>
      </c>
      <c r="W14" s="66">
        <f aca="true" t="shared" si="4" ref="W14:X18">IF(U14&lt;&gt;0,-(U14-Q14)/U14,"")</f>
        <v>-0.4281640493494663</v>
      </c>
      <c r="X14" s="66">
        <f t="shared" si="4"/>
        <v>-0.4391336818521285</v>
      </c>
      <c r="Y14" s="93">
        <v>485787</v>
      </c>
      <c r="Z14" s="94">
        <v>26066</v>
      </c>
      <c r="AA14" s="67">
        <f t="shared" si="3"/>
        <v>18.636806567942916</v>
      </c>
    </row>
    <row r="15" spans="1:27" s="46" customFormat="1" ht="11.25">
      <c r="A15" s="40">
        <v>9</v>
      </c>
      <c r="B15" s="41"/>
      <c r="C15" s="47" t="s">
        <v>57</v>
      </c>
      <c r="D15" s="48" t="s">
        <v>40</v>
      </c>
      <c r="E15" s="69" t="s">
        <v>58</v>
      </c>
      <c r="F15" s="49">
        <v>44092</v>
      </c>
      <c r="G15" s="45" t="s">
        <v>29</v>
      </c>
      <c r="H15" s="61">
        <v>77</v>
      </c>
      <c r="I15" s="90">
        <v>77</v>
      </c>
      <c r="J15" s="52">
        <v>3</v>
      </c>
      <c r="K15" s="62">
        <v>5494</v>
      </c>
      <c r="L15" s="63">
        <v>247</v>
      </c>
      <c r="M15" s="62">
        <v>8934</v>
      </c>
      <c r="N15" s="63">
        <v>406</v>
      </c>
      <c r="O15" s="62">
        <v>11063.5</v>
      </c>
      <c r="P15" s="63">
        <v>505</v>
      </c>
      <c r="Q15" s="91">
        <f t="shared" si="0"/>
        <v>25491.5</v>
      </c>
      <c r="R15" s="92">
        <f t="shared" si="1"/>
        <v>1158</v>
      </c>
      <c r="S15" s="64">
        <f>R15/I15</f>
        <v>15.03896103896104</v>
      </c>
      <c r="T15" s="65">
        <f t="shared" si="2"/>
        <v>22.013385146804836</v>
      </c>
      <c r="U15" s="59">
        <v>40882.5</v>
      </c>
      <c r="V15" s="60">
        <v>1958</v>
      </c>
      <c r="W15" s="66">
        <f t="shared" si="4"/>
        <v>-0.37646914939154896</v>
      </c>
      <c r="X15" s="66">
        <f t="shared" si="4"/>
        <v>-0.40858018386108275</v>
      </c>
      <c r="Y15" s="96">
        <v>239116.5</v>
      </c>
      <c r="Z15" s="97">
        <v>11780</v>
      </c>
      <c r="AA15" s="67">
        <f t="shared" si="3"/>
        <v>20.29851443123939</v>
      </c>
    </row>
    <row r="16" spans="1:27" s="46" customFormat="1" ht="11.25">
      <c r="A16" s="40">
        <v>10</v>
      </c>
      <c r="B16" s="41"/>
      <c r="C16" s="42" t="s">
        <v>62</v>
      </c>
      <c r="D16" s="43" t="s">
        <v>40</v>
      </c>
      <c r="E16" s="68" t="s">
        <v>64</v>
      </c>
      <c r="F16" s="44">
        <v>44099</v>
      </c>
      <c r="G16" s="45" t="s">
        <v>31</v>
      </c>
      <c r="H16" s="51">
        <v>114</v>
      </c>
      <c r="I16" s="89">
        <v>114</v>
      </c>
      <c r="J16" s="52">
        <v>2</v>
      </c>
      <c r="K16" s="62">
        <v>3209.5</v>
      </c>
      <c r="L16" s="63">
        <v>155</v>
      </c>
      <c r="M16" s="62">
        <v>6228</v>
      </c>
      <c r="N16" s="63">
        <v>309</v>
      </c>
      <c r="O16" s="62">
        <v>6981.5</v>
      </c>
      <c r="P16" s="63">
        <v>351</v>
      </c>
      <c r="Q16" s="91">
        <f t="shared" si="0"/>
        <v>16419</v>
      </c>
      <c r="R16" s="92">
        <f t="shared" si="1"/>
        <v>815</v>
      </c>
      <c r="S16" s="64">
        <f>R16/I16</f>
        <v>7.149122807017544</v>
      </c>
      <c r="T16" s="65">
        <f t="shared" si="2"/>
        <v>20.14601226993865</v>
      </c>
      <c r="U16" s="59">
        <v>52520.5</v>
      </c>
      <c r="V16" s="60">
        <v>2330</v>
      </c>
      <c r="W16" s="66">
        <f t="shared" si="4"/>
        <v>-0.6873792138307899</v>
      </c>
      <c r="X16" s="66">
        <f t="shared" si="4"/>
        <v>-0.6502145922746781</v>
      </c>
      <c r="Y16" s="93">
        <v>110599</v>
      </c>
      <c r="Z16" s="94">
        <v>5463</v>
      </c>
      <c r="AA16" s="67">
        <f t="shared" si="3"/>
        <v>20.24510342302764</v>
      </c>
    </row>
    <row r="17" spans="1:27" s="46" customFormat="1" ht="11.25">
      <c r="A17" s="40">
        <v>11</v>
      </c>
      <c r="B17" s="41"/>
      <c r="C17" s="42" t="s">
        <v>69</v>
      </c>
      <c r="D17" s="43" t="s">
        <v>40</v>
      </c>
      <c r="E17" s="68" t="s">
        <v>69</v>
      </c>
      <c r="F17" s="44">
        <v>44099</v>
      </c>
      <c r="G17" s="45" t="s">
        <v>35</v>
      </c>
      <c r="H17" s="51">
        <v>35</v>
      </c>
      <c r="I17" s="89">
        <v>35</v>
      </c>
      <c r="J17" s="52">
        <v>2</v>
      </c>
      <c r="K17" s="62">
        <v>1547.5</v>
      </c>
      <c r="L17" s="63">
        <v>94</v>
      </c>
      <c r="M17" s="62">
        <v>2689.5</v>
      </c>
      <c r="N17" s="63">
        <v>148</v>
      </c>
      <c r="O17" s="62">
        <v>5252.5</v>
      </c>
      <c r="P17" s="63">
        <v>302</v>
      </c>
      <c r="Q17" s="91">
        <f t="shared" si="0"/>
        <v>9489.5</v>
      </c>
      <c r="R17" s="92">
        <f t="shared" si="1"/>
        <v>544</v>
      </c>
      <c r="S17" s="64">
        <f>R17/I17</f>
        <v>15.542857142857143</v>
      </c>
      <c r="T17" s="65">
        <f t="shared" si="2"/>
        <v>17.443933823529413</v>
      </c>
      <c r="U17" s="59">
        <v>12383.5</v>
      </c>
      <c r="V17" s="60">
        <v>698</v>
      </c>
      <c r="W17" s="66">
        <f t="shared" si="4"/>
        <v>-0.23369806597488593</v>
      </c>
      <c r="X17" s="66">
        <f t="shared" si="4"/>
        <v>-0.22063037249283668</v>
      </c>
      <c r="Y17" s="93">
        <v>34160.5</v>
      </c>
      <c r="Z17" s="94">
        <v>2012</v>
      </c>
      <c r="AA17" s="67">
        <f t="shared" si="3"/>
        <v>16.97837972166998</v>
      </c>
    </row>
    <row r="18" spans="1:27" s="46" customFormat="1" ht="11.25">
      <c r="A18" s="40">
        <v>12</v>
      </c>
      <c r="B18" s="41"/>
      <c r="C18" s="42" t="s">
        <v>59</v>
      </c>
      <c r="D18" s="43" t="s">
        <v>30</v>
      </c>
      <c r="E18" s="68" t="s">
        <v>59</v>
      </c>
      <c r="F18" s="44">
        <v>44099</v>
      </c>
      <c r="G18" s="45" t="s">
        <v>32</v>
      </c>
      <c r="H18" s="51">
        <v>65</v>
      </c>
      <c r="I18" s="89">
        <v>65</v>
      </c>
      <c r="J18" s="52">
        <v>2</v>
      </c>
      <c r="K18" s="62">
        <v>1893.5</v>
      </c>
      <c r="L18" s="63">
        <v>105</v>
      </c>
      <c r="M18" s="62">
        <v>2802.5</v>
      </c>
      <c r="N18" s="63">
        <v>154</v>
      </c>
      <c r="O18" s="62">
        <v>4788.5</v>
      </c>
      <c r="P18" s="63">
        <v>244</v>
      </c>
      <c r="Q18" s="91">
        <f t="shared" si="0"/>
        <v>9484.5</v>
      </c>
      <c r="R18" s="92">
        <f t="shared" si="1"/>
        <v>503</v>
      </c>
      <c r="S18" s="64">
        <f>R18/I18</f>
        <v>7.7384615384615385</v>
      </c>
      <c r="T18" s="65">
        <f t="shared" si="2"/>
        <v>18.855864811133202</v>
      </c>
      <c r="U18" s="59">
        <v>41471</v>
      </c>
      <c r="V18" s="60">
        <v>2180</v>
      </c>
      <c r="W18" s="66">
        <f t="shared" si="4"/>
        <v>-0.7712980154806973</v>
      </c>
      <c r="X18" s="66">
        <f t="shared" si="4"/>
        <v>-0.7692660550458715</v>
      </c>
      <c r="Y18" s="99">
        <v>80338</v>
      </c>
      <c r="Z18" s="100">
        <v>4510</v>
      </c>
      <c r="AA18" s="67">
        <f t="shared" si="3"/>
        <v>17.81330376940133</v>
      </c>
    </row>
    <row r="19" spans="1:27" s="46" customFormat="1" ht="11.25">
      <c r="A19" s="40">
        <v>13</v>
      </c>
      <c r="B19" s="101" t="s">
        <v>45</v>
      </c>
      <c r="C19" s="102" t="s">
        <v>74</v>
      </c>
      <c r="D19" s="43" t="s">
        <v>42</v>
      </c>
      <c r="E19" s="68" t="s">
        <v>74</v>
      </c>
      <c r="F19" s="44">
        <v>44106</v>
      </c>
      <c r="G19" s="45" t="s">
        <v>34</v>
      </c>
      <c r="H19" s="51">
        <v>2</v>
      </c>
      <c r="I19" s="89">
        <v>2</v>
      </c>
      <c r="J19" s="52">
        <v>1</v>
      </c>
      <c r="K19" s="62">
        <v>1137</v>
      </c>
      <c r="L19" s="63">
        <v>379</v>
      </c>
      <c r="M19" s="62">
        <v>55</v>
      </c>
      <c r="N19" s="63">
        <v>18</v>
      </c>
      <c r="O19" s="62">
        <v>0</v>
      </c>
      <c r="P19" s="63">
        <v>0</v>
      </c>
      <c r="Q19" s="91">
        <f t="shared" si="0"/>
        <v>1192</v>
      </c>
      <c r="R19" s="92">
        <f t="shared" si="1"/>
        <v>397</v>
      </c>
      <c r="S19" s="64">
        <f>R19/I19</f>
        <v>198.5</v>
      </c>
      <c r="T19" s="65">
        <f t="shared" si="2"/>
        <v>3.0025188916876573</v>
      </c>
      <c r="U19" s="59"/>
      <c r="V19" s="60"/>
      <c r="W19" s="66"/>
      <c r="X19" s="66"/>
      <c r="Y19" s="91">
        <v>1192</v>
      </c>
      <c r="Z19" s="92">
        <v>397</v>
      </c>
      <c r="AA19" s="67">
        <f t="shared" si="3"/>
        <v>3.0025188916876573</v>
      </c>
    </row>
    <row r="20" spans="1:27" s="46" customFormat="1" ht="11.25">
      <c r="A20" s="40">
        <v>14</v>
      </c>
      <c r="B20" s="41"/>
      <c r="C20" s="102" t="s">
        <v>73</v>
      </c>
      <c r="D20" s="43" t="s">
        <v>36</v>
      </c>
      <c r="E20" s="68" t="s">
        <v>73</v>
      </c>
      <c r="F20" s="44">
        <v>39668</v>
      </c>
      <c r="G20" s="45" t="s">
        <v>34</v>
      </c>
      <c r="H20" s="51">
        <v>20</v>
      </c>
      <c r="I20" s="89">
        <v>20</v>
      </c>
      <c r="J20" s="52">
        <v>3</v>
      </c>
      <c r="K20" s="62">
        <v>1640</v>
      </c>
      <c r="L20" s="63">
        <v>101</v>
      </c>
      <c r="M20" s="62">
        <v>1583.5</v>
      </c>
      <c r="N20" s="63">
        <v>96</v>
      </c>
      <c r="O20" s="62">
        <v>2301</v>
      </c>
      <c r="P20" s="63">
        <v>150</v>
      </c>
      <c r="Q20" s="91">
        <f t="shared" si="0"/>
        <v>5524.5</v>
      </c>
      <c r="R20" s="92">
        <f t="shared" si="1"/>
        <v>347</v>
      </c>
      <c r="S20" s="64">
        <f>R20/I20</f>
        <v>17.35</v>
      </c>
      <c r="T20" s="65">
        <f t="shared" si="2"/>
        <v>15.920749279538905</v>
      </c>
      <c r="U20" s="59"/>
      <c r="V20" s="60"/>
      <c r="W20" s="66"/>
      <c r="X20" s="66"/>
      <c r="Y20" s="93">
        <v>24381.5</v>
      </c>
      <c r="Z20" s="94">
        <v>1675</v>
      </c>
      <c r="AA20" s="67">
        <f t="shared" si="3"/>
        <v>14.556119402985075</v>
      </c>
    </row>
    <row r="21" spans="1:27" s="46" customFormat="1" ht="11.25">
      <c r="A21" s="40">
        <v>15</v>
      </c>
      <c r="B21" s="41"/>
      <c r="C21" s="42" t="s">
        <v>48</v>
      </c>
      <c r="D21" s="43" t="s">
        <v>42</v>
      </c>
      <c r="E21" s="68" t="s">
        <v>48</v>
      </c>
      <c r="F21" s="44">
        <v>44078</v>
      </c>
      <c r="G21" s="45" t="s">
        <v>27</v>
      </c>
      <c r="H21" s="51">
        <v>20</v>
      </c>
      <c r="I21" s="89">
        <v>20</v>
      </c>
      <c r="J21" s="52">
        <v>5</v>
      </c>
      <c r="K21" s="62">
        <v>2256</v>
      </c>
      <c r="L21" s="63">
        <v>81</v>
      </c>
      <c r="M21" s="62">
        <v>2822</v>
      </c>
      <c r="N21" s="63">
        <v>118</v>
      </c>
      <c r="O21" s="62">
        <v>2682</v>
      </c>
      <c r="P21" s="63">
        <v>100</v>
      </c>
      <c r="Q21" s="91">
        <f t="shared" si="0"/>
        <v>7760</v>
      </c>
      <c r="R21" s="92">
        <f t="shared" si="1"/>
        <v>299</v>
      </c>
      <c r="S21" s="64">
        <f>R21/I21</f>
        <v>14.95</v>
      </c>
      <c r="T21" s="65">
        <f t="shared" si="2"/>
        <v>25.953177257525084</v>
      </c>
      <c r="U21" s="59">
        <v>16950</v>
      </c>
      <c r="V21" s="60">
        <v>747</v>
      </c>
      <c r="W21" s="66">
        <f aca="true" t="shared" si="5" ref="W21:W28">IF(U21&lt;&gt;0,-(U21-Q21)/U21,"")</f>
        <v>-0.5421828908554572</v>
      </c>
      <c r="X21" s="66">
        <f aca="true" t="shared" si="6" ref="X21:X28">IF(V21&lt;&gt;0,-(V21-R21)/V21,"")</f>
        <v>-0.5997322623828648</v>
      </c>
      <c r="Y21" s="93">
        <v>466041</v>
      </c>
      <c r="Z21" s="94">
        <v>22857</v>
      </c>
      <c r="AA21" s="67">
        <f t="shared" si="3"/>
        <v>20.389421183882398</v>
      </c>
    </row>
    <row r="22" spans="1:27" s="46" customFormat="1" ht="11.25">
      <c r="A22" s="40">
        <v>16</v>
      </c>
      <c r="B22" s="41"/>
      <c r="C22" s="42" t="s">
        <v>60</v>
      </c>
      <c r="D22" s="43" t="s">
        <v>44</v>
      </c>
      <c r="E22" s="68" t="s">
        <v>61</v>
      </c>
      <c r="F22" s="44">
        <v>44099</v>
      </c>
      <c r="G22" s="45" t="s">
        <v>32</v>
      </c>
      <c r="H22" s="51">
        <v>21</v>
      </c>
      <c r="I22" s="89">
        <v>21</v>
      </c>
      <c r="J22" s="52">
        <v>2</v>
      </c>
      <c r="K22" s="62">
        <v>1652.5</v>
      </c>
      <c r="L22" s="63">
        <v>64</v>
      </c>
      <c r="M22" s="62">
        <v>3047.5</v>
      </c>
      <c r="N22" s="63">
        <v>110</v>
      </c>
      <c r="O22" s="62">
        <v>2602.5</v>
      </c>
      <c r="P22" s="63">
        <v>90</v>
      </c>
      <c r="Q22" s="91">
        <f t="shared" si="0"/>
        <v>7302.5</v>
      </c>
      <c r="R22" s="92">
        <f t="shared" si="1"/>
        <v>264</v>
      </c>
      <c r="S22" s="64">
        <f>R22/I22</f>
        <v>12.571428571428571</v>
      </c>
      <c r="T22" s="65">
        <f t="shared" si="2"/>
        <v>27.660984848484848</v>
      </c>
      <c r="U22" s="59">
        <v>13327</v>
      </c>
      <c r="V22" s="60">
        <v>492</v>
      </c>
      <c r="W22" s="66">
        <f t="shared" si="5"/>
        <v>-0.4520522248067832</v>
      </c>
      <c r="X22" s="66">
        <f t="shared" si="6"/>
        <v>-0.4634146341463415</v>
      </c>
      <c r="Y22" s="99">
        <v>32760</v>
      </c>
      <c r="Z22" s="100">
        <v>1297</v>
      </c>
      <c r="AA22" s="67">
        <f t="shared" si="3"/>
        <v>25.25828835774865</v>
      </c>
    </row>
    <row r="23" spans="1:27" s="46" customFormat="1" ht="11.25">
      <c r="A23" s="40">
        <v>17</v>
      </c>
      <c r="B23" s="41"/>
      <c r="C23" s="42" t="s">
        <v>49</v>
      </c>
      <c r="D23" s="43" t="s">
        <v>50</v>
      </c>
      <c r="E23" s="68" t="s">
        <v>51</v>
      </c>
      <c r="F23" s="44">
        <v>44092</v>
      </c>
      <c r="G23" s="45" t="s">
        <v>32</v>
      </c>
      <c r="H23" s="51">
        <v>18</v>
      </c>
      <c r="I23" s="89">
        <v>18</v>
      </c>
      <c r="J23" s="52">
        <v>3</v>
      </c>
      <c r="K23" s="62">
        <v>1244</v>
      </c>
      <c r="L23" s="63">
        <v>46</v>
      </c>
      <c r="M23" s="62">
        <v>1941.5</v>
      </c>
      <c r="N23" s="63">
        <v>72</v>
      </c>
      <c r="O23" s="62">
        <v>2540.5</v>
      </c>
      <c r="P23" s="63">
        <v>98</v>
      </c>
      <c r="Q23" s="91">
        <f t="shared" si="0"/>
        <v>5726</v>
      </c>
      <c r="R23" s="92">
        <f t="shared" si="1"/>
        <v>216</v>
      </c>
      <c r="S23" s="64">
        <f>R23/I23</f>
        <v>12</v>
      </c>
      <c r="T23" s="65">
        <f t="shared" si="2"/>
        <v>26.50925925925926</v>
      </c>
      <c r="U23" s="59">
        <v>11859</v>
      </c>
      <c r="V23" s="60">
        <v>480</v>
      </c>
      <c r="W23" s="66">
        <f t="shared" si="5"/>
        <v>-0.5171599628973775</v>
      </c>
      <c r="X23" s="66">
        <f t="shared" si="6"/>
        <v>-0.55</v>
      </c>
      <c r="Y23" s="99">
        <v>87867</v>
      </c>
      <c r="Z23" s="100">
        <v>3945</v>
      </c>
      <c r="AA23" s="67">
        <f t="shared" si="3"/>
        <v>22.27300380228137</v>
      </c>
    </row>
    <row r="24" spans="1:27" s="46" customFormat="1" ht="11.25">
      <c r="A24" s="40">
        <v>18</v>
      </c>
      <c r="B24" s="41"/>
      <c r="C24" s="42" t="s">
        <v>47</v>
      </c>
      <c r="D24" s="43" t="s">
        <v>33</v>
      </c>
      <c r="E24" s="68" t="s">
        <v>47</v>
      </c>
      <c r="F24" s="44">
        <v>44071</v>
      </c>
      <c r="G24" s="70" t="s">
        <v>37</v>
      </c>
      <c r="H24" s="51">
        <v>7</v>
      </c>
      <c r="I24" s="89">
        <v>7</v>
      </c>
      <c r="J24" s="52">
        <v>6</v>
      </c>
      <c r="K24" s="62">
        <v>637</v>
      </c>
      <c r="L24" s="63">
        <v>31</v>
      </c>
      <c r="M24" s="62">
        <v>674</v>
      </c>
      <c r="N24" s="63">
        <v>32</v>
      </c>
      <c r="O24" s="62">
        <v>1433</v>
      </c>
      <c r="P24" s="63">
        <v>68</v>
      </c>
      <c r="Q24" s="91">
        <f t="shared" si="0"/>
        <v>2744</v>
      </c>
      <c r="R24" s="92">
        <f t="shared" si="1"/>
        <v>131</v>
      </c>
      <c r="S24" s="64">
        <f>R24/I24</f>
        <v>18.714285714285715</v>
      </c>
      <c r="T24" s="65">
        <f t="shared" si="2"/>
        <v>20.946564885496183</v>
      </c>
      <c r="U24" s="59">
        <v>6861</v>
      </c>
      <c r="V24" s="60">
        <v>329</v>
      </c>
      <c r="W24" s="66">
        <f t="shared" si="5"/>
        <v>-0.60005830053928</v>
      </c>
      <c r="X24" s="66">
        <f t="shared" si="6"/>
        <v>-0.601823708206687</v>
      </c>
      <c r="Y24" s="93">
        <v>293644</v>
      </c>
      <c r="Z24" s="94">
        <v>16343</v>
      </c>
      <c r="AA24" s="67">
        <f t="shared" si="3"/>
        <v>17.967570213547084</v>
      </c>
    </row>
    <row r="25" spans="1:27" s="46" customFormat="1" ht="11.25">
      <c r="A25" s="40">
        <v>19</v>
      </c>
      <c r="B25" s="41"/>
      <c r="C25" s="42" t="s">
        <v>55</v>
      </c>
      <c r="D25" s="43" t="s">
        <v>40</v>
      </c>
      <c r="E25" s="68" t="s">
        <v>54</v>
      </c>
      <c r="F25" s="44">
        <v>44085</v>
      </c>
      <c r="G25" s="45" t="s">
        <v>27</v>
      </c>
      <c r="H25" s="51">
        <v>14</v>
      </c>
      <c r="I25" s="89">
        <v>14</v>
      </c>
      <c r="J25" s="52">
        <v>4</v>
      </c>
      <c r="K25" s="62">
        <v>470</v>
      </c>
      <c r="L25" s="63">
        <v>27</v>
      </c>
      <c r="M25" s="62">
        <v>854</v>
      </c>
      <c r="N25" s="63">
        <v>44</v>
      </c>
      <c r="O25" s="62">
        <v>725</v>
      </c>
      <c r="P25" s="63">
        <v>42</v>
      </c>
      <c r="Q25" s="91">
        <f t="shared" si="0"/>
        <v>2049</v>
      </c>
      <c r="R25" s="92">
        <f t="shared" si="1"/>
        <v>113</v>
      </c>
      <c r="S25" s="64">
        <f>R25/I25</f>
        <v>8.071428571428571</v>
      </c>
      <c r="T25" s="65">
        <f t="shared" si="2"/>
        <v>18.13274336283186</v>
      </c>
      <c r="U25" s="59">
        <v>14843</v>
      </c>
      <c r="V25" s="60">
        <v>782</v>
      </c>
      <c r="W25" s="66">
        <f t="shared" si="5"/>
        <v>-0.8619551303644816</v>
      </c>
      <c r="X25" s="66">
        <f t="shared" si="6"/>
        <v>-0.8554987212276215</v>
      </c>
      <c r="Y25" s="93">
        <v>205066</v>
      </c>
      <c r="Z25" s="94">
        <v>11153</v>
      </c>
      <c r="AA25" s="67">
        <f t="shared" si="3"/>
        <v>18.386622433425984</v>
      </c>
    </row>
    <row r="26" spans="1:27" s="46" customFormat="1" ht="11.25">
      <c r="A26" s="40">
        <v>20</v>
      </c>
      <c r="B26" s="41"/>
      <c r="C26" s="42" t="s">
        <v>63</v>
      </c>
      <c r="D26" s="43" t="s">
        <v>43</v>
      </c>
      <c r="E26" s="68" t="s">
        <v>63</v>
      </c>
      <c r="F26" s="44">
        <v>44099</v>
      </c>
      <c r="G26" s="45" t="s">
        <v>31</v>
      </c>
      <c r="H26" s="51">
        <v>21</v>
      </c>
      <c r="I26" s="89">
        <v>21</v>
      </c>
      <c r="J26" s="52">
        <v>2</v>
      </c>
      <c r="K26" s="62">
        <v>504</v>
      </c>
      <c r="L26" s="63">
        <v>30</v>
      </c>
      <c r="M26" s="62">
        <v>542</v>
      </c>
      <c r="N26" s="63">
        <v>32</v>
      </c>
      <c r="O26" s="62">
        <v>738</v>
      </c>
      <c r="P26" s="63">
        <v>48</v>
      </c>
      <c r="Q26" s="91">
        <f t="shared" si="0"/>
        <v>1784</v>
      </c>
      <c r="R26" s="92">
        <f t="shared" si="1"/>
        <v>110</v>
      </c>
      <c r="S26" s="64">
        <f>R26/I26</f>
        <v>5.238095238095238</v>
      </c>
      <c r="T26" s="65">
        <f t="shared" si="2"/>
        <v>16.21818181818182</v>
      </c>
      <c r="U26" s="59">
        <v>9782</v>
      </c>
      <c r="V26" s="60">
        <v>482</v>
      </c>
      <c r="W26" s="66">
        <f t="shared" si="5"/>
        <v>-0.8176242077284809</v>
      </c>
      <c r="X26" s="66">
        <f t="shared" si="6"/>
        <v>-0.7717842323651453</v>
      </c>
      <c r="Y26" s="93">
        <v>20396.5</v>
      </c>
      <c r="Z26" s="94">
        <v>1101</v>
      </c>
      <c r="AA26" s="67">
        <f t="shared" si="3"/>
        <v>18.525431425976386</v>
      </c>
    </row>
    <row r="27" spans="1:27" s="46" customFormat="1" ht="11.25">
      <c r="A27" s="40">
        <v>21</v>
      </c>
      <c r="B27" s="41"/>
      <c r="C27" s="42" t="s">
        <v>67</v>
      </c>
      <c r="D27" s="43" t="s">
        <v>33</v>
      </c>
      <c r="E27" s="68" t="s">
        <v>66</v>
      </c>
      <c r="F27" s="44">
        <v>44099</v>
      </c>
      <c r="G27" s="70" t="s">
        <v>37</v>
      </c>
      <c r="H27" s="51">
        <v>14</v>
      </c>
      <c r="I27" s="89">
        <v>14</v>
      </c>
      <c r="J27" s="52">
        <v>2</v>
      </c>
      <c r="K27" s="62">
        <v>256</v>
      </c>
      <c r="L27" s="63">
        <v>13</v>
      </c>
      <c r="M27" s="62">
        <v>241</v>
      </c>
      <c r="N27" s="63">
        <v>11</v>
      </c>
      <c r="O27" s="62">
        <v>289</v>
      </c>
      <c r="P27" s="63">
        <v>14</v>
      </c>
      <c r="Q27" s="91">
        <f t="shared" si="0"/>
        <v>786</v>
      </c>
      <c r="R27" s="92">
        <f t="shared" si="1"/>
        <v>38</v>
      </c>
      <c r="S27" s="64">
        <f>R27/I27</f>
        <v>2.7142857142857144</v>
      </c>
      <c r="T27" s="65">
        <f t="shared" si="2"/>
        <v>20.68421052631579</v>
      </c>
      <c r="U27" s="59">
        <v>15850</v>
      </c>
      <c r="V27" s="60">
        <v>791</v>
      </c>
      <c r="W27" s="66">
        <f t="shared" si="5"/>
        <v>-0.9504100946372239</v>
      </c>
      <c r="X27" s="66">
        <f t="shared" si="6"/>
        <v>-0.9519595448798989</v>
      </c>
      <c r="Y27" s="93">
        <v>29102</v>
      </c>
      <c r="Z27" s="94">
        <v>1556</v>
      </c>
      <c r="AA27" s="67">
        <f t="shared" si="3"/>
        <v>18.703084832904885</v>
      </c>
    </row>
    <row r="28" spans="1:27" s="46" customFormat="1" ht="11.25">
      <c r="A28" s="40">
        <v>22</v>
      </c>
      <c r="B28" s="50"/>
      <c r="C28" s="47" t="s">
        <v>39</v>
      </c>
      <c r="D28" s="48" t="s">
        <v>36</v>
      </c>
      <c r="E28" s="69" t="s">
        <v>39</v>
      </c>
      <c r="F28" s="49">
        <v>43686</v>
      </c>
      <c r="G28" s="45" t="s">
        <v>38</v>
      </c>
      <c r="H28" s="53">
        <v>1</v>
      </c>
      <c r="I28" s="89">
        <v>1</v>
      </c>
      <c r="J28" s="52">
        <v>16</v>
      </c>
      <c r="K28" s="62">
        <v>202</v>
      </c>
      <c r="L28" s="63">
        <v>12</v>
      </c>
      <c r="M28" s="62">
        <v>64</v>
      </c>
      <c r="N28" s="63">
        <v>4</v>
      </c>
      <c r="O28" s="62">
        <v>258</v>
      </c>
      <c r="P28" s="63">
        <v>16</v>
      </c>
      <c r="Q28" s="91">
        <f t="shared" si="0"/>
        <v>524</v>
      </c>
      <c r="R28" s="92">
        <f t="shared" si="1"/>
        <v>32</v>
      </c>
      <c r="S28" s="64">
        <f>R28/I28</f>
        <v>32</v>
      </c>
      <c r="T28" s="65">
        <f t="shared" si="2"/>
        <v>16.375</v>
      </c>
      <c r="U28" s="59">
        <v>378</v>
      </c>
      <c r="V28" s="60">
        <v>23</v>
      </c>
      <c r="W28" s="66">
        <f t="shared" si="5"/>
        <v>0.3862433862433862</v>
      </c>
      <c r="X28" s="66">
        <f t="shared" si="6"/>
        <v>0.391304347826087</v>
      </c>
      <c r="Y28" s="98">
        <v>7145187.5</v>
      </c>
      <c r="Z28" s="95">
        <v>450513</v>
      </c>
      <c r="AA28" s="67">
        <f t="shared" si="3"/>
        <v>15.860113914581822</v>
      </c>
    </row>
  </sheetData>
  <sheetProtection selectLockedCells="1" selectUnlockedCells="1"/>
  <mergeCells count="11">
    <mergeCell ref="Y4:AA4"/>
    <mergeCell ref="B1:C1"/>
    <mergeCell ref="K1:AA3"/>
    <mergeCell ref="B2:C2"/>
    <mergeCell ref="B3:C3"/>
    <mergeCell ref="K4:L4"/>
    <mergeCell ref="M4:N4"/>
    <mergeCell ref="O4:P4"/>
    <mergeCell ref="Q4:T4"/>
    <mergeCell ref="U4:V4"/>
    <mergeCell ref="W4:X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Soner</cp:lastModifiedBy>
  <cp:lastPrinted>2019-05-25T10:12:45Z</cp:lastPrinted>
  <dcterms:created xsi:type="dcterms:W3CDTF">2006-03-15T09:07:04Z</dcterms:created>
  <dcterms:modified xsi:type="dcterms:W3CDTF">2020-10-05T16:03:59Z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