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3915" activeTab="0"/>
  </bookViews>
  <sheets>
    <sheet name="18-24-9.2020 (hafta)" sheetId="1" r:id="rId1"/>
  </sheets>
  <definedNames>
    <definedName name="Excel_BuiltIn__FilterDatabase" localSheetId="0">'18-24-9.2020 (hafta)'!$A$1:$V$35</definedName>
    <definedName name="_xlnm.Print_Area" localSheetId="0">'18-24-9.2020 (hafta)'!#REF!</definedName>
  </definedNames>
  <calcPr fullCalcOnLoad="1"/>
</workbook>
</file>

<file path=xl/sharedStrings.xml><?xml version="1.0" encoding="utf-8"?>
<sst xmlns="http://schemas.openxmlformats.org/spreadsheetml/2006/main" count="148" uniqueCount="88">
  <si>
    <t>Türkiye Haftalık Bilet Satışı ve Hasılat Raporu</t>
  </si>
  <si>
    <t>http://www.antraktsinema.com</t>
  </si>
  <si>
    <t>DEĞİŞİM</t>
  </si>
  <si>
    <t>HAFTALIK</t>
  </si>
  <si>
    <t>SON HAFTA</t>
  </si>
  <si>
    <t>KÜMÜLATİF</t>
  </si>
  <si>
    <t>FİLMİN ORİJİNAL ADI</t>
  </si>
  <si>
    <t>SINIFLANDIRMA</t>
  </si>
  <si>
    <t>FİLMİN TÜRKÇE ADI</t>
  </si>
  <si>
    <t>VİZYON TARİHİ</t>
  </si>
  <si>
    <t>DAĞITIM</t>
  </si>
  <si>
    <t>ÇIKIŞ KOPYA SAYISI</t>
  </si>
  <si>
    <t>LOKASYON</t>
  </si>
  <si>
    <t>PERDE</t>
  </si>
  <si>
    <t>HAFTA</t>
  </si>
  <si>
    <t>HASILAT</t>
  </si>
  <si>
    <t>BİLET SATIŞ</t>
  </si>
  <si>
    <t>ORTALAMA
BİLET ADEDİ</t>
  </si>
  <si>
    <t>ORTALAMA
BİLET FİYATI</t>
  </si>
  <si>
    <t>BİLET</t>
  </si>
  <si>
    <t>HASILAT %</t>
  </si>
  <si>
    <r>
      <rPr>
        <b/>
        <sz val="7"/>
        <color indexed="9"/>
        <rFont val="Calibri"/>
        <family val="2"/>
      </rPr>
      <t xml:space="preserve">BİLET </t>
    </r>
    <r>
      <rPr>
        <b/>
        <sz val="7"/>
        <color indexed="10"/>
        <rFont val="Webdings"/>
        <family val="1"/>
      </rPr>
      <t>6</t>
    </r>
  </si>
  <si>
    <t>BİLET       %</t>
  </si>
  <si>
    <t>UIP TURKEY</t>
  </si>
  <si>
    <t>7+13A</t>
  </si>
  <si>
    <t>WARNER BROS. TURKEY</t>
  </si>
  <si>
    <t>CHANTIER FILMS</t>
  </si>
  <si>
    <t>G</t>
  </si>
  <si>
    <t>CGVMARS DAĞITIM</t>
  </si>
  <si>
    <t>BİR FİLM</t>
  </si>
  <si>
    <t>7+</t>
  </si>
  <si>
    <t>13+</t>
  </si>
  <si>
    <t>ÖZEN FİLM</t>
  </si>
  <si>
    <t>BS DAĞITIM</t>
  </si>
  <si>
    <t>MC FİLM</t>
  </si>
  <si>
    <t>18+</t>
  </si>
  <si>
    <t>CAROL</t>
  </si>
  <si>
    <t>GÜVERCİN</t>
  </si>
  <si>
    <t>CJET</t>
  </si>
  <si>
    <t>TME FILMS</t>
  </si>
  <si>
    <t>SİCCİN 6</t>
  </si>
  <si>
    <t>7. KOĞUŞTAKİ MUCİZE</t>
  </si>
  <si>
    <t>16+</t>
  </si>
  <si>
    <t>10+</t>
  </si>
  <si>
    <t>10+13A</t>
  </si>
  <si>
    <t>6+10A</t>
  </si>
  <si>
    <t>6+</t>
  </si>
  <si>
    <t>RAFADAN TAYFA: GÖBEKLİTEPE</t>
  </si>
  <si>
    <t>GEGEN DIE WIND</t>
  </si>
  <si>
    <t>DUVARA KARŞI</t>
  </si>
  <si>
    <t>SEBERG</t>
  </si>
  <si>
    <t>ARAF 4: MERYEM</t>
  </si>
  <si>
    <t>KIZIM GİBİ KOKUYORSUN</t>
  </si>
  <si>
    <t>N</t>
  </si>
  <si>
    <t>47 METERS DOWN: UNCAGED</t>
  </si>
  <si>
    <t>47 METRE DERİNDE: KAFES</t>
  </si>
  <si>
    <t>BOYALI KUŞ</t>
  </si>
  <si>
    <t>THE PAINTED BIRD</t>
  </si>
  <si>
    <t>TENET</t>
  </si>
  <si>
    <t>CİN BEBEK 2</t>
  </si>
  <si>
    <t>ESCAPE FROM PRETORIA</t>
  </si>
  <si>
    <t>THE WRETCHED</t>
  </si>
  <si>
    <t>PENGUIN LEAGUE</t>
  </si>
  <si>
    <t>PENGUENLER TAKIMI UZAYDA</t>
  </si>
  <si>
    <t>DAVETSİZ</t>
  </si>
  <si>
    <t>MULAN</t>
  </si>
  <si>
    <t>PRETORIA'DAN KAÇIŞ</t>
  </si>
  <si>
    <t>RADIOACTIVE</t>
  </si>
  <si>
    <t>10+13a</t>
  </si>
  <si>
    <t>RADYOAKTİF</t>
  </si>
  <si>
    <t>UZUN ZAMAN ÖNCE</t>
  </si>
  <si>
    <t>KARANLIĞIN İÇİNDEN</t>
  </si>
  <si>
    <t>THE DARK WITHIN</t>
  </si>
  <si>
    <t>DENEY</t>
  </si>
  <si>
    <t>FORCE OF NATURE</t>
  </si>
  <si>
    <t>FIRTINALI SOYGUN</t>
  </si>
  <si>
    <t>THE NEW MUTANTS</t>
  </si>
  <si>
    <t>YENİ MUTANATLAR</t>
  </si>
  <si>
    <t>HADİ GİDELİM</t>
  </si>
  <si>
    <t>ONWARD</t>
  </si>
  <si>
    <t>BREAK THE SILENCE: THE MOVIE</t>
  </si>
  <si>
    <t>SCOOB!</t>
  </si>
  <si>
    <t>AFTER WE COLLIDED</t>
  </si>
  <si>
    <t>AFTER: PARAMPARÇA</t>
  </si>
  <si>
    <t>BEN BÖYLE ŞANSIN</t>
  </si>
  <si>
    <t>AGENT JADE BLACK</t>
  </si>
  <si>
    <t>AJAN JADE BLACK</t>
  </si>
  <si>
    <t>18-24 EYLÜL 2020 / 38.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</si>
</sst>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_-;\-* #,##0_-;_-* &quot;-&quot;_-;_-@_-"/>
    <numFmt numFmtId="173" formatCode="_-* #,##0.00_-;\-* #,##0.00_-;_-* &quot;-&quot;??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0">
    <font>
      <sz val="10"/>
      <name val="Arial"/>
      <family val="2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5"/>
      <color indexed="9"/>
      <name val="Calibri"/>
      <family val="2"/>
    </font>
    <font>
      <sz val="10"/>
      <color indexed="9"/>
      <name val="Calibri"/>
      <family val="2"/>
    </font>
    <font>
      <b/>
      <sz val="5"/>
      <name val="Corbel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b/>
      <sz val="7"/>
      <color indexed="9"/>
      <name val="Calibri"/>
      <family val="2"/>
    </font>
    <font>
      <b/>
      <sz val="5"/>
      <color indexed="9"/>
      <name val="Calibri"/>
      <family val="2"/>
    </font>
    <font>
      <b/>
      <sz val="7"/>
      <color indexed="10"/>
      <name val="Webdings"/>
      <family val="1"/>
    </font>
    <font>
      <sz val="7"/>
      <color indexed="63"/>
      <name val="Calibri"/>
      <family val="2"/>
    </font>
    <font>
      <b/>
      <sz val="7"/>
      <color indexed="23"/>
      <name val="Calibri"/>
      <family val="2"/>
    </font>
    <font>
      <b/>
      <sz val="5"/>
      <name val="Calibri"/>
      <family val="2"/>
    </font>
    <font>
      <sz val="5"/>
      <name val="Calibri"/>
      <family val="2"/>
    </font>
    <font>
      <b/>
      <sz val="7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40"/>
      <name val="Calibri"/>
      <family val="2"/>
    </font>
    <font>
      <sz val="10"/>
      <color indexed="40"/>
      <name val="Arial"/>
      <family val="2"/>
    </font>
    <font>
      <b/>
      <sz val="8"/>
      <color indexed="40"/>
      <name val="Corbel"/>
      <family val="2"/>
    </font>
    <font>
      <sz val="7"/>
      <color indexed="40"/>
      <name val="Arial"/>
      <family val="2"/>
    </font>
    <font>
      <sz val="7"/>
      <color indexed="8"/>
      <name val="Calibri"/>
      <family val="2"/>
    </font>
    <font>
      <b/>
      <sz val="7"/>
      <color indexed="40"/>
      <name val="Calibri"/>
      <family val="2"/>
    </font>
    <font>
      <b/>
      <sz val="7"/>
      <color indexed="29"/>
      <name val="Calibri"/>
      <family val="2"/>
    </font>
    <font>
      <sz val="7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C00000"/>
      <name val="Calibri"/>
      <family val="2"/>
    </font>
    <font>
      <b/>
      <sz val="7"/>
      <color theme="1" tint="0.4999800026416778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1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7" fillId="27" borderId="0" xfId="0" applyFont="1" applyFill="1" applyBorder="1" applyAlignment="1" applyProtection="1">
      <alignment horizontal="center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vertical="center"/>
      <protection/>
    </xf>
    <xf numFmtId="187" fontId="10" fillId="27" borderId="0" xfId="0" applyNumberFormat="1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left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3" fontId="10" fillId="27" borderId="0" xfId="0" applyNumberFormat="1" applyFont="1" applyFill="1" applyBorder="1" applyAlignment="1" applyProtection="1">
      <alignment horizontal="right" vertical="center"/>
      <protection/>
    </xf>
    <xf numFmtId="3" fontId="11" fillId="27" borderId="0" xfId="0" applyNumberFormat="1" applyFont="1" applyFill="1" applyBorder="1" applyAlignment="1" applyProtection="1">
      <alignment horizontal="right" vertical="center"/>
      <protection/>
    </xf>
    <xf numFmtId="4" fontId="11" fillId="27" borderId="0" xfId="0" applyNumberFormat="1" applyFont="1" applyFill="1" applyBorder="1" applyAlignment="1" applyProtection="1">
      <alignment horizontal="right" vertical="center"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/>
      <protection locked="0"/>
    </xf>
    <xf numFmtId="0" fontId="13" fillId="27" borderId="0" xfId="0" applyFont="1" applyFill="1" applyAlignment="1">
      <alignment vertical="center"/>
    </xf>
    <xf numFmtId="187" fontId="13" fillId="27" borderId="0" xfId="0" applyNumberFormat="1" applyFont="1" applyFill="1" applyAlignment="1">
      <alignment horizontal="center" vertical="center"/>
    </xf>
    <xf numFmtId="0" fontId="13" fillId="27" borderId="0" xfId="0" applyFont="1" applyFill="1" applyAlignment="1">
      <alignment horizontal="center" vertical="center"/>
    </xf>
    <xf numFmtId="0" fontId="15" fillId="27" borderId="0" xfId="0" applyFont="1" applyFill="1" applyBorder="1" applyAlignment="1" applyProtection="1">
      <alignment horizontal="center" vertical="center" wrapText="1"/>
      <protection locked="0"/>
    </xf>
    <xf numFmtId="0" fontId="7" fillId="27" borderId="0" xfId="0" applyFont="1" applyFill="1" applyAlignment="1">
      <alignment vertical="center"/>
    </xf>
    <xf numFmtId="0" fontId="0" fillId="27" borderId="0" xfId="0" applyNumberFormat="1" applyFont="1" applyFill="1" applyAlignment="1">
      <alignment vertical="center"/>
    </xf>
    <xf numFmtId="187" fontId="0" fillId="27" borderId="0" xfId="0" applyNumberFormat="1" applyFont="1" applyFill="1" applyAlignment="1">
      <alignment horizontal="center"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7" fillId="27" borderId="11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left" vertical="center"/>
      <protection locked="0"/>
    </xf>
    <xf numFmtId="187" fontId="15" fillId="27" borderId="0" xfId="0" applyNumberFormat="1" applyFont="1" applyFill="1" applyBorder="1" applyAlignment="1" applyProtection="1">
      <alignment horizontal="center" vertical="center"/>
      <protection locked="0"/>
    </xf>
    <xf numFmtId="0" fontId="15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8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8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2" fontId="22" fillId="27" borderId="12" xfId="0" applyNumberFormat="1" applyFont="1" applyFill="1" applyBorder="1" applyAlignment="1" applyProtection="1">
      <alignment horizontal="center" vertical="center"/>
      <protection/>
    </xf>
    <xf numFmtId="189" fontId="23" fillId="0" borderId="12" xfId="0" applyNumberFormat="1" applyFont="1" applyFill="1" applyBorder="1" applyAlignment="1">
      <alignment vertical="center"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4" fontId="26" fillId="0" borderId="12" xfId="44" applyNumberFormat="1" applyFont="1" applyFill="1" applyBorder="1" applyAlignment="1" applyProtection="1">
      <alignment horizontal="right" vertical="center"/>
      <protection locked="0"/>
    </xf>
    <xf numFmtId="3" fontId="26" fillId="0" borderId="12" xfId="44" applyNumberFormat="1" applyFont="1" applyFill="1" applyBorder="1" applyAlignment="1" applyProtection="1">
      <alignment horizontal="right" vertical="center"/>
      <protection locked="0"/>
    </xf>
    <xf numFmtId="0" fontId="27" fillId="27" borderId="0" xfId="0" applyFont="1" applyFill="1" applyBorder="1" applyAlignment="1" applyProtection="1">
      <alignment horizontal="left" vertical="center"/>
      <protection/>
    </xf>
    <xf numFmtId="0" fontId="23" fillId="0" borderId="12" xfId="0" applyFont="1" applyFill="1" applyBorder="1" applyAlignment="1">
      <alignment vertical="center"/>
    </xf>
    <xf numFmtId="0" fontId="24" fillId="0" borderId="12" xfId="0" applyFont="1" applyFill="1" applyBorder="1" applyAlignment="1" applyProtection="1">
      <alignment horizontal="center" vertical="center"/>
      <protection/>
    </xf>
    <xf numFmtId="187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27" borderId="12" xfId="0" applyFont="1" applyFill="1" applyBorder="1" applyAlignment="1">
      <alignment horizontal="center" vertical="center"/>
    </xf>
    <xf numFmtId="3" fontId="26" fillId="0" borderId="12" xfId="46" applyNumberFormat="1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0" fontId="29" fillId="27" borderId="0" xfId="0" applyFont="1" applyFill="1" applyAlignment="1">
      <alignment horizontal="center" vertical="center"/>
    </xf>
    <xf numFmtId="0" fontId="30" fillId="27" borderId="0" xfId="0" applyFont="1" applyFill="1" applyAlignment="1">
      <alignment horizontal="center" vertical="center"/>
    </xf>
    <xf numFmtId="0" fontId="31" fillId="27" borderId="0" xfId="0" applyNumberFormat="1" applyFont="1" applyFill="1" applyAlignment="1">
      <alignment horizontal="center" vertical="center"/>
    </xf>
    <xf numFmtId="0" fontId="32" fillId="27" borderId="0" xfId="0" applyFont="1" applyFill="1" applyBorder="1" applyAlignment="1" applyProtection="1">
      <alignment horizontal="center" vertical="center"/>
      <protection locked="0"/>
    </xf>
    <xf numFmtId="4" fontId="33" fillId="27" borderId="0" xfId="0" applyNumberFormat="1" applyFont="1" applyFill="1" applyBorder="1" applyAlignment="1" applyProtection="1">
      <alignment horizontal="center" vertical="center"/>
      <protection/>
    </xf>
    <xf numFmtId="3" fontId="6" fillId="0" borderId="12" xfId="187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85" fontId="6" fillId="0" borderId="12" xfId="189" applyNumberFormat="1" applyFont="1" applyFill="1" applyBorder="1" applyAlignment="1" applyProtection="1">
      <alignment vertical="center"/>
      <protection/>
    </xf>
    <xf numFmtId="2" fontId="6" fillId="0" borderId="12" xfId="187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Fill="1" applyBorder="1" applyAlignment="1" applyProtection="1">
      <alignment horizontal="right" vertical="center"/>
      <protection/>
    </xf>
    <xf numFmtId="189" fontId="25" fillId="0" borderId="12" xfId="0" applyNumberFormat="1" applyFont="1" applyFill="1" applyBorder="1" applyAlignment="1">
      <alignment vertical="center"/>
    </xf>
    <xf numFmtId="0" fontId="25" fillId="0" borderId="12" xfId="0" applyNumberFormat="1" applyFont="1" applyFill="1" applyBorder="1" applyAlignment="1" applyProtection="1">
      <alignment vertical="center"/>
      <protection locked="0"/>
    </xf>
    <xf numFmtId="0" fontId="34" fillId="0" borderId="12" xfId="0" applyFont="1" applyBorder="1" applyAlignment="1">
      <alignment vertical="center"/>
    </xf>
    <xf numFmtId="0" fontId="18" fillId="28" borderId="13" xfId="0" applyNumberFormat="1" applyFont="1" applyFill="1" applyBorder="1" applyAlignment="1" applyProtection="1">
      <alignment horizontal="center" wrapText="1"/>
      <protection locked="0"/>
    </xf>
    <xf numFmtId="180" fontId="19" fillId="28" borderId="13" xfId="44" applyFont="1" applyFill="1" applyBorder="1" applyAlignment="1" applyProtection="1">
      <alignment horizontal="center"/>
      <protection locked="0"/>
    </xf>
    <xf numFmtId="0" fontId="12" fillId="28" borderId="13" xfId="0" applyNumberFormat="1" applyFont="1" applyFill="1" applyBorder="1" applyAlignment="1">
      <alignment horizontal="center" textRotation="90"/>
    </xf>
    <xf numFmtId="187" fontId="19" fillId="28" borderId="13" xfId="0" applyNumberFormat="1" applyFont="1" applyFill="1" applyBorder="1" applyAlignment="1" applyProtection="1">
      <alignment horizontal="center"/>
      <protection locked="0"/>
    </xf>
    <xf numFmtId="0" fontId="19" fillId="28" borderId="13" xfId="0" applyFont="1" applyFill="1" applyBorder="1" applyAlignment="1" applyProtection="1">
      <alignment horizontal="center"/>
      <protection locked="0"/>
    </xf>
    <xf numFmtId="0" fontId="26" fillId="28" borderId="13" xfId="0" applyFont="1" applyFill="1" applyBorder="1" applyAlignment="1" applyProtection="1">
      <alignment horizontal="center"/>
      <protection locked="0"/>
    </xf>
    <xf numFmtId="0" fontId="35" fillId="28" borderId="13" xfId="0" applyFont="1" applyFill="1" applyBorder="1" applyAlignment="1" applyProtection="1">
      <alignment horizontal="center"/>
      <protection locked="0"/>
    </xf>
    <xf numFmtId="2" fontId="18" fillId="28" borderId="14" xfId="0" applyNumberFormat="1" applyFont="1" applyFill="1" applyBorder="1" applyAlignment="1" applyProtection="1">
      <alignment horizontal="center" vertical="center"/>
      <protection/>
    </xf>
    <xf numFmtId="180" fontId="19" fillId="28" borderId="14" xfId="44" applyFont="1" applyFill="1" applyBorder="1" applyAlignment="1" applyProtection="1">
      <alignment horizontal="center" vertical="center"/>
      <protection/>
    </xf>
    <xf numFmtId="0" fontId="20" fillId="28" borderId="14" xfId="0" applyNumberFormat="1" applyFont="1" applyFill="1" applyBorder="1" applyAlignment="1" applyProtection="1">
      <alignment horizontal="center" vertical="center" textRotation="90"/>
      <protection locked="0"/>
    </xf>
    <xf numFmtId="187" fontId="19" fillId="28" borderId="14" xfId="0" applyNumberFormat="1" applyFont="1" applyFill="1" applyBorder="1" applyAlignment="1" applyProtection="1">
      <alignment horizontal="center" vertical="center" textRotation="90"/>
      <protection/>
    </xf>
    <xf numFmtId="0" fontId="19" fillId="28" borderId="14" xfId="0" applyFont="1" applyFill="1" applyBorder="1" applyAlignment="1" applyProtection="1">
      <alignment horizontal="center" vertical="center"/>
      <protection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19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wrapText="1"/>
      <protection/>
    </xf>
    <xf numFmtId="3" fontId="19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36" fillId="28" borderId="14" xfId="0" applyNumberFormat="1" applyFont="1" applyFill="1" applyBorder="1" applyAlignment="1" applyProtection="1">
      <alignment horizontal="center" vertical="center" textRotation="90"/>
      <protection locked="0"/>
    </xf>
    <xf numFmtId="0" fontId="37" fillId="0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4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4" applyNumberFormat="1" applyFont="1" applyFill="1" applyBorder="1" applyAlignment="1" applyProtection="1">
      <alignment horizontal="right" vertical="center"/>
      <protection locked="0"/>
    </xf>
    <xf numFmtId="3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45" applyNumberFormat="1" applyFont="1" applyFill="1" applyBorder="1" applyAlignment="1" applyProtection="1">
      <alignment horizontal="right" vertical="center"/>
      <protection locked="0"/>
    </xf>
    <xf numFmtId="3" fontId="68" fillId="0" borderId="12" xfId="45" applyNumberFormat="1" applyFont="1" applyFill="1" applyBorder="1" applyAlignment="1" applyProtection="1">
      <alignment horizontal="right" vertical="center"/>
      <protection locked="0"/>
    </xf>
    <xf numFmtId="4" fontId="68" fillId="0" borderId="12" xfId="46" applyNumberFormat="1" applyFont="1" applyFill="1" applyBorder="1" applyAlignment="1" applyProtection="1">
      <alignment horizontal="right" vertical="center"/>
      <protection locked="0"/>
    </xf>
    <xf numFmtId="4" fontId="68" fillId="0" borderId="12" xfId="112" applyNumberFormat="1" applyFont="1" applyFill="1" applyBorder="1" applyAlignment="1" applyProtection="1">
      <alignment horizontal="right" vertical="center"/>
      <protection/>
    </xf>
    <xf numFmtId="3" fontId="68" fillId="0" borderId="12" xfId="112" applyNumberFormat="1" applyFont="1" applyFill="1" applyBorder="1" applyAlignment="1" applyProtection="1">
      <alignment horizontal="right" vertical="center"/>
      <protection/>
    </xf>
    <xf numFmtId="2" fontId="26" fillId="29" borderId="12" xfId="0" applyNumberFormat="1" applyFont="1" applyFill="1" applyBorder="1" applyAlignment="1" applyProtection="1">
      <alignment horizontal="center" vertical="center"/>
      <protection/>
    </xf>
    <xf numFmtId="189" fontId="69" fillId="0" borderId="12" xfId="0" applyNumberFormat="1" applyFont="1" applyFill="1" applyBorder="1" applyAlignment="1">
      <alignment vertical="center"/>
    </xf>
    <xf numFmtId="0" fontId="19" fillId="28" borderId="13" xfId="0" applyFont="1" applyFill="1" applyBorder="1" applyAlignment="1">
      <alignment horizontal="center" vertical="center" wrapText="1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27" borderId="11" xfId="0" applyNumberFormat="1" applyFont="1" applyFill="1" applyBorder="1" applyAlignment="1" applyProtection="1">
      <alignment horizontal="right" vertical="center" wrapText="1"/>
      <protection locked="0"/>
    </xf>
    <xf numFmtId="2" fontId="16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17" fillId="27" borderId="11" xfId="0" applyNumberFormat="1" applyFont="1" applyFill="1" applyBorder="1" applyAlignment="1" applyProtection="1">
      <alignment horizontal="center" vertical="center" wrapText="1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traktsinem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4" sqref="A4"/>
    </sheetView>
  </sheetViews>
  <sheetFormatPr defaultColWidth="4.57421875" defaultRowHeight="12.75"/>
  <cols>
    <col min="1" max="1" width="2.7109375" style="1" bestFit="1" customWidth="1"/>
    <col min="2" max="2" width="1.8515625" style="2" bestFit="1" customWidth="1"/>
    <col min="3" max="3" width="17.8515625" style="3" bestFit="1" customWidth="1"/>
    <col min="4" max="4" width="4.00390625" style="4" bestFit="1" customWidth="1"/>
    <col min="5" max="5" width="14.00390625" style="6" bestFit="1" customWidth="1"/>
    <col min="6" max="6" width="5.8515625" style="7" bestFit="1" customWidth="1"/>
    <col min="7" max="7" width="13.57421875" style="8" bestFit="1" customWidth="1"/>
    <col min="8" max="9" width="3.140625" style="9" bestFit="1" customWidth="1"/>
    <col min="10" max="10" width="3.140625" style="58" bestFit="1" customWidth="1"/>
    <col min="11" max="11" width="2.57421875" style="10" bestFit="1" customWidth="1"/>
    <col min="12" max="12" width="7.28125" style="13" bestFit="1" customWidth="1"/>
    <col min="13" max="13" width="5.421875" style="14" bestFit="1" customWidth="1"/>
    <col min="14" max="14" width="4.28125" style="12" bestFit="1" customWidth="1"/>
    <col min="15" max="15" width="4.28125" style="11" bestFit="1" customWidth="1"/>
    <col min="16" max="16" width="7.28125" style="11" bestFit="1" customWidth="1"/>
    <col min="17" max="17" width="4.8515625" style="12" bestFit="1" customWidth="1"/>
    <col min="18" max="18" width="5.00390625" style="12" bestFit="1" customWidth="1"/>
    <col min="19" max="19" width="5.7109375" style="12" bestFit="1" customWidth="1"/>
    <col min="20" max="20" width="9.00390625" style="13" bestFit="1" customWidth="1"/>
    <col min="21" max="21" width="6.7109375" style="14" bestFit="1" customWidth="1"/>
    <col min="22" max="22" width="4.28125" style="17" bestFit="1" customWidth="1"/>
    <col min="23" max="16384" width="4.57421875" style="3" customWidth="1"/>
  </cols>
  <sheetData>
    <row r="1" spans="1:22" s="23" customFormat="1" ht="12.75">
      <c r="A1" s="18"/>
      <c r="B1" s="98" t="s">
        <v>0</v>
      </c>
      <c r="C1" s="98"/>
      <c r="D1" s="19"/>
      <c r="E1" s="20"/>
      <c r="F1" s="21"/>
      <c r="G1" s="20"/>
      <c r="H1" s="22"/>
      <c r="I1" s="54"/>
      <c r="J1" s="55"/>
      <c r="K1" s="22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2" s="23" customFormat="1" ht="12.75">
      <c r="A2" s="18"/>
      <c r="B2" s="100" t="s">
        <v>1</v>
      </c>
      <c r="C2" s="100"/>
      <c r="D2" s="24"/>
      <c r="E2" s="25"/>
      <c r="F2" s="26"/>
      <c r="G2" s="25"/>
      <c r="H2" s="27"/>
      <c r="I2" s="27"/>
      <c r="J2" s="56"/>
      <c r="K2" s="2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22" s="23" customFormat="1" ht="11.25">
      <c r="A3" s="18"/>
      <c r="B3" s="101" t="s">
        <v>87</v>
      </c>
      <c r="C3" s="101"/>
      <c r="D3" s="29"/>
      <c r="E3" s="30"/>
      <c r="F3" s="31"/>
      <c r="G3" s="30"/>
      <c r="H3" s="32"/>
      <c r="I3" s="32"/>
      <c r="J3" s="57"/>
      <c r="K3" s="32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s="34" customFormat="1" ht="11.25" customHeight="1">
      <c r="A4" s="33"/>
      <c r="B4" s="67"/>
      <c r="C4" s="67"/>
      <c r="D4" s="69"/>
      <c r="E4" s="68"/>
      <c r="F4" s="70"/>
      <c r="G4" s="71"/>
      <c r="H4" s="71"/>
      <c r="I4" s="72"/>
      <c r="J4" s="73"/>
      <c r="K4" s="71"/>
      <c r="L4" s="97" t="s">
        <v>3</v>
      </c>
      <c r="M4" s="97"/>
      <c r="N4" s="97" t="s">
        <v>3</v>
      </c>
      <c r="O4" s="97"/>
      <c r="P4" s="97" t="s">
        <v>4</v>
      </c>
      <c r="Q4" s="97"/>
      <c r="R4" s="97" t="s">
        <v>2</v>
      </c>
      <c r="S4" s="97"/>
      <c r="T4" s="97" t="s">
        <v>5</v>
      </c>
      <c r="U4" s="97"/>
      <c r="V4" s="97"/>
    </row>
    <row r="5" spans="1:22" s="36" customFormat="1" ht="57.75">
      <c r="A5" s="35"/>
      <c r="B5" s="74"/>
      <c r="C5" s="75" t="s">
        <v>6</v>
      </c>
      <c r="D5" s="76" t="s">
        <v>7</v>
      </c>
      <c r="E5" s="75" t="s">
        <v>8</v>
      </c>
      <c r="F5" s="77" t="s">
        <v>9</v>
      </c>
      <c r="G5" s="78" t="s">
        <v>10</v>
      </c>
      <c r="H5" s="79" t="s">
        <v>11</v>
      </c>
      <c r="I5" s="80" t="s">
        <v>12</v>
      </c>
      <c r="J5" s="84" t="s">
        <v>13</v>
      </c>
      <c r="K5" s="79" t="s">
        <v>14</v>
      </c>
      <c r="L5" s="81" t="s">
        <v>15</v>
      </c>
      <c r="M5" s="82" t="s">
        <v>21</v>
      </c>
      <c r="N5" s="83" t="s">
        <v>17</v>
      </c>
      <c r="O5" s="83" t="s">
        <v>18</v>
      </c>
      <c r="P5" s="81" t="s">
        <v>15</v>
      </c>
      <c r="Q5" s="82" t="s">
        <v>19</v>
      </c>
      <c r="R5" s="83" t="s">
        <v>20</v>
      </c>
      <c r="S5" s="83" t="s">
        <v>22</v>
      </c>
      <c r="T5" s="81" t="s">
        <v>15</v>
      </c>
      <c r="U5" s="82" t="s">
        <v>16</v>
      </c>
      <c r="V5" s="83" t="s">
        <v>18</v>
      </c>
    </row>
    <row r="6" spans="4:19" ht="11.25">
      <c r="D6" s="5"/>
      <c r="L6" s="16"/>
      <c r="M6" s="15"/>
      <c r="N6" s="16"/>
      <c r="O6" s="16"/>
      <c r="P6" s="16"/>
      <c r="Q6" s="15"/>
      <c r="R6" s="16"/>
      <c r="S6" s="16"/>
    </row>
    <row r="7" spans="1:22" s="45" customFormat="1" ht="11.25">
      <c r="A7" s="37">
        <v>1</v>
      </c>
      <c r="B7" s="49"/>
      <c r="C7" s="46" t="s">
        <v>58</v>
      </c>
      <c r="D7" s="47" t="s">
        <v>31</v>
      </c>
      <c r="E7" s="65" t="s">
        <v>58</v>
      </c>
      <c r="F7" s="48">
        <v>44069</v>
      </c>
      <c r="G7" s="42" t="s">
        <v>25</v>
      </c>
      <c r="H7" s="53">
        <v>225</v>
      </c>
      <c r="I7" s="53">
        <v>205</v>
      </c>
      <c r="J7" s="85">
        <v>242</v>
      </c>
      <c r="K7" s="52">
        <v>4</v>
      </c>
      <c r="L7" s="87">
        <v>474055</v>
      </c>
      <c r="M7" s="88">
        <v>21608</v>
      </c>
      <c r="N7" s="59">
        <f>M7/J7</f>
        <v>89.2892561983471</v>
      </c>
      <c r="O7" s="62">
        <f aca="true" t="shared" si="0" ref="O7:O35">L7/M7</f>
        <v>21.938865235098113</v>
      </c>
      <c r="P7" s="43">
        <v>474055</v>
      </c>
      <c r="Q7" s="44">
        <v>21608</v>
      </c>
      <c r="R7" s="61">
        <f>IF(P7&lt;&gt;0,-(P7-L7)/P7,"")</f>
        <v>0</v>
      </c>
      <c r="S7" s="61">
        <f>IF(Q7&lt;&gt;0,-(Q7-M7)/Q7,"")</f>
        <v>0</v>
      </c>
      <c r="T7" s="92">
        <v>3378585</v>
      </c>
      <c r="U7" s="89">
        <v>156782</v>
      </c>
      <c r="V7" s="63">
        <f aca="true" t="shared" si="1" ref="V7:V35">T7/U7</f>
        <v>21.549572017195853</v>
      </c>
    </row>
    <row r="8" spans="1:22" s="45" customFormat="1" ht="11.25">
      <c r="A8" s="37">
        <v>2</v>
      </c>
      <c r="B8" s="95" t="s">
        <v>53</v>
      </c>
      <c r="C8" s="46" t="s">
        <v>81</v>
      </c>
      <c r="D8" s="47" t="s">
        <v>46</v>
      </c>
      <c r="E8" s="65" t="s">
        <v>81</v>
      </c>
      <c r="F8" s="48">
        <v>44092</v>
      </c>
      <c r="G8" s="42" t="s">
        <v>25</v>
      </c>
      <c r="H8" s="53">
        <v>178</v>
      </c>
      <c r="I8" s="53">
        <v>178</v>
      </c>
      <c r="J8" s="85">
        <v>178</v>
      </c>
      <c r="K8" s="52">
        <v>1</v>
      </c>
      <c r="L8" s="87">
        <v>378294</v>
      </c>
      <c r="M8" s="88">
        <v>17030</v>
      </c>
      <c r="N8" s="59">
        <f>M8/J8</f>
        <v>95.67415730337079</v>
      </c>
      <c r="O8" s="62">
        <f t="shared" si="0"/>
        <v>22.213388138578978</v>
      </c>
      <c r="P8" s="43"/>
      <c r="Q8" s="44"/>
      <c r="R8" s="61"/>
      <c r="S8" s="61"/>
      <c r="T8" s="92">
        <v>187402</v>
      </c>
      <c r="U8" s="89">
        <v>10319</v>
      </c>
      <c r="V8" s="63">
        <f t="shared" si="1"/>
        <v>18.160868301191975</v>
      </c>
    </row>
    <row r="9" spans="1:22" s="45" customFormat="1" ht="11.25">
      <c r="A9" s="37">
        <v>3</v>
      </c>
      <c r="B9" s="38"/>
      <c r="C9" s="39" t="s">
        <v>76</v>
      </c>
      <c r="D9" s="40" t="s">
        <v>42</v>
      </c>
      <c r="E9" s="64" t="s">
        <v>77</v>
      </c>
      <c r="F9" s="41">
        <v>44085</v>
      </c>
      <c r="G9" s="42" t="s">
        <v>23</v>
      </c>
      <c r="H9" s="51">
        <v>311</v>
      </c>
      <c r="I9" s="51">
        <v>286</v>
      </c>
      <c r="J9" s="85">
        <v>286</v>
      </c>
      <c r="K9" s="52">
        <v>2</v>
      </c>
      <c r="L9" s="87">
        <v>152824</v>
      </c>
      <c r="M9" s="88">
        <v>8314</v>
      </c>
      <c r="N9" s="59">
        <f>M9/J9</f>
        <v>29.06993006993007</v>
      </c>
      <c r="O9" s="62">
        <f t="shared" si="0"/>
        <v>18.381525138320903</v>
      </c>
      <c r="P9" s="43">
        <v>213449</v>
      </c>
      <c r="Q9" s="44">
        <v>11078</v>
      </c>
      <c r="R9" s="61">
        <f>IF(P9&lt;&gt;0,-(P9-L9)/P9,"")</f>
        <v>-0.2840256923199453</v>
      </c>
      <c r="S9" s="61">
        <f>IF(Q9&lt;&gt;0,-(Q9-M9)/Q9,"")</f>
        <v>-0.24950352049106336</v>
      </c>
      <c r="T9" s="87">
        <v>366273</v>
      </c>
      <c r="U9" s="88">
        <v>19392</v>
      </c>
      <c r="V9" s="63">
        <f t="shared" si="1"/>
        <v>18.887840346534652</v>
      </c>
    </row>
    <row r="10" spans="1:22" s="45" customFormat="1" ht="11.25">
      <c r="A10" s="37">
        <v>4</v>
      </c>
      <c r="B10" s="95" t="s">
        <v>53</v>
      </c>
      <c r="C10" s="46" t="s">
        <v>82</v>
      </c>
      <c r="D10" s="47" t="s">
        <v>42</v>
      </c>
      <c r="E10" s="65" t="s">
        <v>83</v>
      </c>
      <c r="F10" s="48">
        <v>44092</v>
      </c>
      <c r="G10" s="42" t="s">
        <v>26</v>
      </c>
      <c r="H10" s="53">
        <v>131</v>
      </c>
      <c r="I10" s="60">
        <v>131</v>
      </c>
      <c r="J10" s="86">
        <v>131</v>
      </c>
      <c r="K10" s="52">
        <v>1</v>
      </c>
      <c r="L10" s="90">
        <v>138834.499999701</v>
      </c>
      <c r="M10" s="91">
        <v>6752</v>
      </c>
      <c r="N10" s="59">
        <f>M10/J10</f>
        <v>51.541984732824424</v>
      </c>
      <c r="O10" s="62">
        <f t="shared" si="0"/>
        <v>20.561981635026804</v>
      </c>
      <c r="P10" s="43"/>
      <c r="Q10" s="44"/>
      <c r="R10" s="61"/>
      <c r="S10" s="61"/>
      <c r="T10" s="90">
        <v>138834.499999701</v>
      </c>
      <c r="U10" s="91">
        <v>6752</v>
      </c>
      <c r="V10" s="63">
        <f t="shared" si="1"/>
        <v>20.561981635026804</v>
      </c>
    </row>
    <row r="11" spans="1:22" s="45" customFormat="1" ht="11.25">
      <c r="A11" s="37">
        <v>5</v>
      </c>
      <c r="B11" s="38"/>
      <c r="C11" s="39" t="s">
        <v>65</v>
      </c>
      <c r="D11" s="40" t="s">
        <v>44</v>
      </c>
      <c r="E11" s="64" t="s">
        <v>65</v>
      </c>
      <c r="F11" s="41">
        <v>44078</v>
      </c>
      <c r="G11" s="42" t="s">
        <v>23</v>
      </c>
      <c r="H11" s="51">
        <v>210</v>
      </c>
      <c r="I11" s="51">
        <v>200</v>
      </c>
      <c r="J11" s="85">
        <v>200</v>
      </c>
      <c r="K11" s="52">
        <v>3</v>
      </c>
      <c r="L11" s="87">
        <v>75510</v>
      </c>
      <c r="M11" s="88">
        <v>3793</v>
      </c>
      <c r="N11" s="59">
        <f>M11/J11</f>
        <v>18.965</v>
      </c>
      <c r="O11" s="62">
        <f t="shared" si="0"/>
        <v>19.907724756129713</v>
      </c>
      <c r="P11" s="43">
        <v>125253</v>
      </c>
      <c r="Q11" s="44">
        <v>6509</v>
      </c>
      <c r="R11" s="61">
        <f>IF(P11&lt;&gt;0,-(P11-L11)/P11,"")</f>
        <v>-0.39714018825896386</v>
      </c>
      <c r="S11" s="61">
        <f>IF(Q11&lt;&gt;0,-(Q11-M11)/Q11,"")</f>
        <v>-0.41726839760331846</v>
      </c>
      <c r="T11" s="87">
        <v>429535</v>
      </c>
      <c r="U11" s="88">
        <v>21185</v>
      </c>
      <c r="V11" s="63">
        <f t="shared" si="1"/>
        <v>20.275430729289592</v>
      </c>
    </row>
    <row r="12" spans="1:22" s="45" customFormat="1" ht="11.25">
      <c r="A12" s="37">
        <v>6</v>
      </c>
      <c r="B12" s="38"/>
      <c r="C12" s="39" t="s">
        <v>79</v>
      </c>
      <c r="D12" s="40" t="s">
        <v>42</v>
      </c>
      <c r="E12" s="64" t="s">
        <v>78</v>
      </c>
      <c r="F12" s="41">
        <v>44085</v>
      </c>
      <c r="G12" s="42" t="s">
        <v>23</v>
      </c>
      <c r="H12" s="51">
        <v>205</v>
      </c>
      <c r="I12" s="51">
        <v>179</v>
      </c>
      <c r="J12" s="85">
        <v>179</v>
      </c>
      <c r="K12" s="52">
        <v>2</v>
      </c>
      <c r="L12" s="87">
        <v>58306</v>
      </c>
      <c r="M12" s="88">
        <v>3195</v>
      </c>
      <c r="N12" s="59">
        <f>M12/J12</f>
        <v>17.849162011173185</v>
      </c>
      <c r="O12" s="62">
        <f t="shared" si="0"/>
        <v>18.249139280125195</v>
      </c>
      <c r="P12" s="43">
        <v>121024</v>
      </c>
      <c r="Q12" s="44">
        <v>6489</v>
      </c>
      <c r="R12" s="61">
        <f>IF(P12&lt;&gt;0,-(P12-L12)/P12,"")</f>
        <v>-0.5182277895293496</v>
      </c>
      <c r="S12" s="61">
        <f>IF(Q12&lt;&gt;0,-(Q12-M12)/Q12,"")</f>
        <v>-0.507628294036061</v>
      </c>
      <c r="T12" s="87">
        <v>179330</v>
      </c>
      <c r="U12" s="88">
        <v>9684</v>
      </c>
      <c r="V12" s="63">
        <f t="shared" si="1"/>
        <v>18.518174308137134</v>
      </c>
    </row>
    <row r="13" spans="1:22" s="45" customFormat="1" ht="11.25">
      <c r="A13" s="37">
        <v>7</v>
      </c>
      <c r="B13" s="95" t="s">
        <v>53</v>
      </c>
      <c r="C13" s="39" t="s">
        <v>84</v>
      </c>
      <c r="D13" s="40" t="s">
        <v>43</v>
      </c>
      <c r="E13" s="64" t="s">
        <v>84</v>
      </c>
      <c r="F13" s="41">
        <v>44092</v>
      </c>
      <c r="G13" s="66" t="s">
        <v>38</v>
      </c>
      <c r="H13" s="51">
        <v>140</v>
      </c>
      <c r="I13" s="51">
        <v>142</v>
      </c>
      <c r="J13" s="85">
        <v>143</v>
      </c>
      <c r="K13" s="52">
        <v>1</v>
      </c>
      <c r="L13" s="87">
        <v>49896</v>
      </c>
      <c r="M13" s="88">
        <v>2819</v>
      </c>
      <c r="N13" s="59">
        <f>M13/J13</f>
        <v>19.713286713286713</v>
      </c>
      <c r="O13" s="62">
        <f t="shared" si="0"/>
        <v>17.699893579283433</v>
      </c>
      <c r="P13" s="43"/>
      <c r="Q13" s="44"/>
      <c r="R13" s="61"/>
      <c r="S13" s="61"/>
      <c r="T13" s="87">
        <v>49896</v>
      </c>
      <c r="U13" s="88">
        <v>2819</v>
      </c>
      <c r="V13" s="63">
        <f t="shared" si="1"/>
        <v>17.699893579283433</v>
      </c>
    </row>
    <row r="14" spans="1:22" s="45" customFormat="1" ht="11.25">
      <c r="A14" s="37">
        <v>8</v>
      </c>
      <c r="B14" s="95" t="s">
        <v>53</v>
      </c>
      <c r="C14" s="39" t="s">
        <v>67</v>
      </c>
      <c r="D14" s="40" t="s">
        <v>68</v>
      </c>
      <c r="E14" s="64" t="s">
        <v>69</v>
      </c>
      <c r="F14" s="41">
        <v>44099</v>
      </c>
      <c r="G14" s="42" t="s">
        <v>29</v>
      </c>
      <c r="H14" s="51">
        <v>70</v>
      </c>
      <c r="I14" s="51">
        <v>70</v>
      </c>
      <c r="J14" s="85">
        <v>70</v>
      </c>
      <c r="K14" s="52">
        <v>1</v>
      </c>
      <c r="L14" s="87">
        <v>58629.5</v>
      </c>
      <c r="M14" s="88">
        <v>2671</v>
      </c>
      <c r="N14" s="59">
        <f>M14/J14</f>
        <v>38.15714285714286</v>
      </c>
      <c r="O14" s="62">
        <f t="shared" si="0"/>
        <v>21.95039311119431</v>
      </c>
      <c r="P14" s="43">
        <v>590</v>
      </c>
      <c r="Q14" s="44">
        <v>32</v>
      </c>
      <c r="R14" s="61">
        <f aca="true" t="shared" si="2" ref="R14:S18">IF(P14&lt;&gt;0,-(P14-L14)/P14,"")</f>
        <v>98.37203389830509</v>
      </c>
      <c r="S14" s="61">
        <f t="shared" si="2"/>
        <v>82.46875</v>
      </c>
      <c r="T14" s="93">
        <v>59219.5</v>
      </c>
      <c r="U14" s="94">
        <v>2703</v>
      </c>
      <c r="V14" s="63">
        <f t="shared" si="1"/>
        <v>21.90880503144654</v>
      </c>
    </row>
    <row r="15" spans="1:22" s="45" customFormat="1" ht="11.25">
      <c r="A15" s="37">
        <v>9</v>
      </c>
      <c r="B15" s="38"/>
      <c r="C15" s="39" t="s">
        <v>59</v>
      </c>
      <c r="D15" s="40" t="s">
        <v>31</v>
      </c>
      <c r="E15" s="64" t="s">
        <v>59</v>
      </c>
      <c r="F15" s="41">
        <v>44071</v>
      </c>
      <c r="G15" s="66" t="s">
        <v>38</v>
      </c>
      <c r="H15" s="51">
        <v>152</v>
      </c>
      <c r="I15" s="51">
        <v>51</v>
      </c>
      <c r="J15" s="85">
        <v>51</v>
      </c>
      <c r="K15" s="52">
        <v>4</v>
      </c>
      <c r="L15" s="87">
        <v>42795</v>
      </c>
      <c r="M15" s="88">
        <v>2301</v>
      </c>
      <c r="N15" s="59">
        <f>M15/J15</f>
        <v>45.11764705882353</v>
      </c>
      <c r="O15" s="62">
        <f t="shared" si="0"/>
        <v>18.598435462842243</v>
      </c>
      <c r="P15" s="43">
        <v>51849</v>
      </c>
      <c r="Q15" s="44">
        <v>2776</v>
      </c>
      <c r="R15" s="61">
        <f t="shared" si="2"/>
        <v>-0.17462246137823295</v>
      </c>
      <c r="S15" s="61">
        <f t="shared" si="2"/>
        <v>-0.17110951008645534</v>
      </c>
      <c r="T15" s="87">
        <v>277597</v>
      </c>
      <c r="U15" s="88">
        <v>15503</v>
      </c>
      <c r="V15" s="63">
        <f t="shared" si="1"/>
        <v>17.906018190027737</v>
      </c>
    </row>
    <row r="16" spans="1:22" s="45" customFormat="1" ht="11.25">
      <c r="A16" s="37">
        <v>10</v>
      </c>
      <c r="B16" s="38"/>
      <c r="C16" s="39" t="s">
        <v>80</v>
      </c>
      <c r="D16" s="40" t="s">
        <v>45</v>
      </c>
      <c r="E16" s="64" t="s">
        <v>80</v>
      </c>
      <c r="F16" s="41">
        <v>44084</v>
      </c>
      <c r="G16" s="42" t="s">
        <v>28</v>
      </c>
      <c r="H16" s="51">
        <v>136</v>
      </c>
      <c r="I16" s="51">
        <v>80</v>
      </c>
      <c r="J16" s="85">
        <v>80</v>
      </c>
      <c r="K16" s="52">
        <v>2</v>
      </c>
      <c r="L16" s="87">
        <v>32254</v>
      </c>
      <c r="M16" s="88">
        <v>1702</v>
      </c>
      <c r="N16" s="59">
        <f>M16/J16</f>
        <v>21.275</v>
      </c>
      <c r="O16" s="62">
        <f t="shared" si="0"/>
        <v>18.950646298472385</v>
      </c>
      <c r="P16" s="43">
        <v>100625.5</v>
      </c>
      <c r="Q16" s="44">
        <v>5382</v>
      </c>
      <c r="R16" s="61">
        <f t="shared" si="2"/>
        <v>-0.6794649467580285</v>
      </c>
      <c r="S16" s="61">
        <f t="shared" si="2"/>
        <v>-0.6837606837606838</v>
      </c>
      <c r="T16" s="87">
        <v>161020</v>
      </c>
      <c r="U16" s="88">
        <v>8706</v>
      </c>
      <c r="V16" s="63">
        <f t="shared" si="1"/>
        <v>18.495290604181026</v>
      </c>
    </row>
    <row r="17" spans="1:22" s="45" customFormat="1" ht="11.25">
      <c r="A17" s="37">
        <v>11</v>
      </c>
      <c r="B17" s="38"/>
      <c r="C17" s="39" t="s">
        <v>47</v>
      </c>
      <c r="D17" s="40" t="s">
        <v>27</v>
      </c>
      <c r="E17" s="64" t="s">
        <v>47</v>
      </c>
      <c r="F17" s="41">
        <v>43826</v>
      </c>
      <c r="G17" s="42" t="s">
        <v>28</v>
      </c>
      <c r="H17" s="51">
        <v>406</v>
      </c>
      <c r="I17" s="51">
        <v>2</v>
      </c>
      <c r="J17" s="85">
        <v>2</v>
      </c>
      <c r="K17" s="52">
        <v>28</v>
      </c>
      <c r="L17" s="87">
        <v>16749.55</v>
      </c>
      <c r="M17" s="88">
        <v>1522</v>
      </c>
      <c r="N17" s="59">
        <f>M17/J17</f>
        <v>761</v>
      </c>
      <c r="O17" s="62">
        <f t="shared" si="0"/>
        <v>11.004960578186596</v>
      </c>
      <c r="P17" s="43">
        <v>200</v>
      </c>
      <c r="Q17" s="44">
        <v>12</v>
      </c>
      <c r="R17" s="61">
        <f t="shared" si="2"/>
        <v>82.74775</v>
      </c>
      <c r="S17" s="61">
        <f t="shared" si="2"/>
        <v>125.83333333333333</v>
      </c>
      <c r="T17" s="87">
        <v>55735322.06</v>
      </c>
      <c r="U17" s="88">
        <v>3445702</v>
      </c>
      <c r="V17" s="63">
        <f t="shared" si="1"/>
        <v>16.175316977498344</v>
      </c>
    </row>
    <row r="18" spans="1:22" s="45" customFormat="1" ht="11.25">
      <c r="A18" s="37">
        <v>12</v>
      </c>
      <c r="B18" s="38"/>
      <c r="C18" s="39" t="s">
        <v>41</v>
      </c>
      <c r="D18" s="40" t="s">
        <v>31</v>
      </c>
      <c r="E18" s="64" t="s">
        <v>41</v>
      </c>
      <c r="F18" s="41">
        <v>43749</v>
      </c>
      <c r="G18" s="66" t="s">
        <v>38</v>
      </c>
      <c r="H18" s="51">
        <v>390</v>
      </c>
      <c r="I18" s="51">
        <v>2</v>
      </c>
      <c r="J18" s="85">
        <v>2</v>
      </c>
      <c r="K18" s="52">
        <v>19</v>
      </c>
      <c r="L18" s="87">
        <v>11172</v>
      </c>
      <c r="M18" s="88">
        <v>1120</v>
      </c>
      <c r="N18" s="59">
        <f>M18/J18</f>
        <v>560</v>
      </c>
      <c r="O18" s="62">
        <f t="shared" si="0"/>
        <v>9.975</v>
      </c>
      <c r="P18" s="43">
        <v>23446</v>
      </c>
      <c r="Q18" s="44">
        <v>2076</v>
      </c>
      <c r="R18" s="61">
        <f t="shared" si="2"/>
        <v>-0.5235008103727715</v>
      </c>
      <c r="S18" s="61">
        <f t="shared" si="2"/>
        <v>-0.4605009633911368</v>
      </c>
      <c r="T18" s="87">
        <v>90109885</v>
      </c>
      <c r="U18" s="88">
        <v>5361450</v>
      </c>
      <c r="V18" s="63">
        <f t="shared" si="1"/>
        <v>16.806999039438956</v>
      </c>
    </row>
    <row r="19" spans="1:22" s="45" customFormat="1" ht="11.25">
      <c r="A19" s="37">
        <v>13</v>
      </c>
      <c r="B19" s="95" t="s">
        <v>53</v>
      </c>
      <c r="C19" s="39" t="s">
        <v>85</v>
      </c>
      <c r="D19" s="40" t="s">
        <v>42</v>
      </c>
      <c r="E19" s="64" t="s">
        <v>86</v>
      </c>
      <c r="F19" s="41">
        <v>44092</v>
      </c>
      <c r="G19" s="66" t="s">
        <v>38</v>
      </c>
      <c r="H19" s="51">
        <v>83</v>
      </c>
      <c r="I19" s="51">
        <v>84</v>
      </c>
      <c r="J19" s="85">
        <v>86</v>
      </c>
      <c r="K19" s="52">
        <v>1</v>
      </c>
      <c r="L19" s="87">
        <v>19673</v>
      </c>
      <c r="M19" s="88">
        <v>1055</v>
      </c>
      <c r="N19" s="59">
        <f>M19/J19</f>
        <v>12.267441860465116</v>
      </c>
      <c r="O19" s="62">
        <f t="shared" si="0"/>
        <v>18.64739336492891</v>
      </c>
      <c r="P19" s="43"/>
      <c r="Q19" s="44"/>
      <c r="R19" s="61"/>
      <c r="S19" s="61"/>
      <c r="T19" s="87">
        <v>19673</v>
      </c>
      <c r="U19" s="88">
        <v>1055</v>
      </c>
      <c r="V19" s="63">
        <f t="shared" si="1"/>
        <v>18.64739336492891</v>
      </c>
    </row>
    <row r="20" spans="1:22" s="45" customFormat="1" ht="11.25">
      <c r="A20" s="37">
        <v>14</v>
      </c>
      <c r="B20" s="38"/>
      <c r="C20" s="39" t="s">
        <v>60</v>
      </c>
      <c r="D20" s="40" t="s">
        <v>31</v>
      </c>
      <c r="E20" s="64" t="s">
        <v>66</v>
      </c>
      <c r="F20" s="41">
        <v>44078</v>
      </c>
      <c r="G20" s="42" t="s">
        <v>28</v>
      </c>
      <c r="H20" s="51">
        <v>134</v>
      </c>
      <c r="I20" s="51">
        <v>41</v>
      </c>
      <c r="J20" s="85">
        <v>41</v>
      </c>
      <c r="K20" s="52">
        <v>3</v>
      </c>
      <c r="L20" s="87">
        <v>17016</v>
      </c>
      <c r="M20" s="88">
        <v>806</v>
      </c>
      <c r="N20" s="59">
        <f>M20/J20</f>
        <v>19.658536585365855</v>
      </c>
      <c r="O20" s="62">
        <f t="shared" si="0"/>
        <v>21.11166253101737</v>
      </c>
      <c r="P20" s="43">
        <v>41566.5</v>
      </c>
      <c r="Q20" s="44">
        <v>2177</v>
      </c>
      <c r="R20" s="61">
        <f aca="true" t="shared" si="3" ref="R20:R35">IF(P20&lt;&gt;0,-(P20-L20)/P20,"")</f>
        <v>-0.5906318790372055</v>
      </c>
      <c r="S20" s="61">
        <f aca="true" t="shared" si="4" ref="S20:S35">IF(Q20&lt;&gt;0,-(Q20-M20)/Q20,"")</f>
        <v>-0.6297657326596233</v>
      </c>
      <c r="T20" s="87">
        <v>153618</v>
      </c>
      <c r="U20" s="88">
        <v>8026</v>
      </c>
      <c r="V20" s="63">
        <f t="shared" si="1"/>
        <v>19.140044854223774</v>
      </c>
    </row>
    <row r="21" spans="1:22" s="45" customFormat="1" ht="11.25">
      <c r="A21" s="37">
        <v>15</v>
      </c>
      <c r="B21" s="38"/>
      <c r="C21" s="39" t="s">
        <v>61</v>
      </c>
      <c r="D21" s="40" t="s">
        <v>42</v>
      </c>
      <c r="E21" s="64" t="s">
        <v>64</v>
      </c>
      <c r="F21" s="41">
        <v>44078</v>
      </c>
      <c r="G21" s="66" t="s">
        <v>38</v>
      </c>
      <c r="H21" s="51">
        <v>140</v>
      </c>
      <c r="I21" s="51">
        <v>33</v>
      </c>
      <c r="J21" s="85">
        <v>34</v>
      </c>
      <c r="K21" s="52">
        <v>3</v>
      </c>
      <c r="L21" s="87">
        <v>15203</v>
      </c>
      <c r="M21" s="88">
        <v>751</v>
      </c>
      <c r="N21" s="59">
        <f>M21/J21</f>
        <v>22.08823529411765</v>
      </c>
      <c r="O21" s="62">
        <f t="shared" si="0"/>
        <v>20.243675099866845</v>
      </c>
      <c r="P21" s="43">
        <v>34737</v>
      </c>
      <c r="Q21" s="44">
        <v>1949</v>
      </c>
      <c r="R21" s="61">
        <f t="shared" si="3"/>
        <v>-0.5623398681521145</v>
      </c>
      <c r="S21" s="61">
        <f t="shared" si="4"/>
        <v>-0.6146741918932787</v>
      </c>
      <c r="T21" s="87">
        <v>138789</v>
      </c>
      <c r="U21" s="88">
        <v>7592</v>
      </c>
      <c r="V21" s="63">
        <f t="shared" si="1"/>
        <v>18.28095363540569</v>
      </c>
    </row>
    <row r="22" spans="1:22" s="45" customFormat="1" ht="11.25">
      <c r="A22" s="37">
        <v>16</v>
      </c>
      <c r="B22" s="49"/>
      <c r="C22" s="46" t="s">
        <v>74</v>
      </c>
      <c r="D22" s="47" t="s">
        <v>42</v>
      </c>
      <c r="E22" s="65" t="s">
        <v>75</v>
      </c>
      <c r="F22" s="48">
        <v>44085</v>
      </c>
      <c r="G22" s="42" t="s">
        <v>39</v>
      </c>
      <c r="H22" s="53">
        <v>104</v>
      </c>
      <c r="I22" s="53">
        <v>50</v>
      </c>
      <c r="J22" s="85">
        <v>50</v>
      </c>
      <c r="K22" s="52">
        <v>2</v>
      </c>
      <c r="L22" s="87">
        <v>14238.5</v>
      </c>
      <c r="M22" s="88">
        <v>675</v>
      </c>
      <c r="N22" s="59">
        <f>M22/J22</f>
        <v>13.5</v>
      </c>
      <c r="O22" s="62">
        <f t="shared" si="0"/>
        <v>21.094074074074076</v>
      </c>
      <c r="P22" s="43">
        <v>48045.5</v>
      </c>
      <c r="Q22" s="44">
        <v>2376</v>
      </c>
      <c r="R22" s="61">
        <f t="shared" si="3"/>
        <v>-0.7036455027005651</v>
      </c>
      <c r="S22" s="61">
        <f t="shared" si="4"/>
        <v>-0.7159090909090909</v>
      </c>
      <c r="T22" s="92">
        <v>62284</v>
      </c>
      <c r="U22" s="89">
        <v>3051</v>
      </c>
      <c r="V22" s="63">
        <f t="shared" si="1"/>
        <v>20.41429039659128</v>
      </c>
    </row>
    <row r="23" spans="1:22" s="45" customFormat="1" ht="11.25">
      <c r="A23" s="37">
        <v>17</v>
      </c>
      <c r="B23" s="38"/>
      <c r="C23" s="39" t="s">
        <v>72</v>
      </c>
      <c r="D23" s="40" t="s">
        <v>42</v>
      </c>
      <c r="E23" s="64" t="s">
        <v>71</v>
      </c>
      <c r="F23" s="41">
        <v>44085</v>
      </c>
      <c r="G23" s="66" t="s">
        <v>38</v>
      </c>
      <c r="H23" s="51">
        <v>100</v>
      </c>
      <c r="I23" s="51">
        <v>37</v>
      </c>
      <c r="J23" s="85">
        <v>37</v>
      </c>
      <c r="K23" s="52">
        <v>2</v>
      </c>
      <c r="L23" s="87">
        <v>9215</v>
      </c>
      <c r="M23" s="88">
        <v>503</v>
      </c>
      <c r="N23" s="59">
        <f>M23/J23</f>
        <v>13.594594594594595</v>
      </c>
      <c r="O23" s="62">
        <f t="shared" si="0"/>
        <v>18.320079522862823</v>
      </c>
      <c r="P23" s="43">
        <v>35698</v>
      </c>
      <c r="Q23" s="44">
        <v>1887</v>
      </c>
      <c r="R23" s="61">
        <f t="shared" si="3"/>
        <v>-0.741862289203877</v>
      </c>
      <c r="S23" s="61">
        <f t="shared" si="4"/>
        <v>-0.7334393216746158</v>
      </c>
      <c r="T23" s="87">
        <v>44913</v>
      </c>
      <c r="U23" s="88">
        <v>2390</v>
      </c>
      <c r="V23" s="63">
        <f t="shared" si="1"/>
        <v>18.79205020920502</v>
      </c>
    </row>
    <row r="24" spans="1:22" s="45" customFormat="1" ht="11.25">
      <c r="A24" s="37">
        <v>18</v>
      </c>
      <c r="B24" s="38"/>
      <c r="C24" s="39" t="s">
        <v>48</v>
      </c>
      <c r="D24" s="40" t="s">
        <v>35</v>
      </c>
      <c r="E24" s="64" t="s">
        <v>49</v>
      </c>
      <c r="F24" s="41">
        <v>38058</v>
      </c>
      <c r="G24" s="42" t="s">
        <v>29</v>
      </c>
      <c r="H24" s="51">
        <v>55</v>
      </c>
      <c r="I24" s="51">
        <v>14</v>
      </c>
      <c r="J24" s="85">
        <v>14</v>
      </c>
      <c r="K24" s="52">
        <v>31</v>
      </c>
      <c r="L24" s="87">
        <v>5956</v>
      </c>
      <c r="M24" s="88">
        <v>404</v>
      </c>
      <c r="N24" s="59">
        <f>M24/J24</f>
        <v>28.857142857142858</v>
      </c>
      <c r="O24" s="62">
        <f t="shared" si="0"/>
        <v>14.742574257425742</v>
      </c>
      <c r="P24" s="43">
        <v>11742</v>
      </c>
      <c r="Q24" s="44">
        <v>573</v>
      </c>
      <c r="R24" s="61">
        <f t="shared" si="3"/>
        <v>-0.4927610287855561</v>
      </c>
      <c r="S24" s="61">
        <f t="shared" si="4"/>
        <v>-0.2949389179755672</v>
      </c>
      <c r="T24" s="93">
        <v>32470</v>
      </c>
      <c r="U24" s="94">
        <v>1884</v>
      </c>
      <c r="V24" s="63">
        <f t="shared" si="1"/>
        <v>17.234607218683653</v>
      </c>
    </row>
    <row r="25" spans="1:22" s="45" customFormat="1" ht="11.25">
      <c r="A25" s="37">
        <v>19</v>
      </c>
      <c r="B25" s="38"/>
      <c r="C25" s="39" t="s">
        <v>36</v>
      </c>
      <c r="D25" s="40"/>
      <c r="E25" s="64" t="s">
        <v>36</v>
      </c>
      <c r="F25" s="41">
        <v>42405</v>
      </c>
      <c r="G25" s="42" t="s">
        <v>29</v>
      </c>
      <c r="H25" s="51">
        <v>41</v>
      </c>
      <c r="I25" s="51">
        <v>1</v>
      </c>
      <c r="J25" s="85">
        <v>1</v>
      </c>
      <c r="K25" s="52">
        <v>14</v>
      </c>
      <c r="L25" s="87">
        <v>5000</v>
      </c>
      <c r="M25" s="89">
        <v>100</v>
      </c>
      <c r="N25" s="59">
        <f>M25/J25</f>
        <v>100</v>
      </c>
      <c r="O25" s="62">
        <f t="shared" si="0"/>
        <v>50</v>
      </c>
      <c r="P25" s="43">
        <v>1701</v>
      </c>
      <c r="Q25" s="50">
        <v>203</v>
      </c>
      <c r="R25" s="61">
        <f t="shared" si="3"/>
        <v>1.9394473838918282</v>
      </c>
      <c r="S25" s="61">
        <f t="shared" si="4"/>
        <v>-0.5073891625615764</v>
      </c>
      <c r="T25" s="92">
        <v>481203.67</v>
      </c>
      <c r="U25" s="89">
        <v>30195</v>
      </c>
      <c r="V25" s="63">
        <f t="shared" si="1"/>
        <v>15.936534856764364</v>
      </c>
    </row>
    <row r="26" spans="1:22" s="45" customFormat="1" ht="11.25">
      <c r="A26" s="37">
        <v>20</v>
      </c>
      <c r="B26" s="38"/>
      <c r="C26" s="39" t="s">
        <v>51</v>
      </c>
      <c r="D26" s="40" t="s">
        <v>42</v>
      </c>
      <c r="E26" s="64" t="s">
        <v>51</v>
      </c>
      <c r="F26" s="41">
        <v>43903</v>
      </c>
      <c r="G26" s="42" t="s">
        <v>29</v>
      </c>
      <c r="H26" s="51">
        <v>168</v>
      </c>
      <c r="I26" s="51">
        <v>2</v>
      </c>
      <c r="J26" s="85">
        <v>2</v>
      </c>
      <c r="K26" s="52">
        <v>13</v>
      </c>
      <c r="L26" s="87">
        <v>1155</v>
      </c>
      <c r="M26" s="88">
        <v>72</v>
      </c>
      <c r="N26" s="59">
        <f>M26/J26</f>
        <v>36</v>
      </c>
      <c r="O26" s="62">
        <f t="shared" si="0"/>
        <v>16.041666666666668</v>
      </c>
      <c r="P26" s="43">
        <v>1470</v>
      </c>
      <c r="Q26" s="44">
        <v>92</v>
      </c>
      <c r="R26" s="61">
        <f t="shared" si="3"/>
        <v>-0.21428571428571427</v>
      </c>
      <c r="S26" s="61">
        <f t="shared" si="4"/>
        <v>-0.21739130434782608</v>
      </c>
      <c r="T26" s="93">
        <v>347417</v>
      </c>
      <c r="U26" s="94">
        <v>23323</v>
      </c>
      <c r="V26" s="63">
        <f t="shared" si="1"/>
        <v>14.895896754276894</v>
      </c>
    </row>
    <row r="27" spans="1:22" s="45" customFormat="1" ht="11.25">
      <c r="A27" s="37">
        <v>21</v>
      </c>
      <c r="B27" s="38"/>
      <c r="C27" s="39" t="s">
        <v>50</v>
      </c>
      <c r="D27" s="40" t="s">
        <v>42</v>
      </c>
      <c r="E27" s="64" t="s">
        <v>50</v>
      </c>
      <c r="F27" s="41">
        <v>43896</v>
      </c>
      <c r="G27" s="42" t="s">
        <v>29</v>
      </c>
      <c r="H27" s="51">
        <v>223</v>
      </c>
      <c r="I27" s="51">
        <v>1</v>
      </c>
      <c r="J27" s="85">
        <v>1</v>
      </c>
      <c r="K27" s="52">
        <v>5</v>
      </c>
      <c r="L27" s="87">
        <v>3300</v>
      </c>
      <c r="M27" s="88">
        <v>66</v>
      </c>
      <c r="N27" s="59">
        <f>M27/J27</f>
        <v>66</v>
      </c>
      <c r="O27" s="62">
        <f t="shared" si="0"/>
        <v>50</v>
      </c>
      <c r="P27" s="43">
        <v>510</v>
      </c>
      <c r="Q27" s="44">
        <v>32</v>
      </c>
      <c r="R27" s="61">
        <f t="shared" si="3"/>
        <v>5.470588235294118</v>
      </c>
      <c r="S27" s="61">
        <f t="shared" si="4"/>
        <v>1.0625</v>
      </c>
      <c r="T27" s="93">
        <v>99265.5</v>
      </c>
      <c r="U27" s="94">
        <v>4750</v>
      </c>
      <c r="V27" s="63">
        <f t="shared" si="1"/>
        <v>20.898</v>
      </c>
    </row>
    <row r="28" spans="1:22" s="45" customFormat="1" ht="11.25">
      <c r="A28" s="37">
        <v>22</v>
      </c>
      <c r="B28" s="38"/>
      <c r="C28" s="96" t="s">
        <v>70</v>
      </c>
      <c r="D28" s="40" t="s">
        <v>24</v>
      </c>
      <c r="E28" s="64" t="s">
        <v>70</v>
      </c>
      <c r="F28" s="41">
        <v>44085</v>
      </c>
      <c r="G28" s="42" t="s">
        <v>33</v>
      </c>
      <c r="H28" s="51">
        <v>14</v>
      </c>
      <c r="I28" s="51">
        <v>5</v>
      </c>
      <c r="J28" s="85">
        <v>5</v>
      </c>
      <c r="K28" s="52">
        <v>2</v>
      </c>
      <c r="L28" s="87">
        <v>1101.00000008071</v>
      </c>
      <c r="M28" s="88">
        <v>51</v>
      </c>
      <c r="N28" s="59">
        <f>M28/J28</f>
        <v>10.2</v>
      </c>
      <c r="O28" s="62">
        <f t="shared" si="0"/>
        <v>21.588235295700194</v>
      </c>
      <c r="P28" s="43">
        <v>3799</v>
      </c>
      <c r="Q28" s="44">
        <v>221</v>
      </c>
      <c r="R28" s="61">
        <f t="shared" si="3"/>
        <v>-0.7101868912659358</v>
      </c>
      <c r="S28" s="61">
        <f t="shared" si="4"/>
        <v>-0.7692307692307693</v>
      </c>
      <c r="T28" s="87">
        <v>2925</v>
      </c>
      <c r="U28" s="88">
        <v>185</v>
      </c>
      <c r="V28" s="63">
        <f t="shared" si="1"/>
        <v>15.81081081081081</v>
      </c>
    </row>
    <row r="29" spans="1:22" s="45" customFormat="1" ht="11.25">
      <c r="A29" s="37">
        <v>23</v>
      </c>
      <c r="B29" s="49"/>
      <c r="C29" s="46" t="s">
        <v>40</v>
      </c>
      <c r="D29" s="47" t="s">
        <v>35</v>
      </c>
      <c r="E29" s="65" t="s">
        <v>40</v>
      </c>
      <c r="F29" s="48">
        <v>43686</v>
      </c>
      <c r="G29" s="42" t="s">
        <v>39</v>
      </c>
      <c r="H29" s="53">
        <v>355</v>
      </c>
      <c r="I29" s="53">
        <v>1</v>
      </c>
      <c r="J29" s="85">
        <v>1</v>
      </c>
      <c r="K29" s="52">
        <v>14</v>
      </c>
      <c r="L29" s="87">
        <v>764</v>
      </c>
      <c r="M29" s="88">
        <v>48</v>
      </c>
      <c r="N29" s="59">
        <f>M29/J29</f>
        <v>48</v>
      </c>
      <c r="O29" s="62">
        <f t="shared" si="0"/>
        <v>15.916666666666666</v>
      </c>
      <c r="P29" s="43">
        <v>1142</v>
      </c>
      <c r="Q29" s="44">
        <v>71</v>
      </c>
      <c r="R29" s="61">
        <f t="shared" si="3"/>
        <v>-0.3309982486865149</v>
      </c>
      <c r="S29" s="61">
        <f t="shared" si="4"/>
        <v>-0.323943661971831</v>
      </c>
      <c r="T29" s="92">
        <v>7143991.5</v>
      </c>
      <c r="U29" s="89">
        <v>450440</v>
      </c>
      <c r="V29" s="63">
        <f t="shared" si="1"/>
        <v>15.860029082674718</v>
      </c>
    </row>
    <row r="30" spans="1:22" s="45" customFormat="1" ht="11.25">
      <c r="A30" s="37">
        <v>24</v>
      </c>
      <c r="B30" s="38"/>
      <c r="C30" s="39" t="s">
        <v>54</v>
      </c>
      <c r="D30" s="40" t="s">
        <v>31</v>
      </c>
      <c r="E30" s="64" t="s">
        <v>55</v>
      </c>
      <c r="F30" s="41">
        <v>44050</v>
      </c>
      <c r="G30" s="42" t="s">
        <v>29</v>
      </c>
      <c r="H30" s="51">
        <v>117</v>
      </c>
      <c r="I30" s="51">
        <v>4</v>
      </c>
      <c r="J30" s="85">
        <v>4</v>
      </c>
      <c r="K30" s="52">
        <v>6</v>
      </c>
      <c r="L30" s="87">
        <v>700</v>
      </c>
      <c r="M30" s="88">
        <v>40</v>
      </c>
      <c r="N30" s="59">
        <f>M30/J30</f>
        <v>10</v>
      </c>
      <c r="O30" s="62">
        <f t="shared" si="0"/>
        <v>17.5</v>
      </c>
      <c r="P30" s="43">
        <v>1130</v>
      </c>
      <c r="Q30" s="44">
        <v>64</v>
      </c>
      <c r="R30" s="61">
        <f t="shared" si="3"/>
        <v>-0.3805309734513274</v>
      </c>
      <c r="S30" s="61">
        <f t="shared" si="4"/>
        <v>-0.375</v>
      </c>
      <c r="T30" s="93">
        <v>224687</v>
      </c>
      <c r="U30" s="94">
        <v>12284</v>
      </c>
      <c r="V30" s="63">
        <f t="shared" si="1"/>
        <v>18.291028980788017</v>
      </c>
    </row>
    <row r="31" spans="1:22" s="45" customFormat="1" ht="11.25">
      <c r="A31" s="37">
        <v>25</v>
      </c>
      <c r="B31" s="38"/>
      <c r="C31" s="96" t="s">
        <v>57</v>
      </c>
      <c r="D31" s="40" t="s">
        <v>35</v>
      </c>
      <c r="E31" s="64" t="s">
        <v>56</v>
      </c>
      <c r="F31" s="41">
        <v>44057</v>
      </c>
      <c r="G31" s="42" t="s">
        <v>33</v>
      </c>
      <c r="H31" s="51">
        <v>15</v>
      </c>
      <c r="I31" s="51">
        <v>1</v>
      </c>
      <c r="J31" s="85">
        <v>1</v>
      </c>
      <c r="K31" s="52">
        <v>4</v>
      </c>
      <c r="L31" s="87">
        <v>512.999999992124</v>
      </c>
      <c r="M31" s="88">
        <v>24</v>
      </c>
      <c r="N31" s="59">
        <f>M31/J31</f>
        <v>24</v>
      </c>
      <c r="O31" s="62">
        <f t="shared" si="0"/>
        <v>21.374999999671832</v>
      </c>
      <c r="P31" s="43">
        <v>276</v>
      </c>
      <c r="Q31" s="44">
        <v>10</v>
      </c>
      <c r="R31" s="61">
        <f t="shared" si="3"/>
        <v>0.8586956521453768</v>
      </c>
      <c r="S31" s="61">
        <f t="shared" si="4"/>
        <v>1.4</v>
      </c>
      <c r="T31" s="87">
        <v>18024.6</v>
      </c>
      <c r="U31" s="88">
        <v>1243</v>
      </c>
      <c r="V31" s="63">
        <f t="shared" si="1"/>
        <v>14.50088495575221</v>
      </c>
    </row>
    <row r="32" spans="1:22" s="45" customFormat="1" ht="11.25">
      <c r="A32" s="37">
        <v>26</v>
      </c>
      <c r="B32" s="38"/>
      <c r="C32" s="39" t="s">
        <v>73</v>
      </c>
      <c r="D32" s="40" t="s">
        <v>31</v>
      </c>
      <c r="E32" s="64" t="s">
        <v>73</v>
      </c>
      <c r="F32" s="41">
        <v>44085</v>
      </c>
      <c r="G32" s="42" t="s">
        <v>34</v>
      </c>
      <c r="H32" s="51">
        <v>16</v>
      </c>
      <c r="I32" s="51">
        <v>3</v>
      </c>
      <c r="J32" s="85">
        <v>3</v>
      </c>
      <c r="K32" s="52">
        <v>2</v>
      </c>
      <c r="L32" s="87">
        <v>183</v>
      </c>
      <c r="M32" s="88">
        <v>14</v>
      </c>
      <c r="N32" s="59">
        <f>M32/J32</f>
        <v>4.666666666666667</v>
      </c>
      <c r="O32" s="62">
        <f t="shared" si="0"/>
        <v>13.071428571428571</v>
      </c>
      <c r="P32" s="43">
        <v>3497.99999991384</v>
      </c>
      <c r="Q32" s="44">
        <v>197</v>
      </c>
      <c r="R32" s="61">
        <f t="shared" si="3"/>
        <v>-0.9476843910793289</v>
      </c>
      <c r="S32" s="61">
        <f t="shared" si="4"/>
        <v>-0.9289340101522843</v>
      </c>
      <c r="T32" s="87">
        <v>3681</v>
      </c>
      <c r="U32" s="88">
        <v>211</v>
      </c>
      <c r="V32" s="63">
        <f t="shared" si="1"/>
        <v>17.445497630331754</v>
      </c>
    </row>
    <row r="33" spans="1:22" s="45" customFormat="1" ht="11.25">
      <c r="A33" s="37">
        <v>27</v>
      </c>
      <c r="B33" s="38"/>
      <c r="C33" s="39" t="s">
        <v>37</v>
      </c>
      <c r="D33" s="40" t="s">
        <v>30</v>
      </c>
      <c r="E33" s="64" t="s">
        <v>37</v>
      </c>
      <c r="F33" s="41">
        <v>43364</v>
      </c>
      <c r="G33" s="42" t="s">
        <v>33</v>
      </c>
      <c r="H33" s="51">
        <v>20</v>
      </c>
      <c r="I33" s="51">
        <v>1</v>
      </c>
      <c r="J33" s="85">
        <v>1</v>
      </c>
      <c r="K33" s="52">
        <v>20</v>
      </c>
      <c r="L33" s="87">
        <v>158.999999968848</v>
      </c>
      <c r="M33" s="88">
        <v>9</v>
      </c>
      <c r="N33" s="59">
        <f>M33/J33</f>
        <v>9</v>
      </c>
      <c r="O33" s="62">
        <f t="shared" si="0"/>
        <v>17.666666663205334</v>
      </c>
      <c r="P33" s="43">
        <v>178</v>
      </c>
      <c r="Q33" s="44">
        <v>9</v>
      </c>
      <c r="R33" s="61">
        <f t="shared" si="3"/>
        <v>-0.10674157320871917</v>
      </c>
      <c r="S33" s="61">
        <f t="shared" si="4"/>
        <v>0</v>
      </c>
      <c r="T33" s="87">
        <v>79811.27</v>
      </c>
      <c r="U33" s="88">
        <v>12496</v>
      </c>
      <c r="V33" s="63">
        <f t="shared" si="1"/>
        <v>6.386945422535212</v>
      </c>
    </row>
    <row r="34" spans="1:22" s="45" customFormat="1" ht="11.25">
      <c r="A34" s="37">
        <v>28</v>
      </c>
      <c r="B34" s="38"/>
      <c r="C34" s="39" t="s">
        <v>52</v>
      </c>
      <c r="D34" s="40" t="s">
        <v>31</v>
      </c>
      <c r="E34" s="64" t="s">
        <v>52</v>
      </c>
      <c r="F34" s="41">
        <v>44022</v>
      </c>
      <c r="G34" s="42" t="s">
        <v>29</v>
      </c>
      <c r="H34" s="51">
        <v>6</v>
      </c>
      <c r="I34" s="51">
        <v>1</v>
      </c>
      <c r="J34" s="85">
        <v>1</v>
      </c>
      <c r="K34" s="52">
        <v>6</v>
      </c>
      <c r="L34" s="87">
        <v>92</v>
      </c>
      <c r="M34" s="88">
        <v>5</v>
      </c>
      <c r="N34" s="59">
        <f>M34/J34</f>
        <v>5</v>
      </c>
      <c r="O34" s="62">
        <f t="shared" si="0"/>
        <v>18.4</v>
      </c>
      <c r="P34" s="43">
        <v>1767</v>
      </c>
      <c r="Q34" s="44">
        <v>141</v>
      </c>
      <c r="R34" s="61">
        <f t="shared" si="3"/>
        <v>-0.9479343520090548</v>
      </c>
      <c r="S34" s="61">
        <f t="shared" si="4"/>
        <v>-0.9645390070921985</v>
      </c>
      <c r="T34" s="93">
        <v>5828</v>
      </c>
      <c r="U34" s="94">
        <v>413</v>
      </c>
      <c r="V34" s="63">
        <f t="shared" si="1"/>
        <v>14.111380145278451</v>
      </c>
    </row>
    <row r="35" spans="1:22" s="45" customFormat="1" ht="11.25">
      <c r="A35" s="37">
        <v>29</v>
      </c>
      <c r="B35" s="38"/>
      <c r="C35" s="39" t="s">
        <v>62</v>
      </c>
      <c r="D35" s="40" t="s">
        <v>27</v>
      </c>
      <c r="E35" s="64" t="s">
        <v>63</v>
      </c>
      <c r="F35" s="41">
        <v>44078</v>
      </c>
      <c r="G35" s="42" t="s">
        <v>32</v>
      </c>
      <c r="H35" s="51">
        <v>121</v>
      </c>
      <c r="I35" s="51">
        <v>2</v>
      </c>
      <c r="J35" s="85">
        <v>2</v>
      </c>
      <c r="K35" s="52">
        <v>2</v>
      </c>
      <c r="L35" s="87">
        <v>79.0000000220503</v>
      </c>
      <c r="M35" s="89">
        <v>5</v>
      </c>
      <c r="N35" s="59">
        <f>M35/J35</f>
        <v>2.5</v>
      </c>
      <c r="O35" s="62">
        <f t="shared" si="0"/>
        <v>15.80000000441006</v>
      </c>
      <c r="P35" s="43">
        <v>4325.00000008952</v>
      </c>
      <c r="Q35" s="50">
        <v>222</v>
      </c>
      <c r="R35" s="61">
        <f t="shared" si="3"/>
        <v>-0.9817341040415224</v>
      </c>
      <c r="S35" s="61">
        <f t="shared" si="4"/>
        <v>-0.9774774774774775</v>
      </c>
      <c r="T35" s="92">
        <v>30168.5</v>
      </c>
      <c r="U35" s="89">
        <v>1700</v>
      </c>
      <c r="V35" s="63">
        <f t="shared" si="1"/>
        <v>17.746176470588235</v>
      </c>
    </row>
  </sheetData>
  <sheetProtection selectLockedCells="1" selectUnlockedCells="1"/>
  <mergeCells count="9">
    <mergeCell ref="B1:C1"/>
    <mergeCell ref="L1:V3"/>
    <mergeCell ref="B2:C2"/>
    <mergeCell ref="B3:C3"/>
    <mergeCell ref="T4:V4"/>
    <mergeCell ref="L4:M4"/>
    <mergeCell ref="N4:O4"/>
    <mergeCell ref="P4:Q4"/>
    <mergeCell ref="R4:S4"/>
  </mergeCells>
  <hyperlinks>
    <hyperlink ref="B2" r:id="rId1" display="http://www.antraktsinema.com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2020-09-25T11:51:04Z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AdHocReviewCycleID">
    <vt:r8>-1892574857</vt:r8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EmailSubject">
    <vt:lpwstr>New Weekend Ranking.xls</vt:lpwstr>
  </property>
</Properties>
</file>