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0" windowWidth="20400" windowHeight="7830" tabRatio="743"/>
  </bookViews>
  <sheets>
    <sheet name="33.Hafta" sheetId="173" r:id="rId1"/>
    <sheet name="11.Hafta" sheetId="172" r:id="rId2"/>
    <sheet name="10.Hafta" sheetId="171" r:id="rId3"/>
    <sheet name="09.Hafta" sheetId="170" r:id="rId4"/>
    <sheet name="08.Hafta" sheetId="169" r:id="rId5"/>
    <sheet name="07.Hafta" sheetId="168" r:id="rId6"/>
    <sheet name="06.Hafta" sheetId="167" r:id="rId7"/>
    <sheet name="05.Hafta" sheetId="166" r:id="rId8"/>
    <sheet name="04.Hafta" sheetId="165" r:id="rId9"/>
    <sheet name="03.Hafta" sheetId="164" r:id="rId10"/>
    <sheet name="02.Hafta" sheetId="163" r:id="rId11"/>
    <sheet name="01.Hafta" sheetId="162" r:id="rId12"/>
  </sheets>
  <calcPr calcId="145621"/>
</workbook>
</file>

<file path=xl/calcChain.xml><?xml version="1.0" encoding="utf-8"?>
<calcChain xmlns="http://schemas.openxmlformats.org/spreadsheetml/2006/main">
  <c r="W4" i="173" l="1"/>
  <c r="T4" i="173"/>
  <c r="P4" i="173"/>
  <c r="Q4" i="173" s="1"/>
  <c r="O4" i="173"/>
  <c r="R4" i="173" s="1"/>
  <c r="A5" i="172" l="1"/>
  <c r="W4" i="172" l="1"/>
  <c r="P4" i="172"/>
  <c r="Q4" i="172" s="1"/>
  <c r="O4" i="172"/>
  <c r="T4" i="172" s="1"/>
  <c r="W5" i="172"/>
  <c r="P5" i="172"/>
  <c r="Q5" i="172" s="1"/>
  <c r="O5" i="172"/>
  <c r="T5" i="172" s="1"/>
  <c r="R4" i="172" l="1"/>
  <c r="R5" i="172"/>
  <c r="A5" i="171"/>
  <c r="W4" i="171"/>
  <c r="P4" i="171"/>
  <c r="Q4" i="171" s="1"/>
  <c r="O4" i="171"/>
  <c r="T4" i="171" s="1"/>
  <c r="W5" i="171"/>
  <c r="P5" i="171"/>
  <c r="Q5" i="171" s="1"/>
  <c r="O5" i="171"/>
  <c r="T5" i="171" s="1"/>
  <c r="R5" i="171" l="1"/>
  <c r="R4" i="171"/>
  <c r="A5" i="170"/>
  <c r="W4" i="170"/>
  <c r="P4" i="170"/>
  <c r="Q4" i="170" s="1"/>
  <c r="O4" i="170"/>
  <c r="T4" i="170" s="1"/>
  <c r="W5" i="170"/>
  <c r="P5" i="170"/>
  <c r="Q5" i="170" s="1"/>
  <c r="O5" i="170"/>
  <c r="T5" i="170" s="1"/>
  <c r="R5" i="170" l="1"/>
  <c r="R4" i="170"/>
  <c r="W5" i="169"/>
  <c r="P5" i="169"/>
  <c r="Q5" i="169" s="1"/>
  <c r="O5" i="169"/>
  <c r="R5" i="169" s="1"/>
  <c r="A5" i="169"/>
  <c r="W4" i="169"/>
  <c r="P4" i="169"/>
  <c r="Q4" i="169" s="1"/>
  <c r="O4" i="169"/>
  <c r="T4" i="169" s="1"/>
  <c r="T5" i="169" l="1"/>
  <c r="R4" i="169"/>
  <c r="A5" i="168"/>
  <c r="W4" i="168"/>
  <c r="T4" i="168"/>
  <c r="P4" i="168"/>
  <c r="Q4" i="168" s="1"/>
  <c r="O4" i="168"/>
  <c r="R4" i="168" l="1"/>
  <c r="W5" i="168"/>
  <c r="P5" i="168"/>
  <c r="Q5" i="168" s="1"/>
  <c r="O5" i="168"/>
  <c r="T5" i="168" s="1"/>
  <c r="R5" i="168" l="1"/>
  <c r="A6" i="167"/>
  <c r="W6" i="167"/>
  <c r="P6" i="167"/>
  <c r="Q6" i="167" s="1"/>
  <c r="O6" i="167"/>
  <c r="T6" i="167" s="1"/>
  <c r="W5" i="167"/>
  <c r="P5" i="167"/>
  <c r="Q5" i="167" s="1"/>
  <c r="O5" i="167"/>
  <c r="T5" i="167" s="1"/>
  <c r="A5" i="167"/>
  <c r="W4" i="167"/>
  <c r="P4" i="167"/>
  <c r="Q4" i="167" s="1"/>
  <c r="O4" i="167"/>
  <c r="R4" i="167" l="1"/>
  <c r="R6" i="167"/>
  <c r="T4" i="167"/>
  <c r="R5" i="167"/>
  <c r="A5" i="166"/>
  <c r="W4" i="166" l="1"/>
  <c r="P4" i="166"/>
  <c r="Q4" i="166" s="1"/>
  <c r="O4" i="166"/>
  <c r="T4" i="166" s="1"/>
  <c r="W5" i="166"/>
  <c r="P5" i="166"/>
  <c r="Q5" i="166" s="1"/>
  <c r="O5" i="166"/>
  <c r="T5" i="166" s="1"/>
  <c r="R5" i="166" l="1"/>
  <c r="R4" i="166"/>
  <c r="W4" i="165"/>
  <c r="P4" i="165"/>
  <c r="Q4" i="165" s="1"/>
  <c r="O4" i="165"/>
  <c r="T4" i="165" l="1"/>
  <c r="R4" i="165"/>
  <c r="A5" i="164"/>
  <c r="W4" i="164" l="1"/>
  <c r="P4" i="164"/>
  <c r="Q4" i="164" s="1"/>
  <c r="O4" i="164"/>
  <c r="W5" i="164"/>
  <c r="P5" i="164"/>
  <c r="Q5" i="164" s="1"/>
  <c r="O5" i="164"/>
  <c r="T5" i="164" s="1"/>
  <c r="R4" i="164" l="1"/>
  <c r="R5" i="164"/>
  <c r="T4" i="164"/>
  <c r="W4" i="163"/>
  <c r="P4" i="163"/>
  <c r="O4" i="163"/>
  <c r="T4" i="163" s="1"/>
  <c r="A4" i="163"/>
  <c r="R4" i="163" l="1"/>
  <c r="Q4" i="163"/>
  <c r="W5" i="163" l="1"/>
  <c r="P5" i="163"/>
  <c r="Q5" i="163" s="1"/>
  <c r="O5" i="163"/>
  <c r="T5" i="163" s="1"/>
  <c r="R5" i="163" l="1"/>
  <c r="W6" i="162"/>
  <c r="P6" i="162"/>
  <c r="Q6" i="162" s="1"/>
  <c r="O6" i="162"/>
  <c r="T6" i="162" s="1"/>
  <c r="W5" i="162"/>
  <c r="P5" i="162"/>
  <c r="Q5" i="162" s="1"/>
  <c r="O5" i="162"/>
  <c r="T5" i="162" s="1"/>
  <c r="A5" i="162"/>
  <c r="A6" i="162" s="1"/>
  <c r="W4" i="162"/>
  <c r="P4" i="162"/>
  <c r="Q4" i="162" s="1"/>
  <c r="O4" i="162"/>
  <c r="R4" i="162" s="1"/>
  <c r="R5" i="162" l="1"/>
  <c r="T4" i="162"/>
  <c r="R6" i="162"/>
</calcChain>
</file>

<file path=xl/sharedStrings.xml><?xml version="1.0" encoding="utf-8"?>
<sst xmlns="http://schemas.openxmlformats.org/spreadsheetml/2006/main" count="432" uniqueCount="49">
  <si>
    <t>Film Adı</t>
  </si>
  <si>
    <t>Viz. Tarihi</t>
  </si>
  <si>
    <t>Dağıtım</t>
  </si>
  <si>
    <t>Şirket</t>
  </si>
  <si>
    <t>Cuma</t>
  </si>
  <si>
    <t>Cumartesi</t>
  </si>
  <si>
    <t>Pazar</t>
  </si>
  <si>
    <t>Hafta Sonu Toplam</t>
  </si>
  <si>
    <t>Geçen Hafta Sonu</t>
  </si>
  <si>
    <t>Toplam</t>
  </si>
  <si>
    <t>Hasılat</t>
  </si>
  <si>
    <t>Seyirci</t>
  </si>
  <si>
    <t>Salon Ort.</t>
  </si>
  <si>
    <t>Değişim</t>
  </si>
  <si>
    <t>Bir Film</t>
  </si>
  <si>
    <t>Lok.</t>
  </si>
  <si>
    <t>Salon</t>
  </si>
  <si>
    <t>Hafta</t>
  </si>
  <si>
    <t>Başka Sinema Dağıtım Hafta Sonu Rakamları</t>
  </si>
  <si>
    <t>Bilet
Ort.</t>
  </si>
  <si>
    <t>BS Dağıtım</t>
  </si>
  <si>
    <t>Fabula</t>
  </si>
  <si>
    <t>Mars Production</t>
  </si>
  <si>
    <t>PORTRAIT OF A LADY ON FIRE</t>
  </si>
  <si>
    <t>EMA</t>
  </si>
  <si>
    <t>LITTLE JOE</t>
  </si>
  <si>
    <t>Hafta Sonu: 01
03 - 05 Ocak 2020</t>
  </si>
  <si>
    <t>MATTHIAS ET MAXIME</t>
  </si>
  <si>
    <t>Hafta Sonu: 02
10 - 12 Ocak 2020</t>
  </si>
  <si>
    <t>Hafta Sonu: 03
17 - 19 Ocak 2020</t>
  </si>
  <si>
    <t>I LOST MY BODY</t>
  </si>
  <si>
    <t>Hafta Sonu: 04
24 - 26 Ocak 2020</t>
  </si>
  <si>
    <t>HONEYLAND</t>
  </si>
  <si>
    <t>Hafta Sonu: 05
31 Ocak - 02 Şubat 2020</t>
  </si>
  <si>
    <t>OUR MOTHERS</t>
  </si>
  <si>
    <t>Hafta Sonu: 07
14 - 16 Şubat 2020</t>
  </si>
  <si>
    <t>Hafta Sonu: 06
07 - 09 Şubat 2020</t>
  </si>
  <si>
    <t>LOVE ME IF YOU DARE</t>
  </si>
  <si>
    <t>LA BELLE EPOQUE</t>
  </si>
  <si>
    <t>Hafta Sonu: 08
21 - 23 Şubat 2020</t>
  </si>
  <si>
    <t>IT MUST BE HEAVEN</t>
  </si>
  <si>
    <t>Zeyno Film</t>
  </si>
  <si>
    <t>Hafta Sonu: 09
28 Şubat - 01 Mart 2020</t>
  </si>
  <si>
    <t>Hafta Sonu: 10
06 - 08 Mart 2020</t>
  </si>
  <si>
    <t>Hafta Sonu: 11
13 - 15 Mart 2020</t>
  </si>
  <si>
    <t>WOMAN</t>
  </si>
  <si>
    <t>FIRST LOVE</t>
  </si>
  <si>
    <t>Hafta Sonu: 33
14 - 16 Ağustos 2020</t>
  </si>
  <si>
    <t>PAINTED 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</si>
</sst>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;@"/>
    <numFmt numFmtId="165" formatCode="#,##0.00\ "/>
    <numFmt numFmtId="166" formatCode="0.00\ "/>
    <numFmt numFmtId="167" formatCode="#,##0.00\ &quot;TL&quot;"/>
    <numFmt numFmtId="168" formatCode="#,##0\ 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3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7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7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</xf>
    <xf numFmtId="167" fontId="4" fillId="0" borderId="12" xfId="0" applyNumberFormat="1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168" fontId="4" fillId="0" borderId="14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167" fontId="11" fillId="0" borderId="13" xfId="0" applyNumberFormat="1" applyFont="1" applyFill="1" applyBorder="1" applyAlignment="1" applyProtection="1">
      <alignment horizontal="center" vertical="center" wrapText="1"/>
    </xf>
    <xf numFmtId="9" fontId="4" fillId="0" borderId="13" xfId="0" applyNumberFormat="1" applyFont="1" applyFill="1" applyBorder="1" applyAlignment="1" applyProtection="1">
      <alignment horizontal="center" vertical="center" wrapText="1"/>
    </xf>
    <xf numFmtId="43" fontId="4" fillId="0" borderId="6" xfId="1" applyFont="1" applyFill="1" applyBorder="1" applyAlignment="1" applyProtection="1">
      <alignment horizontal="center" vertical="center"/>
    </xf>
    <xf numFmtId="43" fontId="4" fillId="0" borderId="10" xfId="1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167" fontId="3" fillId="0" borderId="15" xfId="0" applyNumberFormat="1" applyFont="1" applyFill="1" applyBorder="1" applyAlignment="1">
      <alignment horizontal="right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2" borderId="15" xfId="0" applyNumberFormat="1" applyFont="1" applyFill="1" applyBorder="1" applyAlignment="1">
      <alignment horizontal="center" vertical="center" shrinkToFit="1"/>
    </xf>
    <xf numFmtId="3" fontId="6" fillId="2" borderId="15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164" fontId="3" fillId="2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vertical="center" shrinkToFit="1"/>
    </xf>
    <xf numFmtId="164" fontId="3" fillId="2" borderId="22" xfId="0" applyNumberFormat="1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167" fontId="3" fillId="0" borderId="2" xfId="0" applyNumberFormat="1" applyFont="1" applyFill="1" applyBorder="1" applyAlignment="1">
      <alignment horizontal="right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167" fontId="3" fillId="0" borderId="3" xfId="0" applyNumberFormat="1" applyFont="1" applyFill="1" applyBorder="1" applyAlignment="1">
      <alignment horizontal="right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167" fontId="3" fillId="0" borderId="19" xfId="0" applyNumberFormat="1" applyFont="1" applyFill="1" applyBorder="1" applyAlignment="1">
      <alignment horizontal="right" vertical="center" shrinkToFit="1"/>
    </xf>
    <xf numFmtId="3" fontId="3" fillId="0" borderId="20" xfId="0" applyNumberFormat="1" applyFont="1" applyFill="1" applyBorder="1" applyAlignment="1">
      <alignment horizontal="center" vertical="center" shrinkToFit="1"/>
    </xf>
    <xf numFmtId="167" fontId="3" fillId="0" borderId="21" xfId="0" applyNumberFormat="1" applyFont="1" applyFill="1" applyBorder="1" applyAlignment="1">
      <alignment horizontal="right" vertical="center" shrinkToFit="1"/>
    </xf>
    <xf numFmtId="3" fontId="3" fillId="0" borderId="22" xfId="0" applyNumberFormat="1" applyFont="1" applyFill="1" applyBorder="1" applyAlignment="1">
      <alignment horizontal="center" vertical="center" shrinkToFit="1"/>
    </xf>
    <xf numFmtId="167" fontId="3" fillId="0" borderId="22" xfId="0" applyNumberFormat="1" applyFont="1" applyFill="1" applyBorder="1" applyAlignment="1">
      <alignment horizontal="right" vertical="center" shrinkToFit="1"/>
    </xf>
    <xf numFmtId="3" fontId="3" fillId="0" borderId="23" xfId="0" applyNumberFormat="1" applyFont="1" applyFill="1" applyBorder="1" applyAlignment="1">
      <alignment horizontal="center" vertical="center" shrinkToFit="1"/>
    </xf>
    <xf numFmtId="167" fontId="3" fillId="2" borderId="2" xfId="0" applyNumberFormat="1" applyFont="1" applyFill="1" applyBorder="1" applyAlignment="1">
      <alignment horizontal="right" vertical="center" shrinkToFit="1"/>
    </xf>
    <xf numFmtId="3" fontId="3" fillId="2" borderId="3" xfId="0" applyNumberFormat="1" applyFont="1" applyFill="1" applyBorder="1" applyAlignment="1">
      <alignment horizontal="center" vertical="center" shrinkToFit="1"/>
    </xf>
    <xf numFmtId="3" fontId="6" fillId="2" borderId="3" xfId="0" applyNumberFormat="1" applyFont="1" applyFill="1" applyBorder="1" applyAlignment="1">
      <alignment horizontal="center" vertical="center" shrinkToFit="1"/>
    </xf>
    <xf numFmtId="167" fontId="7" fillId="2" borderId="5" xfId="0" applyNumberFormat="1" applyFont="1" applyFill="1" applyBorder="1" applyAlignment="1">
      <alignment horizontal="right" vertical="center" shrinkToFit="1"/>
    </xf>
    <xf numFmtId="167" fontId="3" fillId="2" borderId="19" xfId="0" applyNumberFormat="1" applyFont="1" applyFill="1" applyBorder="1" applyAlignment="1">
      <alignment horizontal="right" vertical="center" shrinkToFit="1"/>
    </xf>
    <xf numFmtId="167" fontId="7" fillId="2" borderId="20" xfId="0" applyNumberFormat="1" applyFont="1" applyFill="1" applyBorder="1" applyAlignment="1">
      <alignment horizontal="right" vertical="center" shrinkToFit="1"/>
    </xf>
    <xf numFmtId="167" fontId="3" fillId="2" borderId="21" xfId="0" applyNumberFormat="1" applyFont="1" applyFill="1" applyBorder="1" applyAlignment="1">
      <alignment horizontal="right" vertical="center" shrinkToFit="1"/>
    </xf>
    <xf numFmtId="3" fontId="3" fillId="2" borderId="22" xfId="0" applyNumberFormat="1" applyFont="1" applyFill="1" applyBorder="1" applyAlignment="1">
      <alignment horizontal="center" vertical="center" shrinkToFit="1"/>
    </xf>
    <xf numFmtId="3" fontId="6" fillId="2" borderId="22" xfId="0" applyNumberFormat="1" applyFont="1" applyFill="1" applyBorder="1" applyAlignment="1">
      <alignment horizontal="center" vertical="center" shrinkToFit="1"/>
    </xf>
    <xf numFmtId="167" fontId="7" fillId="2" borderId="23" xfId="0" applyNumberFormat="1" applyFont="1" applyFill="1" applyBorder="1" applyAlignment="1">
      <alignment horizontal="right" vertical="center" shrinkToFit="1"/>
    </xf>
    <xf numFmtId="9" fontId="3" fillId="2" borderId="5" xfId="0" applyNumberFormat="1" applyFont="1" applyFill="1" applyBorder="1" applyAlignment="1">
      <alignment horizontal="center" vertical="center" shrinkToFit="1"/>
    </xf>
    <xf numFmtId="9" fontId="3" fillId="2" borderId="20" xfId="0" applyNumberFormat="1" applyFont="1" applyFill="1" applyBorder="1" applyAlignment="1">
      <alignment horizontal="center" vertical="center" shrinkToFit="1"/>
    </xf>
    <xf numFmtId="9" fontId="3" fillId="2" borderId="23" xfId="0" applyNumberFormat="1" applyFont="1" applyFill="1" applyBorder="1" applyAlignment="1">
      <alignment horizontal="center" vertical="center" shrinkToFit="1"/>
    </xf>
    <xf numFmtId="1" fontId="4" fillId="0" borderId="17" xfId="0" applyNumberFormat="1" applyFont="1" applyFill="1" applyBorder="1" applyAlignment="1">
      <alignment horizontal="center" vertical="center" shrinkToFit="1"/>
    </xf>
    <xf numFmtId="1" fontId="4" fillId="0" borderId="18" xfId="0" applyNumberFormat="1" applyFont="1" applyFill="1" applyBorder="1" applyAlignment="1">
      <alignment horizontal="center" vertical="center" shrinkToFit="1"/>
    </xf>
    <xf numFmtId="1" fontId="4" fillId="0" borderId="16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1" fontId="4" fillId="0" borderId="21" xfId="0" applyNumberFormat="1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vertical="center" shrinkToFit="1"/>
    </xf>
    <xf numFmtId="1" fontId="4" fillId="0" borderId="24" xfId="0" applyNumberFormat="1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vertical="center" shrinkToFit="1"/>
    </xf>
    <xf numFmtId="164" fontId="3" fillId="2" borderId="25" xfId="0" applyNumberFormat="1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167" fontId="3" fillId="0" borderId="24" xfId="0" applyNumberFormat="1" applyFont="1" applyFill="1" applyBorder="1" applyAlignment="1">
      <alignment horizontal="right" vertical="center" shrinkToFit="1"/>
    </xf>
    <xf numFmtId="3" fontId="3" fillId="0" borderId="25" xfId="0" applyNumberFormat="1" applyFont="1" applyFill="1" applyBorder="1" applyAlignment="1">
      <alignment horizontal="center" vertical="center" shrinkToFit="1"/>
    </xf>
    <xf numFmtId="167" fontId="3" fillId="0" borderId="25" xfId="0" applyNumberFormat="1" applyFont="1" applyFill="1" applyBorder="1" applyAlignment="1">
      <alignment horizontal="right" vertical="center" shrinkToFit="1"/>
    </xf>
    <xf numFmtId="3" fontId="3" fillId="0" borderId="26" xfId="0" applyNumberFormat="1" applyFont="1" applyFill="1" applyBorder="1" applyAlignment="1">
      <alignment horizontal="center" vertical="center" shrinkToFit="1"/>
    </xf>
    <xf numFmtId="167" fontId="3" fillId="2" borderId="24" xfId="0" applyNumberFormat="1" applyFont="1" applyFill="1" applyBorder="1" applyAlignment="1">
      <alignment horizontal="right" vertical="center" shrinkToFit="1"/>
    </xf>
    <xf numFmtId="3" fontId="3" fillId="2" borderId="25" xfId="0" applyNumberFormat="1" applyFont="1" applyFill="1" applyBorder="1" applyAlignment="1">
      <alignment horizontal="center" vertical="center" shrinkToFit="1"/>
    </xf>
    <xf numFmtId="3" fontId="6" fillId="2" borderId="25" xfId="0" applyNumberFormat="1" applyFont="1" applyFill="1" applyBorder="1" applyAlignment="1">
      <alignment horizontal="center" vertical="center" shrinkToFit="1"/>
    </xf>
    <xf numFmtId="167" fontId="7" fillId="2" borderId="26" xfId="0" applyNumberFormat="1" applyFont="1" applyFill="1" applyBorder="1" applyAlignment="1">
      <alignment horizontal="right" vertical="center" shrinkToFit="1"/>
    </xf>
    <xf numFmtId="9" fontId="3" fillId="2" borderId="26" xfId="0" applyNumberFormat="1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1" fontId="4" fillId="0" borderId="19" xfId="0" applyNumberFormat="1" applyFont="1" applyFill="1" applyBorder="1" applyAlignment="1">
      <alignment horizontal="center" vertical="center" shrinkToFi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5" xfId="0" applyNumberFormat="1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43" fontId="4" fillId="0" borderId="6" xfId="1" applyFont="1" applyFill="1" applyBorder="1" applyAlignment="1" applyProtection="1">
      <alignment horizontal="center" vertical="center"/>
    </xf>
    <xf numFmtId="43" fontId="4" fillId="0" borderId="10" xfId="1" applyFont="1" applyFill="1" applyBorder="1" applyAlignment="1" applyProtection="1">
      <alignment horizontal="center" vertical="center"/>
    </xf>
    <xf numFmtId="43" fontId="4" fillId="0" borderId="3" xfId="1" applyFont="1" applyFill="1" applyBorder="1" applyAlignment="1" applyProtection="1">
      <alignment horizontal="center" vertical="center"/>
    </xf>
    <xf numFmtId="43" fontId="4" fillId="0" borderId="12" xfId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"/>
  <sheetViews>
    <sheetView tabSelected="1"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47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8">
        <v>1</v>
      </c>
      <c r="B4" s="69" t="s">
        <v>48</v>
      </c>
      <c r="C4" s="70">
        <v>44057</v>
      </c>
      <c r="D4" s="71" t="s">
        <v>20</v>
      </c>
      <c r="E4" s="71" t="s">
        <v>14</v>
      </c>
      <c r="F4" s="72">
        <v>15</v>
      </c>
      <c r="G4" s="72">
        <v>15</v>
      </c>
      <c r="H4" s="73">
        <v>1</v>
      </c>
      <c r="I4" s="74">
        <v>447</v>
      </c>
      <c r="J4" s="75">
        <v>26</v>
      </c>
      <c r="K4" s="76">
        <v>666</v>
      </c>
      <c r="L4" s="75">
        <v>42</v>
      </c>
      <c r="M4" s="76">
        <v>694.5</v>
      </c>
      <c r="N4" s="77">
        <v>41</v>
      </c>
      <c r="O4" s="78">
        <f>I4+K4+M4</f>
        <v>1807.5</v>
      </c>
      <c r="P4" s="79">
        <f>J4+L4+N4</f>
        <v>109</v>
      </c>
      <c r="Q4" s="80">
        <f>P4/G4</f>
        <v>7.2666666666666666</v>
      </c>
      <c r="R4" s="81">
        <f>O4/P4</f>
        <v>16.582568807339449</v>
      </c>
      <c r="S4" s="78"/>
      <c r="T4" s="82" t="str">
        <f>IF(S4="","",-(S4-O4)/S4)</f>
        <v/>
      </c>
      <c r="U4" s="74">
        <v>13612.6</v>
      </c>
      <c r="V4" s="75">
        <v>977</v>
      </c>
      <c r="W4" s="81">
        <f>U4/V4</f>
        <v>13.933060388945753</v>
      </c>
    </row>
  </sheetData>
  <mergeCells count="16">
    <mergeCell ref="I2:J2"/>
    <mergeCell ref="K2:L2"/>
    <mergeCell ref="M2:N2"/>
    <mergeCell ref="O2:R2"/>
    <mergeCell ref="S2:T2"/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29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4">
        <v>1</v>
      </c>
      <c r="B4" s="65" t="s">
        <v>30</v>
      </c>
      <c r="C4" s="26">
        <v>43847</v>
      </c>
      <c r="D4" s="61" t="s">
        <v>20</v>
      </c>
      <c r="E4" s="61" t="s">
        <v>14</v>
      </c>
      <c r="F4" s="27">
        <v>25</v>
      </c>
      <c r="G4" s="27">
        <v>25</v>
      </c>
      <c r="H4" s="28">
        <v>1</v>
      </c>
      <c r="I4" s="35">
        <v>10354</v>
      </c>
      <c r="J4" s="36">
        <v>604</v>
      </c>
      <c r="K4" s="37">
        <v>14260</v>
      </c>
      <c r="L4" s="36">
        <v>815</v>
      </c>
      <c r="M4" s="37">
        <v>12421.5</v>
      </c>
      <c r="N4" s="38">
        <v>733</v>
      </c>
      <c r="O4" s="45">
        <f>I4+K4+M4</f>
        <v>37035.5</v>
      </c>
      <c r="P4" s="46">
        <f>J4+L4+N4</f>
        <v>2152</v>
      </c>
      <c r="Q4" s="47">
        <f>P4/G4</f>
        <v>86.08</v>
      </c>
      <c r="R4" s="48">
        <f>O4/P4</f>
        <v>17.209804832713754</v>
      </c>
      <c r="S4" s="45">
        <v>6516</v>
      </c>
      <c r="T4" s="55">
        <f>IF(S4="","",-(S4-O4)/S4)</f>
        <v>4.6837783916513196</v>
      </c>
      <c r="U4" s="35">
        <v>50451.5</v>
      </c>
      <c r="V4" s="36">
        <v>3110</v>
      </c>
      <c r="W4" s="48">
        <f>U4/V4</f>
        <v>16.22234726688103</v>
      </c>
    </row>
    <row r="5" spans="1:23" ht="18.75" customHeight="1" x14ac:dyDescent="0.25">
      <c r="A5" s="66">
        <f>A4+1</f>
        <v>2</v>
      </c>
      <c r="B5" s="67" t="s">
        <v>27</v>
      </c>
      <c r="C5" s="32">
        <v>43840</v>
      </c>
      <c r="D5" s="62" t="s">
        <v>20</v>
      </c>
      <c r="E5" s="62" t="s">
        <v>22</v>
      </c>
      <c r="F5" s="33">
        <v>10</v>
      </c>
      <c r="G5" s="33">
        <v>10</v>
      </c>
      <c r="H5" s="34">
        <v>2</v>
      </c>
      <c r="I5" s="41">
        <v>2959</v>
      </c>
      <c r="J5" s="42">
        <v>163</v>
      </c>
      <c r="K5" s="43">
        <v>3194</v>
      </c>
      <c r="L5" s="42">
        <v>185</v>
      </c>
      <c r="M5" s="43">
        <v>2681</v>
      </c>
      <c r="N5" s="44">
        <v>143</v>
      </c>
      <c r="O5" s="51">
        <f t="shared" ref="O5:P5" si="0">I5+K5+M5</f>
        <v>8834</v>
      </c>
      <c r="P5" s="52">
        <f t="shared" si="0"/>
        <v>491</v>
      </c>
      <c r="Q5" s="53">
        <f>P5/G5</f>
        <v>49.1</v>
      </c>
      <c r="R5" s="54">
        <f>O5/P5</f>
        <v>17.991853360488797</v>
      </c>
      <c r="S5" s="51">
        <v>20192</v>
      </c>
      <c r="T5" s="57">
        <f>IF(S5="","",-(S5-O5)/S5)</f>
        <v>-0.5625</v>
      </c>
      <c r="U5" s="41">
        <v>55468.5</v>
      </c>
      <c r="V5" s="42">
        <v>3151</v>
      </c>
      <c r="W5" s="54">
        <f>U5/V5</f>
        <v>17.603459219295463</v>
      </c>
    </row>
  </sheetData>
  <mergeCells count="16">
    <mergeCell ref="A1:R1"/>
    <mergeCell ref="S1:W1"/>
    <mergeCell ref="B2:B3"/>
    <mergeCell ref="C2:C3"/>
    <mergeCell ref="D2:D3"/>
    <mergeCell ref="E2:E3"/>
    <mergeCell ref="F2:F3"/>
    <mergeCell ref="G2:G3"/>
    <mergeCell ref="H2:H3"/>
    <mergeCell ref="I2:J2"/>
    <mergeCell ref="A2:A3"/>
    <mergeCell ref="K2:L2"/>
    <mergeCell ref="M2:N2"/>
    <mergeCell ref="O2:R2"/>
    <mergeCell ref="S2:T2"/>
    <mergeCell ref="U2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28</v>
      </c>
      <c r="T1" s="96"/>
      <c r="U1" s="96"/>
      <c r="V1" s="96"/>
      <c r="W1" s="96"/>
    </row>
    <row r="2" spans="1:23" s="2" customFormat="1" ht="19.5" customHeight="1" x14ac:dyDescent="0.25">
      <c r="A2" s="1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1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4">
        <f>A3+1</f>
        <v>1</v>
      </c>
      <c r="B4" s="65" t="s">
        <v>27</v>
      </c>
      <c r="C4" s="26">
        <v>43840</v>
      </c>
      <c r="D4" s="61" t="s">
        <v>20</v>
      </c>
      <c r="E4" s="61" t="s">
        <v>22</v>
      </c>
      <c r="F4" s="27">
        <v>16</v>
      </c>
      <c r="G4" s="27">
        <v>16</v>
      </c>
      <c r="H4" s="28">
        <v>1</v>
      </c>
      <c r="I4" s="35">
        <v>5755.5</v>
      </c>
      <c r="J4" s="36">
        <v>309</v>
      </c>
      <c r="K4" s="37">
        <v>6939.5</v>
      </c>
      <c r="L4" s="36">
        <v>371</v>
      </c>
      <c r="M4" s="37">
        <v>7497</v>
      </c>
      <c r="N4" s="38">
        <v>390</v>
      </c>
      <c r="O4" s="45">
        <f t="shared" ref="O4" si="0">I4+K4+M4</f>
        <v>20192</v>
      </c>
      <c r="P4" s="46">
        <f t="shared" ref="P4" si="1">J4+L4+N4</f>
        <v>1070</v>
      </c>
      <c r="Q4" s="47">
        <f>P4/G4</f>
        <v>66.875</v>
      </c>
      <c r="R4" s="48">
        <f>O4/P4</f>
        <v>18.871028037383176</v>
      </c>
      <c r="S4" s="45"/>
      <c r="T4" s="55" t="str">
        <f>IF(S4="","",-(S4-O4)/S4)</f>
        <v/>
      </c>
      <c r="U4" s="35">
        <v>29932</v>
      </c>
      <c r="V4" s="36">
        <v>1672</v>
      </c>
      <c r="W4" s="48">
        <f>U4/V4</f>
        <v>17.901913875598087</v>
      </c>
    </row>
    <row r="5" spans="1:23" ht="18.75" customHeight="1" x14ac:dyDescent="0.25">
      <c r="A5" s="66">
        <v>2</v>
      </c>
      <c r="B5" s="67" t="s">
        <v>25</v>
      </c>
      <c r="C5" s="32">
        <v>43826</v>
      </c>
      <c r="D5" s="62" t="s">
        <v>20</v>
      </c>
      <c r="E5" s="62" t="s">
        <v>14</v>
      </c>
      <c r="F5" s="33">
        <v>8</v>
      </c>
      <c r="G5" s="33">
        <v>8</v>
      </c>
      <c r="H5" s="34">
        <v>3</v>
      </c>
      <c r="I5" s="41">
        <v>1449</v>
      </c>
      <c r="J5" s="42">
        <v>85</v>
      </c>
      <c r="K5" s="43">
        <v>2760</v>
      </c>
      <c r="L5" s="42">
        <v>180</v>
      </c>
      <c r="M5" s="43">
        <v>2307</v>
      </c>
      <c r="N5" s="44">
        <v>120</v>
      </c>
      <c r="O5" s="51">
        <f t="shared" ref="O5:P5" si="2">I5+K5+M5</f>
        <v>6516</v>
      </c>
      <c r="P5" s="52">
        <f t="shared" si="2"/>
        <v>385</v>
      </c>
      <c r="Q5" s="53">
        <f>P5/G5</f>
        <v>48.125</v>
      </c>
      <c r="R5" s="54">
        <f>O5/P5</f>
        <v>16.924675324675324</v>
      </c>
      <c r="S5" s="51">
        <v>22339</v>
      </c>
      <c r="T5" s="57">
        <f>IF(S5="","",-(S5-O5)/S5)</f>
        <v>-0.70831281615112585</v>
      </c>
      <c r="U5" s="41">
        <v>113889.5</v>
      </c>
      <c r="V5" s="42">
        <v>6648</v>
      </c>
      <c r="W5" s="54">
        <f>U5/V5</f>
        <v>17.131392900120336</v>
      </c>
    </row>
  </sheetData>
  <mergeCells count="15">
    <mergeCell ref="A1:R1"/>
    <mergeCell ref="S1:W1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  <mergeCell ref="U2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zoomScale="95" zoomScaleNormal="95" workbookViewId="0">
      <selection activeCell="C22" sqref="C22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26</v>
      </c>
      <c r="T1" s="96"/>
      <c r="U1" s="96"/>
      <c r="V1" s="96"/>
      <c r="W1" s="96"/>
    </row>
    <row r="2" spans="1:23" s="2" customFormat="1" ht="19.5" customHeight="1" x14ac:dyDescent="0.25">
      <c r="A2" s="1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1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0">
        <v>1</v>
      </c>
      <c r="B4" s="25" t="s">
        <v>23</v>
      </c>
      <c r="C4" s="26">
        <v>43805</v>
      </c>
      <c r="D4" s="61" t="s">
        <v>20</v>
      </c>
      <c r="E4" s="61" t="s">
        <v>22</v>
      </c>
      <c r="F4" s="27">
        <v>24</v>
      </c>
      <c r="G4" s="27">
        <v>24</v>
      </c>
      <c r="H4" s="28">
        <v>5</v>
      </c>
      <c r="I4" s="35">
        <v>11177.5</v>
      </c>
      <c r="J4" s="36">
        <v>697</v>
      </c>
      <c r="K4" s="37">
        <v>14060</v>
      </c>
      <c r="L4" s="36">
        <v>825</v>
      </c>
      <c r="M4" s="37">
        <v>11176</v>
      </c>
      <c r="N4" s="38">
        <v>614</v>
      </c>
      <c r="O4" s="45">
        <f t="shared" ref="O4:P6" si="0">I4+K4+M4</f>
        <v>36413.5</v>
      </c>
      <c r="P4" s="46">
        <f t="shared" si="0"/>
        <v>2136</v>
      </c>
      <c r="Q4" s="47">
        <f>P4/G4</f>
        <v>89</v>
      </c>
      <c r="R4" s="48">
        <f>O4/P4</f>
        <v>17.047518726591761</v>
      </c>
      <c r="S4" s="45">
        <v>44071</v>
      </c>
      <c r="T4" s="55">
        <f>IF(S4="","",-(S4-O4)/S4)</f>
        <v>-0.17375371559528943</v>
      </c>
      <c r="U4" s="35">
        <v>559624</v>
      </c>
      <c r="V4" s="36">
        <v>34126</v>
      </c>
      <c r="W4" s="48">
        <f>U4/V4</f>
        <v>16.398757545566429</v>
      </c>
    </row>
    <row r="5" spans="1:23" ht="18.75" customHeight="1" x14ac:dyDescent="0.25">
      <c r="A5" s="58">
        <f>A4+1</f>
        <v>2</v>
      </c>
      <c r="B5" s="29" t="s">
        <v>25</v>
      </c>
      <c r="C5" s="19">
        <v>43826</v>
      </c>
      <c r="D5" s="63" t="s">
        <v>20</v>
      </c>
      <c r="E5" s="63" t="s">
        <v>14</v>
      </c>
      <c r="F5" s="20">
        <v>13</v>
      </c>
      <c r="G5" s="20">
        <v>13</v>
      </c>
      <c r="H5" s="30">
        <v>2</v>
      </c>
      <c r="I5" s="39">
        <v>5507</v>
      </c>
      <c r="J5" s="22">
        <v>314</v>
      </c>
      <c r="K5" s="21">
        <v>9092</v>
      </c>
      <c r="L5" s="22">
        <v>538</v>
      </c>
      <c r="M5" s="21">
        <v>7740</v>
      </c>
      <c r="N5" s="40">
        <v>459</v>
      </c>
      <c r="O5" s="49">
        <f t="shared" si="0"/>
        <v>22339</v>
      </c>
      <c r="P5" s="23">
        <f t="shared" si="0"/>
        <v>1311</v>
      </c>
      <c r="Q5" s="24">
        <f>P5/G5</f>
        <v>100.84615384615384</v>
      </c>
      <c r="R5" s="50">
        <f>O5/P5</f>
        <v>17.039664378337147</v>
      </c>
      <c r="S5" s="49">
        <v>34317</v>
      </c>
      <c r="T5" s="56">
        <f>IF(S5="","",-(S5-O5)/S5)</f>
        <v>-0.34903983448436637</v>
      </c>
      <c r="U5" s="39">
        <v>95279.5</v>
      </c>
      <c r="V5" s="22">
        <v>5515</v>
      </c>
      <c r="W5" s="50">
        <f>U5/V5</f>
        <v>17.276427923844061</v>
      </c>
    </row>
    <row r="6" spans="1:23" ht="18.75" customHeight="1" x14ac:dyDescent="0.25">
      <c r="A6" s="59">
        <f>A5+1</f>
        <v>3</v>
      </c>
      <c r="B6" s="31" t="s">
        <v>24</v>
      </c>
      <c r="C6" s="32">
        <v>43819</v>
      </c>
      <c r="D6" s="62" t="s">
        <v>20</v>
      </c>
      <c r="E6" s="62" t="s">
        <v>21</v>
      </c>
      <c r="F6" s="33">
        <v>5</v>
      </c>
      <c r="G6" s="33">
        <v>5</v>
      </c>
      <c r="H6" s="34">
        <v>3</v>
      </c>
      <c r="I6" s="41">
        <v>1388</v>
      </c>
      <c r="J6" s="42">
        <v>87</v>
      </c>
      <c r="K6" s="43">
        <v>1928</v>
      </c>
      <c r="L6" s="42">
        <v>116</v>
      </c>
      <c r="M6" s="43">
        <v>1901</v>
      </c>
      <c r="N6" s="44">
        <v>125</v>
      </c>
      <c r="O6" s="51">
        <f t="shared" si="0"/>
        <v>5217</v>
      </c>
      <c r="P6" s="52">
        <f t="shared" si="0"/>
        <v>328</v>
      </c>
      <c r="Q6" s="53">
        <f>P6/G6</f>
        <v>65.599999999999994</v>
      </c>
      <c r="R6" s="54">
        <f>O6/P6</f>
        <v>15.905487804878049</v>
      </c>
      <c r="S6" s="51">
        <v>11063</v>
      </c>
      <c r="T6" s="57">
        <f>IF(S6="","",-(S6-O6)/S6)</f>
        <v>-0.52842809364548493</v>
      </c>
      <c r="U6" s="41">
        <v>87702.5</v>
      </c>
      <c r="V6" s="42">
        <v>5245</v>
      </c>
      <c r="W6" s="54">
        <f>U6/V6</f>
        <v>16.721163012392754</v>
      </c>
    </row>
  </sheetData>
  <mergeCells count="15">
    <mergeCell ref="A1:R1"/>
    <mergeCell ref="S1:W1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  <mergeCell ref="U2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44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4">
        <v>1</v>
      </c>
      <c r="B4" s="65" t="s">
        <v>46</v>
      </c>
      <c r="C4" s="26">
        <v>43903</v>
      </c>
      <c r="D4" s="61" t="s">
        <v>20</v>
      </c>
      <c r="E4" s="61" t="s">
        <v>22</v>
      </c>
      <c r="F4" s="27">
        <v>15</v>
      </c>
      <c r="G4" s="27">
        <v>15</v>
      </c>
      <c r="H4" s="28">
        <v>1</v>
      </c>
      <c r="I4" s="35">
        <v>2201.5</v>
      </c>
      <c r="J4" s="36">
        <v>123</v>
      </c>
      <c r="K4" s="37">
        <v>2446</v>
      </c>
      <c r="L4" s="36">
        <v>136</v>
      </c>
      <c r="M4" s="37">
        <v>2154.5</v>
      </c>
      <c r="N4" s="38">
        <v>124</v>
      </c>
      <c r="O4" s="45">
        <f>I4+K4+M4</f>
        <v>6802</v>
      </c>
      <c r="P4" s="46">
        <f>J4+L4+N4</f>
        <v>383</v>
      </c>
      <c r="Q4" s="47">
        <f>P4/G4</f>
        <v>25.533333333333335</v>
      </c>
      <c r="R4" s="48">
        <f>O4/P4</f>
        <v>17.759791122715406</v>
      </c>
      <c r="S4" s="45"/>
      <c r="T4" s="55" t="str">
        <f>IF(S4="","",-(S4-O4)/S4)</f>
        <v/>
      </c>
      <c r="U4" s="35">
        <v>7684</v>
      </c>
      <c r="V4" s="36">
        <v>430</v>
      </c>
      <c r="W4" s="48">
        <f>U4/V4</f>
        <v>17.869767441860464</v>
      </c>
    </row>
    <row r="5" spans="1:23" ht="18.75" customHeight="1" x14ac:dyDescent="0.25">
      <c r="A5" s="66">
        <f>A4+1</f>
        <v>2</v>
      </c>
      <c r="B5" s="67" t="s">
        <v>45</v>
      </c>
      <c r="C5" s="32">
        <v>43903</v>
      </c>
      <c r="D5" s="62" t="s">
        <v>20</v>
      </c>
      <c r="E5" s="62" t="s">
        <v>14</v>
      </c>
      <c r="F5" s="33">
        <v>26</v>
      </c>
      <c r="G5" s="33">
        <v>26</v>
      </c>
      <c r="H5" s="34">
        <v>1</v>
      </c>
      <c r="I5" s="41">
        <v>1017</v>
      </c>
      <c r="J5" s="42">
        <v>47</v>
      </c>
      <c r="K5" s="43">
        <v>1536</v>
      </c>
      <c r="L5" s="42">
        <v>79</v>
      </c>
      <c r="M5" s="43">
        <v>557</v>
      </c>
      <c r="N5" s="44">
        <v>27</v>
      </c>
      <c r="O5" s="51">
        <f t="shared" ref="O5:P5" si="0">I5+K5+M5</f>
        <v>3110</v>
      </c>
      <c r="P5" s="52">
        <f t="shared" si="0"/>
        <v>153</v>
      </c>
      <c r="Q5" s="53">
        <f>P5/G5</f>
        <v>5.884615384615385</v>
      </c>
      <c r="R5" s="54">
        <f>O5/P5</f>
        <v>20.326797385620914</v>
      </c>
      <c r="S5" s="51"/>
      <c r="T5" s="57" t="str">
        <f>IF(S5="","",-(S5-O5)/S5)</f>
        <v/>
      </c>
      <c r="U5" s="41">
        <v>17894.900000000001</v>
      </c>
      <c r="V5" s="42">
        <v>1175</v>
      </c>
      <c r="W5" s="54">
        <f>U5/V5</f>
        <v>15.229702127659575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43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4">
        <v>1</v>
      </c>
      <c r="B4" s="65" t="s">
        <v>38</v>
      </c>
      <c r="C4" s="26">
        <v>43875</v>
      </c>
      <c r="D4" s="61" t="s">
        <v>20</v>
      </c>
      <c r="E4" s="61" t="s">
        <v>14</v>
      </c>
      <c r="F4" s="27">
        <v>10</v>
      </c>
      <c r="G4" s="27">
        <v>10</v>
      </c>
      <c r="H4" s="28">
        <v>4</v>
      </c>
      <c r="I4" s="35">
        <v>5988</v>
      </c>
      <c r="J4" s="36">
        <v>292</v>
      </c>
      <c r="K4" s="37">
        <v>7324</v>
      </c>
      <c r="L4" s="36">
        <v>341</v>
      </c>
      <c r="M4" s="37">
        <v>5378</v>
      </c>
      <c r="N4" s="38">
        <v>238</v>
      </c>
      <c r="O4" s="45">
        <f t="shared" ref="O4:P4" si="0">I4+K4+M4</f>
        <v>18690</v>
      </c>
      <c r="P4" s="46">
        <f t="shared" si="0"/>
        <v>871</v>
      </c>
      <c r="Q4" s="47">
        <f>P4/G4</f>
        <v>87.1</v>
      </c>
      <c r="R4" s="48">
        <f>O4/P4</f>
        <v>21.45809414466131</v>
      </c>
      <c r="S4" s="45">
        <v>30800</v>
      </c>
      <c r="T4" s="55">
        <f>IF(S4="","",-(S4-O4)/S4)</f>
        <v>-0.39318181818181819</v>
      </c>
      <c r="U4" s="35">
        <v>253807</v>
      </c>
      <c r="V4" s="36">
        <v>14581</v>
      </c>
      <c r="W4" s="48">
        <f>U4/V4</f>
        <v>17.406693642411359</v>
      </c>
    </row>
    <row r="5" spans="1:23" ht="18.75" customHeight="1" x14ac:dyDescent="0.25">
      <c r="A5" s="66">
        <f>A4+1</f>
        <v>2</v>
      </c>
      <c r="B5" s="67" t="s">
        <v>40</v>
      </c>
      <c r="C5" s="32">
        <v>43882</v>
      </c>
      <c r="D5" s="62" t="s">
        <v>20</v>
      </c>
      <c r="E5" s="62" t="s">
        <v>41</v>
      </c>
      <c r="F5" s="33">
        <v>7</v>
      </c>
      <c r="G5" s="33">
        <v>7</v>
      </c>
      <c r="H5" s="34">
        <v>3</v>
      </c>
      <c r="I5" s="41">
        <v>2561</v>
      </c>
      <c r="J5" s="42">
        <v>172</v>
      </c>
      <c r="K5" s="43">
        <v>2912</v>
      </c>
      <c r="L5" s="42">
        <v>182</v>
      </c>
      <c r="M5" s="43">
        <v>1974</v>
      </c>
      <c r="N5" s="44">
        <v>107</v>
      </c>
      <c r="O5" s="51">
        <f>I5+K5+M5</f>
        <v>7447</v>
      </c>
      <c r="P5" s="52">
        <f>J5+L5+N5</f>
        <v>461</v>
      </c>
      <c r="Q5" s="53">
        <f>P5/G5</f>
        <v>65.857142857142861</v>
      </c>
      <c r="R5" s="54">
        <f>O5/P5</f>
        <v>16.154013015184383</v>
      </c>
      <c r="S5" s="51">
        <v>37392</v>
      </c>
      <c r="T5" s="57">
        <f>IF(S5="","",-(S5-O5)/S5)</f>
        <v>-0.80083975181857081</v>
      </c>
      <c r="U5" s="41">
        <v>134790.75</v>
      </c>
      <c r="V5" s="42">
        <v>8584</v>
      </c>
      <c r="W5" s="54">
        <f>U5/V5</f>
        <v>15.702557082945013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42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4">
        <v>1</v>
      </c>
      <c r="B4" s="65" t="s">
        <v>40</v>
      </c>
      <c r="C4" s="26">
        <v>43882</v>
      </c>
      <c r="D4" s="61" t="s">
        <v>20</v>
      </c>
      <c r="E4" s="61" t="s">
        <v>41</v>
      </c>
      <c r="F4" s="27">
        <v>28</v>
      </c>
      <c r="G4" s="27">
        <v>28</v>
      </c>
      <c r="H4" s="28">
        <v>2</v>
      </c>
      <c r="I4" s="35">
        <v>8169</v>
      </c>
      <c r="J4" s="36">
        <v>500</v>
      </c>
      <c r="K4" s="37">
        <v>16551</v>
      </c>
      <c r="L4" s="36">
        <v>1074</v>
      </c>
      <c r="M4" s="37">
        <v>12672</v>
      </c>
      <c r="N4" s="38">
        <v>818</v>
      </c>
      <c r="O4" s="45">
        <f>I4+K4+M4</f>
        <v>37392</v>
      </c>
      <c r="P4" s="46">
        <f>J4+L4+N4</f>
        <v>2392</v>
      </c>
      <c r="Q4" s="47">
        <f>P4/G4</f>
        <v>85.428571428571431</v>
      </c>
      <c r="R4" s="48">
        <f>O4/P4</f>
        <v>15.632107023411372</v>
      </c>
      <c r="S4" s="45">
        <v>30453</v>
      </c>
      <c r="T4" s="55">
        <f>IF(S4="","",-(S4-O4)/S4)</f>
        <v>0.22785932420451188</v>
      </c>
      <c r="U4" s="35">
        <v>99907.75</v>
      </c>
      <c r="V4" s="36">
        <v>6197</v>
      </c>
      <c r="W4" s="48">
        <f>U4/V4</f>
        <v>16.121954171373247</v>
      </c>
    </row>
    <row r="5" spans="1:23" ht="18.75" customHeight="1" x14ac:dyDescent="0.25">
      <c r="A5" s="66">
        <f>A4+1</f>
        <v>2</v>
      </c>
      <c r="B5" s="67" t="s">
        <v>38</v>
      </c>
      <c r="C5" s="32">
        <v>43875</v>
      </c>
      <c r="D5" s="62" t="s">
        <v>20</v>
      </c>
      <c r="E5" s="62" t="s">
        <v>14</v>
      </c>
      <c r="F5" s="33">
        <v>12</v>
      </c>
      <c r="G5" s="33">
        <v>12</v>
      </c>
      <c r="H5" s="34">
        <v>3</v>
      </c>
      <c r="I5" s="41">
        <v>7068</v>
      </c>
      <c r="J5" s="42">
        <v>394</v>
      </c>
      <c r="K5" s="43">
        <v>12728</v>
      </c>
      <c r="L5" s="42">
        <v>580</v>
      </c>
      <c r="M5" s="43">
        <v>11004</v>
      </c>
      <c r="N5" s="44">
        <v>573</v>
      </c>
      <c r="O5" s="51">
        <f t="shared" ref="O5:P5" si="0">I5+K5+M5</f>
        <v>30800</v>
      </c>
      <c r="P5" s="52">
        <f t="shared" si="0"/>
        <v>1547</v>
      </c>
      <c r="Q5" s="53">
        <f>P5/G5</f>
        <v>128.91666666666666</v>
      </c>
      <c r="R5" s="54">
        <f>O5/P5</f>
        <v>19.909502262443439</v>
      </c>
      <c r="S5" s="51">
        <v>33401</v>
      </c>
      <c r="T5" s="57">
        <f>IF(S5="","",-(S5-O5)/S5)</f>
        <v>-7.7871920002395137E-2</v>
      </c>
      <c r="U5" s="41">
        <v>217204</v>
      </c>
      <c r="V5" s="42">
        <v>12799</v>
      </c>
      <c r="W5" s="54">
        <f>U5/V5</f>
        <v>16.970388311586841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activeCell="E4" sqref="E4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39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4">
        <v>1</v>
      </c>
      <c r="B4" s="65" t="s">
        <v>38</v>
      </c>
      <c r="C4" s="26">
        <v>43875</v>
      </c>
      <c r="D4" s="61" t="s">
        <v>20</v>
      </c>
      <c r="E4" s="61" t="s">
        <v>14</v>
      </c>
      <c r="F4" s="27">
        <v>11</v>
      </c>
      <c r="G4" s="27">
        <v>11</v>
      </c>
      <c r="H4" s="28">
        <v>2</v>
      </c>
      <c r="I4" s="35">
        <v>8810</v>
      </c>
      <c r="J4" s="36">
        <v>514</v>
      </c>
      <c r="K4" s="37">
        <v>14510</v>
      </c>
      <c r="L4" s="36">
        <v>740</v>
      </c>
      <c r="M4" s="37">
        <v>10081</v>
      </c>
      <c r="N4" s="38">
        <v>454</v>
      </c>
      <c r="O4" s="45">
        <f t="shared" ref="O4:P5" si="0">I4+K4+M4</f>
        <v>33401</v>
      </c>
      <c r="P4" s="46">
        <f t="shared" si="0"/>
        <v>1708</v>
      </c>
      <c r="Q4" s="47">
        <f>P4/G4</f>
        <v>155.27272727272728</v>
      </c>
      <c r="R4" s="48">
        <f>O4/P4</f>
        <v>19.555620608899297</v>
      </c>
      <c r="S4" s="45">
        <v>59988</v>
      </c>
      <c r="T4" s="55">
        <f>IF(S4="","",-(S4-O4)/S4)</f>
        <v>-0.44320530772821232</v>
      </c>
      <c r="U4" s="35">
        <v>149450</v>
      </c>
      <c r="V4" s="36">
        <v>8867</v>
      </c>
      <c r="W4" s="48">
        <f>U4/V4</f>
        <v>16.854629525205819</v>
      </c>
    </row>
    <row r="5" spans="1:23" ht="18.75" customHeight="1" x14ac:dyDescent="0.25">
      <c r="A5" s="66">
        <f>A4+1</f>
        <v>2</v>
      </c>
      <c r="B5" s="67" t="s">
        <v>40</v>
      </c>
      <c r="C5" s="32">
        <v>43882</v>
      </c>
      <c r="D5" s="62" t="s">
        <v>20</v>
      </c>
      <c r="E5" s="62" t="s">
        <v>41</v>
      </c>
      <c r="F5" s="33">
        <v>12</v>
      </c>
      <c r="G5" s="33">
        <v>12</v>
      </c>
      <c r="H5" s="34">
        <v>1</v>
      </c>
      <c r="I5" s="41">
        <v>8295</v>
      </c>
      <c r="J5" s="42">
        <v>416</v>
      </c>
      <c r="K5" s="43">
        <v>11935</v>
      </c>
      <c r="L5" s="42">
        <v>595</v>
      </c>
      <c r="M5" s="43">
        <v>10223</v>
      </c>
      <c r="N5" s="44">
        <v>505</v>
      </c>
      <c r="O5" s="51">
        <f t="shared" si="0"/>
        <v>30453</v>
      </c>
      <c r="P5" s="52">
        <f t="shared" si="0"/>
        <v>1516</v>
      </c>
      <c r="Q5" s="53">
        <f>P5/G5</f>
        <v>126.33333333333333</v>
      </c>
      <c r="R5" s="54">
        <f>O5/P5</f>
        <v>20.087730870712402</v>
      </c>
      <c r="S5" s="51">
        <v>15791.5</v>
      </c>
      <c r="T5" s="57">
        <f>IF(S5="","",-(S5-O5)/S5)</f>
        <v>0.92844251654371024</v>
      </c>
      <c r="U5" s="41">
        <v>40004.75</v>
      </c>
      <c r="V5" s="42">
        <v>2471</v>
      </c>
      <c r="W5" s="54">
        <f>U5/V5</f>
        <v>16.189700526102794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35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4">
        <v>1</v>
      </c>
      <c r="B4" s="65" t="s">
        <v>38</v>
      </c>
      <c r="C4" s="26">
        <v>43875</v>
      </c>
      <c r="D4" s="61" t="s">
        <v>20</v>
      </c>
      <c r="E4" s="61" t="s">
        <v>14</v>
      </c>
      <c r="F4" s="27">
        <v>26</v>
      </c>
      <c r="G4" s="27">
        <v>26</v>
      </c>
      <c r="H4" s="28">
        <v>1</v>
      </c>
      <c r="I4" s="35">
        <v>14873.5</v>
      </c>
      <c r="J4" s="36">
        <v>827</v>
      </c>
      <c r="K4" s="37">
        <v>22869.5</v>
      </c>
      <c r="L4" s="36">
        <v>1366</v>
      </c>
      <c r="M4" s="37">
        <v>22245</v>
      </c>
      <c r="N4" s="38">
        <v>1302</v>
      </c>
      <c r="O4" s="45">
        <f t="shared" ref="O4" si="0">I4+K4+M4</f>
        <v>59988</v>
      </c>
      <c r="P4" s="46">
        <f t="shared" ref="P4" si="1">J4+L4+N4</f>
        <v>3495</v>
      </c>
      <c r="Q4" s="47">
        <f>P4/G4</f>
        <v>134.42307692307693</v>
      </c>
      <c r="R4" s="48">
        <f>O4/P4</f>
        <v>17.163948497854076</v>
      </c>
      <c r="S4" s="45"/>
      <c r="T4" s="55" t="str">
        <f>IF(S4="","",-(S4-O4)/S4)</f>
        <v/>
      </c>
      <c r="U4" s="35">
        <v>68324.5</v>
      </c>
      <c r="V4" s="36">
        <v>4080</v>
      </c>
      <c r="W4" s="48">
        <f>U4/V4</f>
        <v>16.746200980392157</v>
      </c>
    </row>
    <row r="5" spans="1:23" ht="18.75" customHeight="1" x14ac:dyDescent="0.25">
      <c r="A5" s="66">
        <f>A4+1</f>
        <v>2</v>
      </c>
      <c r="B5" s="67" t="s">
        <v>37</v>
      </c>
      <c r="C5" s="32">
        <v>43875</v>
      </c>
      <c r="D5" s="62" t="s">
        <v>20</v>
      </c>
      <c r="E5" s="62" t="s">
        <v>14</v>
      </c>
      <c r="F5" s="33">
        <v>24</v>
      </c>
      <c r="G5" s="33">
        <v>24</v>
      </c>
      <c r="H5" s="34">
        <v>1</v>
      </c>
      <c r="I5" s="41">
        <v>15791.5</v>
      </c>
      <c r="J5" s="42">
        <v>985</v>
      </c>
      <c r="K5" s="43">
        <v>0</v>
      </c>
      <c r="L5" s="42">
        <v>0</v>
      </c>
      <c r="M5" s="43">
        <v>0</v>
      </c>
      <c r="N5" s="44">
        <v>0</v>
      </c>
      <c r="O5" s="51">
        <f t="shared" ref="O5" si="2">I5+K5+M5</f>
        <v>15791.5</v>
      </c>
      <c r="P5" s="52">
        <f t="shared" ref="P5" si="3">J5+L5+N5</f>
        <v>985</v>
      </c>
      <c r="Q5" s="53">
        <f>P5/G5</f>
        <v>41.041666666666664</v>
      </c>
      <c r="R5" s="54">
        <f>O5/P5</f>
        <v>16.03197969543147</v>
      </c>
      <c r="S5" s="51"/>
      <c r="T5" s="57" t="str">
        <f>IF(S5="","",-(S5-O5)/S5)</f>
        <v/>
      </c>
      <c r="U5" s="41">
        <v>22685.5</v>
      </c>
      <c r="V5" s="42">
        <v>1516</v>
      </c>
      <c r="W5" s="54">
        <f>U5/V5</f>
        <v>14.964050131926122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36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4">
        <v>1</v>
      </c>
      <c r="B4" s="65" t="s">
        <v>32</v>
      </c>
      <c r="C4" s="26">
        <v>43861</v>
      </c>
      <c r="D4" s="61" t="s">
        <v>20</v>
      </c>
      <c r="E4" s="61" t="s">
        <v>22</v>
      </c>
      <c r="F4" s="27">
        <v>14</v>
      </c>
      <c r="G4" s="27">
        <v>14</v>
      </c>
      <c r="H4" s="28">
        <v>2</v>
      </c>
      <c r="I4" s="35">
        <v>5077</v>
      </c>
      <c r="J4" s="36">
        <v>299</v>
      </c>
      <c r="K4" s="37">
        <v>6881</v>
      </c>
      <c r="L4" s="36">
        <v>410</v>
      </c>
      <c r="M4" s="37">
        <v>8801</v>
      </c>
      <c r="N4" s="38">
        <v>510</v>
      </c>
      <c r="O4" s="45">
        <f t="shared" ref="O4:P6" si="0">I4+K4+M4</f>
        <v>20759</v>
      </c>
      <c r="P4" s="46">
        <f t="shared" si="0"/>
        <v>1219</v>
      </c>
      <c r="Q4" s="47">
        <f>P4/G4</f>
        <v>87.071428571428569</v>
      </c>
      <c r="R4" s="48">
        <f>O4/P4</f>
        <v>17.029532403609515</v>
      </c>
      <c r="S4" s="45">
        <v>29774</v>
      </c>
      <c r="T4" s="55">
        <f>IF(S4="","",-(S4-O4)/S4)</f>
        <v>-0.30278094982199233</v>
      </c>
      <c r="U4" s="35">
        <v>102626.1</v>
      </c>
      <c r="V4" s="36">
        <v>6555</v>
      </c>
      <c r="W4" s="48">
        <f>U4/V4</f>
        <v>15.656155606407324</v>
      </c>
    </row>
    <row r="5" spans="1:23" ht="18.75" customHeight="1" x14ac:dyDescent="0.25">
      <c r="A5" s="84">
        <f>A4+1</f>
        <v>2</v>
      </c>
      <c r="B5" s="83" t="s">
        <v>30</v>
      </c>
      <c r="C5" s="19">
        <v>43847</v>
      </c>
      <c r="D5" s="63" t="s">
        <v>20</v>
      </c>
      <c r="E5" s="63" t="s">
        <v>14</v>
      </c>
      <c r="F5" s="20">
        <v>16</v>
      </c>
      <c r="G5" s="20">
        <v>16</v>
      </c>
      <c r="H5" s="30">
        <v>4</v>
      </c>
      <c r="I5" s="39">
        <v>1971</v>
      </c>
      <c r="J5" s="22">
        <v>102</v>
      </c>
      <c r="K5" s="21">
        <v>3848</v>
      </c>
      <c r="L5" s="22">
        <v>197</v>
      </c>
      <c r="M5" s="21">
        <v>3619</v>
      </c>
      <c r="N5" s="40">
        <v>190</v>
      </c>
      <c r="O5" s="49">
        <f t="shared" si="0"/>
        <v>9438</v>
      </c>
      <c r="P5" s="23">
        <f t="shared" si="0"/>
        <v>489</v>
      </c>
      <c r="Q5" s="24">
        <f>P5/G5</f>
        <v>30.5625</v>
      </c>
      <c r="R5" s="50">
        <f>O5/P5</f>
        <v>19.300613496932517</v>
      </c>
      <c r="S5" s="49">
        <v>10892</v>
      </c>
      <c r="T5" s="56">
        <f>IF(S5="","",-(S5-O5)/S5)</f>
        <v>-0.13349247153874402</v>
      </c>
      <c r="U5" s="39">
        <v>178354.5</v>
      </c>
      <c r="V5" s="22">
        <v>10868</v>
      </c>
      <c r="W5" s="50">
        <f>U5/V5</f>
        <v>16.410977180714024</v>
      </c>
    </row>
    <row r="6" spans="1:23" ht="18.75" customHeight="1" x14ac:dyDescent="0.25">
      <c r="A6" s="66">
        <f>A5+1</f>
        <v>3</v>
      </c>
      <c r="B6" s="67" t="s">
        <v>34</v>
      </c>
      <c r="C6" s="32">
        <v>43868</v>
      </c>
      <c r="D6" s="62" t="s">
        <v>20</v>
      </c>
      <c r="E6" s="62" t="s">
        <v>14</v>
      </c>
      <c r="F6" s="33">
        <v>13</v>
      </c>
      <c r="G6" s="33">
        <v>13</v>
      </c>
      <c r="H6" s="34">
        <v>1</v>
      </c>
      <c r="I6" s="41">
        <v>1774</v>
      </c>
      <c r="J6" s="42">
        <v>92</v>
      </c>
      <c r="K6" s="43">
        <v>2307.5</v>
      </c>
      <c r="L6" s="42">
        <v>116</v>
      </c>
      <c r="M6" s="43">
        <v>3580.5</v>
      </c>
      <c r="N6" s="44">
        <v>183</v>
      </c>
      <c r="O6" s="51">
        <f t="shared" si="0"/>
        <v>7662</v>
      </c>
      <c r="P6" s="52">
        <f t="shared" si="0"/>
        <v>391</v>
      </c>
      <c r="Q6" s="53">
        <f>P6/G6</f>
        <v>30.076923076923077</v>
      </c>
      <c r="R6" s="54">
        <f>O6/P6</f>
        <v>19.595907928388748</v>
      </c>
      <c r="S6" s="51"/>
      <c r="T6" s="57" t="str">
        <f>IF(S6="","",-(S6-O6)/S6)</f>
        <v/>
      </c>
      <c r="U6" s="41">
        <v>7662</v>
      </c>
      <c r="V6" s="42">
        <v>391</v>
      </c>
      <c r="W6" s="54">
        <f>U6/V6</f>
        <v>19.595907928388748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33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4">
        <v>1</v>
      </c>
      <c r="B4" s="65" t="s">
        <v>32</v>
      </c>
      <c r="C4" s="26">
        <v>43861</v>
      </c>
      <c r="D4" s="61" t="s">
        <v>20</v>
      </c>
      <c r="E4" s="61" t="s">
        <v>22</v>
      </c>
      <c r="F4" s="27">
        <v>25</v>
      </c>
      <c r="G4" s="27">
        <v>25</v>
      </c>
      <c r="H4" s="28">
        <v>1</v>
      </c>
      <c r="I4" s="35">
        <v>6758</v>
      </c>
      <c r="J4" s="36">
        <v>415</v>
      </c>
      <c r="K4" s="37">
        <v>11118.5</v>
      </c>
      <c r="L4" s="36">
        <v>639</v>
      </c>
      <c r="M4" s="37">
        <v>11897.5</v>
      </c>
      <c r="N4" s="38">
        <v>717</v>
      </c>
      <c r="O4" s="45">
        <f>I4+K4+M4</f>
        <v>29774</v>
      </c>
      <c r="P4" s="46">
        <f>J4+L4+N4</f>
        <v>1771</v>
      </c>
      <c r="Q4" s="47">
        <f>P4/G4</f>
        <v>70.84</v>
      </c>
      <c r="R4" s="48">
        <f>O4/P4</f>
        <v>16.811970638057595</v>
      </c>
      <c r="S4" s="45"/>
      <c r="T4" s="55" t="str">
        <f>IF(S4="","",-(S4-O4)/S4)</f>
        <v/>
      </c>
      <c r="U4" s="35">
        <v>45638.1</v>
      </c>
      <c r="V4" s="36">
        <v>2873</v>
      </c>
      <c r="W4" s="48">
        <f>U4/V4</f>
        <v>15.885172293769578</v>
      </c>
    </row>
    <row r="5" spans="1:23" ht="18.75" customHeight="1" x14ac:dyDescent="0.25">
      <c r="A5" s="66">
        <f>A4+1</f>
        <v>2</v>
      </c>
      <c r="B5" s="67" t="s">
        <v>30</v>
      </c>
      <c r="C5" s="32">
        <v>43847</v>
      </c>
      <c r="D5" s="62" t="s">
        <v>20</v>
      </c>
      <c r="E5" s="62" t="s">
        <v>14</v>
      </c>
      <c r="F5" s="33">
        <v>10</v>
      </c>
      <c r="G5" s="33">
        <v>10</v>
      </c>
      <c r="H5" s="34">
        <v>3</v>
      </c>
      <c r="I5" s="41">
        <v>2674</v>
      </c>
      <c r="J5" s="42">
        <v>157</v>
      </c>
      <c r="K5" s="43">
        <v>4143</v>
      </c>
      <c r="L5" s="42">
        <v>242</v>
      </c>
      <c r="M5" s="43">
        <v>4075</v>
      </c>
      <c r="N5" s="44">
        <v>246</v>
      </c>
      <c r="O5" s="51">
        <f>I5+K5+M5</f>
        <v>10892</v>
      </c>
      <c r="P5" s="52">
        <f>J5+L5+N5</f>
        <v>645</v>
      </c>
      <c r="Q5" s="53">
        <f>P5/G5</f>
        <v>64.5</v>
      </c>
      <c r="R5" s="54">
        <f>O5/P5</f>
        <v>16.886821705426357</v>
      </c>
      <c r="S5" s="51">
        <v>28326</v>
      </c>
      <c r="T5" s="57">
        <f>IF(S5="","",-(S5-O5)/S5)</f>
        <v>-0.61547694697451105</v>
      </c>
      <c r="U5" s="41">
        <v>161413.5</v>
      </c>
      <c r="V5" s="42">
        <v>9914</v>
      </c>
      <c r="W5" s="54">
        <f>U5/V5</f>
        <v>16.281369780108935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 t="s">
        <v>31</v>
      </c>
      <c r="T1" s="96"/>
      <c r="U1" s="96"/>
      <c r="V1" s="96"/>
      <c r="W1" s="96"/>
    </row>
    <row r="2" spans="1:23" s="2" customFormat="1" ht="19.5" customHeight="1" x14ac:dyDescent="0.25">
      <c r="A2" s="97"/>
      <c r="B2" s="99" t="s">
        <v>0</v>
      </c>
      <c r="C2" s="101" t="s">
        <v>1</v>
      </c>
      <c r="D2" s="103" t="s">
        <v>2</v>
      </c>
      <c r="E2" s="105" t="s">
        <v>3</v>
      </c>
      <c r="F2" s="107" t="s">
        <v>15</v>
      </c>
      <c r="G2" s="107" t="s">
        <v>16</v>
      </c>
      <c r="H2" s="109" t="s">
        <v>17</v>
      </c>
      <c r="I2" s="85" t="s">
        <v>4</v>
      </c>
      <c r="J2" s="86"/>
      <c r="K2" s="86" t="s">
        <v>5</v>
      </c>
      <c r="L2" s="86"/>
      <c r="M2" s="86" t="s">
        <v>6</v>
      </c>
      <c r="N2" s="87"/>
      <c r="O2" s="88" t="s">
        <v>7</v>
      </c>
      <c r="P2" s="89"/>
      <c r="Q2" s="89"/>
      <c r="R2" s="90"/>
      <c r="S2" s="85" t="s">
        <v>8</v>
      </c>
      <c r="T2" s="87"/>
      <c r="U2" s="88" t="s">
        <v>9</v>
      </c>
      <c r="V2" s="91"/>
      <c r="W2" s="90"/>
    </row>
    <row r="3" spans="1:23" s="2" customFormat="1" ht="26.25" customHeight="1" x14ac:dyDescent="0.25">
      <c r="A3" s="98"/>
      <c r="B3" s="100"/>
      <c r="C3" s="102"/>
      <c r="D3" s="104"/>
      <c r="E3" s="106"/>
      <c r="F3" s="108"/>
      <c r="G3" s="108"/>
      <c r="H3" s="110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68">
        <v>1</v>
      </c>
      <c r="B4" s="69" t="s">
        <v>30</v>
      </c>
      <c r="C4" s="70">
        <v>43847</v>
      </c>
      <c r="D4" s="71" t="s">
        <v>20</v>
      </c>
      <c r="E4" s="71" t="s">
        <v>14</v>
      </c>
      <c r="F4" s="72">
        <v>24</v>
      </c>
      <c r="G4" s="72">
        <v>24</v>
      </c>
      <c r="H4" s="73">
        <v>2</v>
      </c>
      <c r="I4" s="74">
        <v>7142</v>
      </c>
      <c r="J4" s="75">
        <v>428</v>
      </c>
      <c r="K4" s="76">
        <v>10656</v>
      </c>
      <c r="L4" s="75">
        <v>658</v>
      </c>
      <c r="M4" s="76">
        <v>10528</v>
      </c>
      <c r="N4" s="77">
        <v>637</v>
      </c>
      <c r="O4" s="78">
        <f>I4+K4+M4</f>
        <v>28326</v>
      </c>
      <c r="P4" s="79">
        <f>J4+L4+N4</f>
        <v>1723</v>
      </c>
      <c r="Q4" s="80">
        <f>P4/G4</f>
        <v>71.791666666666671</v>
      </c>
      <c r="R4" s="81">
        <f>O4/P4</f>
        <v>16.439930354033663</v>
      </c>
      <c r="S4" s="78">
        <v>37035.5</v>
      </c>
      <c r="T4" s="82">
        <f>IF(S4="","",-(S4-O4)/S4)</f>
        <v>-0.2351662593997651</v>
      </c>
      <c r="U4" s="74">
        <v>123357.5</v>
      </c>
      <c r="V4" s="75">
        <v>7533</v>
      </c>
      <c r="W4" s="81">
        <f>U4/V4</f>
        <v>16.375613965219699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33.Hafta</vt:lpstr>
      <vt:lpstr>11.Hafta</vt:lpstr>
      <vt:lpstr>10.Hafta</vt:lpstr>
      <vt:lpstr>09.Hafta</vt:lpstr>
      <vt:lpstr>08.Hafta</vt:lpstr>
      <vt:lpstr>07.Hafta</vt:lpstr>
      <vt:lpstr>06.Hafta</vt:lpstr>
      <vt:lpstr>05.Hafta</vt:lpstr>
      <vt:lpstr>04.Hafta</vt:lpstr>
      <vt:lpstr>03.Hafta</vt:lpstr>
      <vt:lpstr>02.Hafta</vt:lpstr>
      <vt:lpstr>01.Hafta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murat</cp:lastModifiedBy>
  <cp:lastPrinted>2016-07-18T10:30:50Z</cp:lastPrinted>
  <dcterms:created xsi:type="dcterms:W3CDTF">2016-01-04T14:48:01Z</dcterms:created>
  <dcterms:modified xsi:type="dcterms:W3CDTF">2020-08-17T08:21:33Z</dcterms:modified>
</cp:coreProperties>
</file>