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410" activeTab="0"/>
  </bookViews>
  <sheets>
    <sheet name="7-9.8.2020 (hafta sonu)" sheetId="1" r:id="rId1"/>
  </sheets>
  <definedNames>
    <definedName name="Excel_BuiltIn__FilterDatabase" localSheetId="0">'7-9.8.2020 (hafta sonu)'!$A$1:$AB$36</definedName>
    <definedName name="_xlnm.Print_Area" localSheetId="0">'7-9.8.2020 (hafta sonu)'!#REF!</definedName>
  </definedNames>
  <calcPr fullCalcOnLoad="1"/>
</workbook>
</file>

<file path=xl/sharedStrings.xml><?xml version="1.0" encoding="utf-8"?>
<sst xmlns="http://schemas.openxmlformats.org/spreadsheetml/2006/main" count="161" uniqueCount="91">
  <si>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</si>
  <si>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</si>
  <si>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</si>
  <si>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</si>
  <si>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</si>
  <si>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</si>
  <si>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</si>
  <si>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</si>
  <si>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</si>
  <si>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</si>
  <si>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</si>
  <si>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</si>
  <si>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</si>
  <si>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</si>
  <si>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</si>
  <si>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</si>
  <si>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</si>
  <si>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</si>
  <si>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</si>
  <si>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</si>
  <si>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</si>
  <si>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</si>
  <si>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</si>
  <si>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</si>
  <si>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</si>
  <si>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</si>
  <si>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</si>
  <si>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</si>
  <si>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</si>
  <si>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15+</t>
  </si>
  <si>
    <t>7+13A</t>
  </si>
  <si>
    <t>WARNER BROS. TURKEY</t>
  </si>
  <si>
    <t>G</t>
  </si>
  <si>
    <t>CGVMARS DAĞITIM</t>
  </si>
  <si>
    <t>BİR FİLM</t>
  </si>
  <si>
    <t>7+</t>
  </si>
  <si>
    <t>13+</t>
  </si>
  <si>
    <t>ÖZEN FİLM</t>
  </si>
  <si>
    <t>BS DAĞITIM</t>
  </si>
  <si>
    <t>MC FİLM</t>
  </si>
  <si>
    <t>BLACK PANTHER</t>
  </si>
  <si>
    <t>18+</t>
  </si>
  <si>
    <t>THE SPY WHO DUMPED ME</t>
  </si>
  <si>
    <t>BENİ SATAN CASUS</t>
  </si>
  <si>
    <t>CJET</t>
  </si>
  <si>
    <t>CAPHARNAUM</t>
  </si>
  <si>
    <t>KEFERNAHUM</t>
  </si>
  <si>
    <t>AT ETERNITY'S GATE</t>
  </si>
  <si>
    <t>SONSUZLUĞUN KAPISINDA</t>
  </si>
  <si>
    <t>SİBEL</t>
  </si>
  <si>
    <t>TME FILMS</t>
  </si>
  <si>
    <t>CAPTAIN MARVEL</t>
  </si>
  <si>
    <t>PARAZİT</t>
  </si>
  <si>
    <t>GISAENGCHUNG - PARASITE</t>
  </si>
  <si>
    <t>16+</t>
  </si>
  <si>
    <t>10+</t>
  </si>
  <si>
    <t>10A</t>
  </si>
  <si>
    <t>KÜÇÜK ŞEYLER</t>
  </si>
  <si>
    <t>MUCİZE 2: AŞK</t>
  </si>
  <si>
    <t>AMAN REİS DUYMASIN</t>
  </si>
  <si>
    <t>6+10A</t>
  </si>
  <si>
    <t>RAFADAN TAYFA: GÖBEKLİTEPE</t>
  </si>
  <si>
    <t>MACERACI YÜZGEÇLER: BÜYÜK GÖSTERİ</t>
  </si>
  <si>
    <t>AŞK TESADÜFLERİ SEVER 2</t>
  </si>
  <si>
    <t>AŞK TESADÜFLERİ SEVER</t>
  </si>
  <si>
    <t>ELTİLERİN SAVAŞI</t>
  </si>
  <si>
    <t>ŞAHANE HAYALLER</t>
  </si>
  <si>
    <t>LA BELLE EPOQUE</t>
  </si>
  <si>
    <t>YENİ BAŞTAN</t>
  </si>
  <si>
    <t>THE GENTLEMEN</t>
  </si>
  <si>
    <t>BAYİ TOPLANTISI</t>
  </si>
  <si>
    <t>KAPTAN PENGU VE ARKADAŞLARI</t>
  </si>
  <si>
    <t>NUH TEPESİ</t>
  </si>
  <si>
    <t>ZENGO</t>
  </si>
  <si>
    <t>SABİT KANCA: SON SORU</t>
  </si>
  <si>
    <t>ARAF 4: MERYEM</t>
  </si>
  <si>
    <t>ABOVE THE SHADOWS</t>
  </si>
  <si>
    <t>GÖLGELERİN AŞKI</t>
  </si>
  <si>
    <t>MÜRİT</t>
  </si>
  <si>
    <t>THE LODGE</t>
  </si>
  <si>
    <t>BLOODSHOT</t>
  </si>
  <si>
    <t>BLOODSHOT: DURDURULAMAZ GÜÇ</t>
  </si>
  <si>
    <t>7 - 9 AĞUSTOS 2020 / 32. VİZYON HAFTASI</t>
  </si>
  <si>
    <t>N</t>
  </si>
  <si>
    <t>47 METERS DOWN: UNCAGED</t>
  </si>
  <si>
    <t>47 METRE DERİNDE: KAFES</t>
  </si>
  <si>
    <t>GECE NÖBETİ</t>
  </si>
  <si>
    <t>THE NIGHT CLERK</t>
  </si>
  <si>
    <t>ŞEYTANIN EL KİTABI</t>
  </si>
  <si>
    <t>THE FIELD GUIDE TO EVIL</t>
  </si>
  <si>
    <t>BİR YALNIZLIK ŞARKISI</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</si>
</sst>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7"/>
      <color indexed="23"/>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C0000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6"/>
        <bgColor indexed="64"/>
      </patternFill>
    </fill>
    <fill>
      <patternFill patternType="solid">
        <fgColor rgb="FFFF00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0" borderId="0" applyNumberFormat="0" applyBorder="0" applyAlignment="0" applyProtection="0"/>
    <xf numFmtId="0" fontId="57" fillId="3"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60"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1"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2" fillId="15" borderId="6" applyNumberFormat="0" applyAlignment="0" applyProtection="0"/>
    <xf numFmtId="0" fontId="63" fillId="2" borderId="6" applyNumberFormat="0" applyAlignment="0" applyProtection="0"/>
    <xf numFmtId="0" fontId="64" fillId="16" borderId="7" applyNumberFormat="0" applyAlignment="0" applyProtection="0"/>
    <xf numFmtId="0" fontId="65" fillId="17" borderId="0" applyNumberFormat="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8"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8" fillId="1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3" fillId="27" borderId="0" xfId="0" applyFont="1" applyFill="1" applyAlignment="1">
      <alignment horizontal="center" vertical="center"/>
    </xf>
    <xf numFmtId="0" fontId="34" fillId="27" borderId="0" xfId="0" applyNumberFormat="1" applyFont="1" applyFill="1" applyAlignment="1">
      <alignment horizontal="center" vertical="center"/>
    </xf>
    <xf numFmtId="0" fontId="35" fillId="27" borderId="0" xfId="0" applyFont="1" applyFill="1" applyBorder="1" applyAlignment="1" applyProtection="1">
      <alignment horizontal="center" vertical="center"/>
      <protection locked="0"/>
    </xf>
    <xf numFmtId="4" fontId="36"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4" fontId="6" fillId="0" borderId="12" xfId="46" applyNumberFormat="1" applyFont="1" applyFill="1" applyBorder="1" applyAlignment="1" applyProtection="1">
      <alignment vertical="center"/>
      <protection/>
    </xf>
    <xf numFmtId="3" fontId="6" fillId="0" borderId="12" xfId="46"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7" fillId="0" borderId="12" xfId="0" applyFont="1" applyBorder="1" applyAlignment="1">
      <alignment vertical="center"/>
    </xf>
    <xf numFmtId="189" fontId="32" fillId="0" borderId="12" xfId="0" applyNumberFormat="1" applyFont="1" applyFill="1" applyBorder="1" applyAlignment="1">
      <alignment vertical="center"/>
    </xf>
    <xf numFmtId="189" fontId="25" fillId="0" borderId="12" xfId="0" applyNumberFormat="1" applyFont="1" applyFill="1" applyBorder="1" applyAlignment="1">
      <alignment vertical="center"/>
    </xf>
    <xf numFmtId="0" fontId="20" fillId="28" borderId="13" xfId="0" applyNumberFormat="1" applyFont="1" applyFill="1" applyBorder="1" applyAlignment="1" applyProtection="1">
      <alignment horizontal="center" wrapText="1"/>
      <protection locked="0"/>
    </xf>
    <xf numFmtId="180" fontId="21" fillId="28" borderId="13" xfId="44" applyFont="1" applyFill="1" applyBorder="1" applyAlignment="1" applyProtection="1">
      <alignment horizontal="center"/>
      <protection locked="0"/>
    </xf>
    <xf numFmtId="0" fontId="13" fillId="28" borderId="13" xfId="0" applyNumberFormat="1" applyFont="1" applyFill="1" applyBorder="1" applyAlignment="1">
      <alignment horizontal="center" textRotation="90"/>
    </xf>
    <xf numFmtId="187" fontId="21" fillId="28" borderId="13" xfId="0" applyNumberFormat="1" applyFont="1" applyFill="1" applyBorder="1" applyAlignment="1" applyProtection="1">
      <alignment horizontal="center"/>
      <protection locked="0"/>
    </xf>
    <xf numFmtId="0" fontId="21" fillId="28" borderId="13" xfId="0" applyFont="1" applyFill="1" applyBorder="1" applyAlignment="1" applyProtection="1">
      <alignment horizontal="center"/>
      <protection locked="0"/>
    </xf>
    <xf numFmtId="0" fontId="28" fillId="28" borderId="13" xfId="0" applyFont="1" applyFill="1" applyBorder="1" applyAlignment="1" applyProtection="1">
      <alignment horizontal="center"/>
      <protection locked="0"/>
    </xf>
    <xf numFmtId="0" fontId="38" fillId="28" borderId="13" xfId="0" applyFont="1" applyFill="1" applyBorder="1" applyAlignment="1" applyProtection="1">
      <alignment horizontal="center"/>
      <protection locked="0"/>
    </xf>
    <xf numFmtId="2" fontId="20" fillId="28" borderId="14" xfId="0" applyNumberFormat="1" applyFont="1" applyFill="1" applyBorder="1" applyAlignment="1" applyProtection="1">
      <alignment horizontal="center" vertical="center"/>
      <protection/>
    </xf>
    <xf numFmtId="180" fontId="21" fillId="28" borderId="14" xfId="44" applyFont="1" applyFill="1" applyBorder="1" applyAlignment="1" applyProtection="1">
      <alignment horizontal="center" vertical="center"/>
      <protection/>
    </xf>
    <xf numFmtId="0" fontId="22" fillId="28" borderId="14" xfId="0" applyNumberFormat="1" applyFont="1" applyFill="1" applyBorder="1" applyAlignment="1" applyProtection="1">
      <alignment horizontal="center" vertical="center" textRotation="90"/>
      <protection locked="0"/>
    </xf>
    <xf numFmtId="187" fontId="21" fillId="28" borderId="14" xfId="0" applyNumberFormat="1" applyFont="1" applyFill="1" applyBorder="1" applyAlignment="1" applyProtection="1">
      <alignment horizontal="center" vertical="center" textRotation="90"/>
      <protection/>
    </xf>
    <xf numFmtId="0" fontId="21" fillId="28" borderId="14" xfId="0" applyFont="1" applyFill="1" applyBorder="1" applyAlignment="1" applyProtection="1">
      <alignment horizontal="center" vertical="center"/>
      <protection/>
    </xf>
    <xf numFmtId="0" fontId="21" fillId="28" borderId="14" xfId="0" applyNumberFormat="1" applyFont="1" applyFill="1" applyBorder="1" applyAlignment="1" applyProtection="1">
      <alignment horizontal="center" vertical="center" textRotation="90"/>
      <protection locked="0"/>
    </xf>
    <xf numFmtId="0" fontId="21" fillId="28" borderId="14" xfId="0" applyNumberFormat="1" applyFont="1" applyFill="1" applyBorder="1" applyAlignment="1" applyProtection="1">
      <alignment horizontal="center" vertical="center" textRotation="90"/>
      <protection locked="0"/>
    </xf>
    <xf numFmtId="4"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textRotation="90" wrapText="1"/>
      <protection/>
    </xf>
    <xf numFmtId="0" fontId="39" fillId="28" borderId="14" xfId="0" applyNumberFormat="1" applyFont="1" applyFill="1" applyBorder="1" applyAlignment="1" applyProtection="1">
      <alignment horizontal="center" vertical="center" textRotation="90"/>
      <protection locked="0"/>
    </xf>
    <xf numFmtId="0" fontId="40" fillId="0" borderId="12" xfId="0" applyFont="1" applyFill="1" applyBorder="1" applyAlignment="1">
      <alignment horizontal="center" vertical="center"/>
    </xf>
    <xf numFmtId="4" fontId="71" fillId="0" borderId="12" xfId="0" applyNumberFormat="1" applyFont="1" applyFill="1" applyBorder="1" applyAlignment="1">
      <alignment vertical="center"/>
    </xf>
    <xf numFmtId="3" fontId="71" fillId="0" borderId="12" xfId="0" applyNumberFormat="1" applyFont="1" applyFill="1" applyBorder="1" applyAlignment="1">
      <alignment vertical="center"/>
    </xf>
    <xf numFmtId="4" fontId="71" fillId="0" borderId="12" xfId="44" applyNumberFormat="1" applyFont="1" applyFill="1" applyBorder="1" applyAlignment="1" applyProtection="1">
      <alignment horizontal="right" vertical="center"/>
      <protection locked="0"/>
    </xf>
    <xf numFmtId="3" fontId="71" fillId="0" borderId="12" xfId="44" applyNumberFormat="1" applyFont="1" applyFill="1" applyBorder="1" applyAlignment="1" applyProtection="1">
      <alignment horizontal="right" vertical="center"/>
      <protection locked="0"/>
    </xf>
    <xf numFmtId="3" fontId="71" fillId="0" borderId="12" xfId="46" applyNumberFormat="1" applyFont="1" applyFill="1" applyBorder="1" applyAlignment="1" applyProtection="1">
      <alignment horizontal="right" vertical="center"/>
      <protection locked="0"/>
    </xf>
    <xf numFmtId="4" fontId="71" fillId="0" borderId="12" xfId="46" applyNumberFormat="1" applyFont="1" applyFill="1" applyBorder="1" applyAlignment="1" applyProtection="1">
      <alignment horizontal="right" vertical="center"/>
      <protection locked="0"/>
    </xf>
    <xf numFmtId="4" fontId="71" fillId="0" borderId="12" xfId="112" applyNumberFormat="1" applyFont="1" applyFill="1" applyBorder="1" applyAlignment="1" applyProtection="1">
      <alignment horizontal="right" vertical="center"/>
      <protection/>
    </xf>
    <xf numFmtId="3" fontId="71" fillId="0" borderId="12" xfId="112" applyNumberFormat="1" applyFont="1" applyFill="1" applyBorder="1" applyAlignment="1" applyProtection="1">
      <alignment horizontal="right" vertical="center"/>
      <protection/>
    </xf>
    <xf numFmtId="2" fontId="28" fillId="29" borderId="12" xfId="0" applyNumberFormat="1" applyFont="1" applyFill="1" applyBorder="1" applyAlignment="1" applyProtection="1">
      <alignment horizontal="center" vertical="center"/>
      <protection/>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8"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xf numFmtId="0" fontId="21" fillId="28" borderId="13" xfId="0" applyFont="1" applyFill="1" applyBorder="1" applyAlignment="1">
      <alignment horizontal="center" vertical="center" wrapText="1"/>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1.8515625" style="2" bestFit="1" customWidth="1"/>
    <col min="3" max="3" width="22.57421875" style="3" bestFit="1" customWidth="1"/>
    <col min="4" max="4" width="3.421875" style="4" bestFit="1" customWidth="1"/>
    <col min="5" max="5" width="17.14062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6.57421875" style="11" bestFit="1" customWidth="1"/>
    <col min="13" max="13" width="3.7109375" style="12" bestFit="1" customWidth="1"/>
    <col min="14" max="14" width="6.57421875" style="11" bestFit="1" customWidth="1"/>
    <col min="15" max="15" width="3.7109375" style="12" bestFit="1" customWidth="1"/>
    <col min="16" max="16" width="6.57421875" style="13" bestFit="1" customWidth="1"/>
    <col min="17" max="17" width="4.140625" style="14" bestFit="1" customWidth="1"/>
    <col min="18" max="18" width="6.57421875" style="15" bestFit="1" customWidth="1"/>
    <col min="19" max="19" width="6.28125" style="16" bestFit="1" customWidth="1"/>
    <col min="20" max="20" width="4.28125" style="17" bestFit="1" customWidth="1"/>
    <col min="21" max="21" width="4.28125" style="18" bestFit="1" customWidth="1"/>
    <col min="22" max="22" width="7.28125" style="18" bestFit="1" customWidth="1"/>
    <col min="23" max="23" width="4.8515625" style="17" bestFit="1" customWidth="1"/>
    <col min="24" max="25" width="5.00390625" style="19" bestFit="1" customWidth="1"/>
    <col min="26" max="26" width="9.00390625" style="13" bestFit="1" customWidth="1"/>
    <col min="27" max="27" width="6.7109375" style="14" bestFit="1" customWidth="1"/>
    <col min="28" max="28" width="4.28125" style="20" bestFit="1" customWidth="1"/>
    <col min="29" max="16384" width="4.57421875" style="3" customWidth="1"/>
  </cols>
  <sheetData>
    <row r="1" spans="1:28" s="26" customFormat="1" ht="12.75">
      <c r="A1" s="21"/>
      <c r="B1" s="100" t="s">
        <v>0</v>
      </c>
      <c r="C1" s="100"/>
      <c r="D1" s="22"/>
      <c r="E1" s="23"/>
      <c r="F1" s="24"/>
      <c r="G1" s="23"/>
      <c r="H1" s="25"/>
      <c r="I1" s="54"/>
      <c r="J1" s="55"/>
      <c r="K1" s="25"/>
      <c r="L1" s="101" t="s">
        <v>1</v>
      </c>
      <c r="M1" s="101"/>
      <c r="N1" s="101"/>
      <c r="O1" s="101"/>
      <c r="P1" s="101"/>
      <c r="Q1" s="101"/>
      <c r="R1" s="101"/>
      <c r="S1" s="101"/>
      <c r="T1" s="101"/>
      <c r="U1" s="101"/>
      <c r="V1" s="101"/>
      <c r="W1" s="101"/>
      <c r="X1" s="101"/>
      <c r="Y1" s="101"/>
      <c r="Z1" s="101"/>
      <c r="AA1" s="101"/>
      <c r="AB1" s="101"/>
    </row>
    <row r="2" spans="1:28" s="26" customFormat="1" ht="12.75">
      <c r="A2" s="21"/>
      <c r="B2" s="102" t="s">
        <v>2</v>
      </c>
      <c r="C2" s="102"/>
      <c r="D2" s="27"/>
      <c r="E2" s="28"/>
      <c r="F2" s="29"/>
      <c r="G2" s="28"/>
      <c r="H2" s="30"/>
      <c r="I2" s="30"/>
      <c r="J2" s="56"/>
      <c r="K2" s="31"/>
      <c r="L2" s="101"/>
      <c r="M2" s="101"/>
      <c r="N2" s="101"/>
      <c r="O2" s="101"/>
      <c r="P2" s="101"/>
      <c r="Q2" s="101"/>
      <c r="R2" s="101"/>
      <c r="S2" s="101"/>
      <c r="T2" s="101"/>
      <c r="U2" s="101"/>
      <c r="V2" s="101"/>
      <c r="W2" s="101"/>
      <c r="X2" s="101"/>
      <c r="Y2" s="101"/>
      <c r="Z2" s="101"/>
      <c r="AA2" s="101"/>
      <c r="AB2" s="101"/>
    </row>
    <row r="3" spans="1:28" s="26" customFormat="1" ht="11.25">
      <c r="A3" s="21"/>
      <c r="B3" s="103" t="s">
        <v>82</v>
      </c>
      <c r="C3" s="103"/>
      <c r="D3" s="32"/>
      <c r="E3" s="33"/>
      <c r="F3" s="34"/>
      <c r="G3" s="33"/>
      <c r="H3" s="35"/>
      <c r="I3" s="35"/>
      <c r="J3" s="57"/>
      <c r="K3" s="35"/>
      <c r="L3" s="101"/>
      <c r="M3" s="101"/>
      <c r="N3" s="101"/>
      <c r="O3" s="101"/>
      <c r="P3" s="101"/>
      <c r="Q3" s="101"/>
      <c r="R3" s="101"/>
      <c r="S3" s="101"/>
      <c r="T3" s="101"/>
      <c r="U3" s="101"/>
      <c r="V3" s="101"/>
      <c r="W3" s="101"/>
      <c r="X3" s="101"/>
      <c r="Y3" s="101"/>
      <c r="Z3" s="101"/>
      <c r="AA3" s="101"/>
      <c r="AB3" s="101"/>
    </row>
    <row r="4" spans="1:28" s="37" customFormat="1" ht="11.25" customHeight="1">
      <c r="A4" s="36"/>
      <c r="B4" s="72"/>
      <c r="C4" s="72"/>
      <c r="D4" s="74"/>
      <c r="E4" s="73"/>
      <c r="F4" s="75"/>
      <c r="G4" s="76"/>
      <c r="H4" s="76"/>
      <c r="I4" s="77"/>
      <c r="J4" s="78"/>
      <c r="K4" s="76"/>
      <c r="L4" s="104" t="s">
        <v>3</v>
      </c>
      <c r="M4" s="104"/>
      <c r="N4" s="104" t="s">
        <v>4</v>
      </c>
      <c r="O4" s="104"/>
      <c r="P4" s="104" t="s">
        <v>5</v>
      </c>
      <c r="Q4" s="104"/>
      <c r="R4" s="104" t="s">
        <v>6</v>
      </c>
      <c r="S4" s="104"/>
      <c r="T4" s="104"/>
      <c r="U4" s="104"/>
      <c r="V4" s="104" t="s">
        <v>7</v>
      </c>
      <c r="W4" s="104"/>
      <c r="X4" s="104" t="s">
        <v>8</v>
      </c>
      <c r="Y4" s="104"/>
      <c r="Z4" s="104" t="s">
        <v>9</v>
      </c>
      <c r="AA4" s="104"/>
      <c r="AB4" s="104"/>
    </row>
    <row r="5" spans="1:28" s="39" customFormat="1" ht="57.75">
      <c r="A5" s="38"/>
      <c r="B5" s="79"/>
      <c r="C5" s="80" t="s">
        <v>10</v>
      </c>
      <c r="D5" s="81" t="s">
        <v>11</v>
      </c>
      <c r="E5" s="80" t="s">
        <v>12</v>
      </c>
      <c r="F5" s="82" t="s">
        <v>13</v>
      </c>
      <c r="G5" s="83" t="s">
        <v>14</v>
      </c>
      <c r="H5" s="84" t="s">
        <v>15</v>
      </c>
      <c r="I5" s="85" t="s">
        <v>16</v>
      </c>
      <c r="J5" s="89" t="s">
        <v>17</v>
      </c>
      <c r="K5" s="84" t="s">
        <v>18</v>
      </c>
      <c r="L5" s="86" t="s">
        <v>19</v>
      </c>
      <c r="M5" s="87" t="s">
        <v>20</v>
      </c>
      <c r="N5" s="86" t="s">
        <v>19</v>
      </c>
      <c r="O5" s="87" t="s">
        <v>20</v>
      </c>
      <c r="P5" s="86" t="s">
        <v>19</v>
      </c>
      <c r="Q5" s="87" t="s">
        <v>20</v>
      </c>
      <c r="R5" s="86" t="s">
        <v>21</v>
      </c>
      <c r="S5" s="87" t="s">
        <v>22</v>
      </c>
      <c r="T5" s="88" t="s">
        <v>23</v>
      </c>
      <c r="U5" s="88" t="s">
        <v>24</v>
      </c>
      <c r="V5" s="86" t="s">
        <v>19</v>
      </c>
      <c r="W5" s="87" t="s">
        <v>25</v>
      </c>
      <c r="X5" s="88" t="s">
        <v>26</v>
      </c>
      <c r="Y5" s="88" t="s">
        <v>27</v>
      </c>
      <c r="Z5" s="86" t="s">
        <v>19</v>
      </c>
      <c r="AA5" s="87" t="s">
        <v>20</v>
      </c>
      <c r="AB5" s="88" t="s">
        <v>24</v>
      </c>
    </row>
    <row r="6" spans="4:25" ht="11.25">
      <c r="D6" s="5"/>
      <c r="X6" s="18"/>
      <c r="Y6" s="18"/>
    </row>
    <row r="7" spans="1:28" s="46" customFormat="1" ht="11.25">
      <c r="A7" s="40">
        <v>1</v>
      </c>
      <c r="B7" s="50"/>
      <c r="C7" s="47" t="s">
        <v>80</v>
      </c>
      <c r="D7" s="48" t="s">
        <v>36</v>
      </c>
      <c r="E7" s="68" t="s">
        <v>81</v>
      </c>
      <c r="F7" s="49">
        <v>43903</v>
      </c>
      <c r="G7" s="45" t="s">
        <v>31</v>
      </c>
      <c r="H7" s="53">
        <v>349</v>
      </c>
      <c r="I7" s="53">
        <v>117</v>
      </c>
      <c r="J7" s="90">
        <v>117</v>
      </c>
      <c r="K7" s="52">
        <v>1</v>
      </c>
      <c r="L7" s="61">
        <v>10346</v>
      </c>
      <c r="M7" s="62">
        <v>680</v>
      </c>
      <c r="N7" s="61">
        <v>13957</v>
      </c>
      <c r="O7" s="62">
        <v>921</v>
      </c>
      <c r="P7" s="61">
        <v>16229</v>
      </c>
      <c r="Q7" s="62">
        <v>1138</v>
      </c>
      <c r="R7" s="91">
        <f aca="true" t="shared" si="0" ref="R7:R36">L7+N7+P7</f>
        <v>40532</v>
      </c>
      <c r="S7" s="92">
        <f aca="true" t="shared" si="1" ref="S7:S36">M7+O7+Q7</f>
        <v>2739</v>
      </c>
      <c r="T7" s="63">
        <f>S7/J7</f>
        <v>23.41025641025641</v>
      </c>
      <c r="U7" s="64">
        <f aca="true" t="shared" si="2" ref="U7:U36">R7/S7</f>
        <v>14.798101496896678</v>
      </c>
      <c r="V7" s="59">
        <v>815953</v>
      </c>
      <c r="W7" s="60">
        <v>41819</v>
      </c>
      <c r="X7" s="65">
        <f>IF(V7&lt;&gt;0,-(V7-R7)/V7,"")</f>
        <v>-0.9503255702227947</v>
      </c>
      <c r="Y7" s="65">
        <f>IF(W7&lt;&gt;0,-(W7-S7)/W7,"")</f>
        <v>-0.9345034553671776</v>
      </c>
      <c r="Z7" s="96">
        <v>947639</v>
      </c>
      <c r="AA7" s="95">
        <v>50243</v>
      </c>
      <c r="AB7" s="66">
        <f aca="true" t="shared" si="3" ref="AB7:AB36">Z7/AA7</f>
        <v>18.86111498119141</v>
      </c>
    </row>
    <row r="8" spans="1:28" s="46" customFormat="1" ht="11.25">
      <c r="A8" s="40">
        <v>2</v>
      </c>
      <c r="B8" s="41"/>
      <c r="C8" s="42" t="s">
        <v>73</v>
      </c>
      <c r="D8" s="43" t="s">
        <v>56</v>
      </c>
      <c r="E8" s="67" t="s">
        <v>73</v>
      </c>
      <c r="F8" s="44">
        <v>43896</v>
      </c>
      <c r="G8" s="69" t="s">
        <v>44</v>
      </c>
      <c r="H8" s="51">
        <v>357</v>
      </c>
      <c r="I8" s="51">
        <v>99</v>
      </c>
      <c r="J8" s="90">
        <v>110</v>
      </c>
      <c r="K8" s="52">
        <v>6</v>
      </c>
      <c r="L8" s="61">
        <v>6138</v>
      </c>
      <c r="M8" s="62">
        <v>612</v>
      </c>
      <c r="N8" s="61">
        <v>8803</v>
      </c>
      <c r="O8" s="62">
        <v>830</v>
      </c>
      <c r="P8" s="61">
        <v>11318</v>
      </c>
      <c r="Q8" s="62">
        <v>1043</v>
      </c>
      <c r="R8" s="91">
        <f t="shared" si="0"/>
        <v>26259</v>
      </c>
      <c r="S8" s="92">
        <f t="shared" si="1"/>
        <v>2485</v>
      </c>
      <c r="T8" s="63">
        <f>S8/J8</f>
        <v>22.59090909090909</v>
      </c>
      <c r="U8" s="64">
        <f t="shared" si="2"/>
        <v>10.567002012072434</v>
      </c>
      <c r="V8" s="59">
        <v>3820</v>
      </c>
      <c r="W8" s="60">
        <v>247</v>
      </c>
      <c r="X8" s="65">
        <f>IF(V8&lt;&gt;0,-(V8-R8)/V8,"")</f>
        <v>5.874083769633508</v>
      </c>
      <c r="Y8" s="65">
        <f>IF(W8&lt;&gt;0,-(W8-S8)/W8,"")</f>
        <v>9.06072874493927</v>
      </c>
      <c r="Z8" s="93">
        <v>2881934</v>
      </c>
      <c r="AA8" s="94">
        <v>164261</v>
      </c>
      <c r="AB8" s="66">
        <f t="shared" si="3"/>
        <v>17.544846311662535</v>
      </c>
    </row>
    <row r="9" spans="1:28" s="46" customFormat="1" ht="11.25">
      <c r="A9" s="40">
        <v>3</v>
      </c>
      <c r="B9" s="99" t="s">
        <v>83</v>
      </c>
      <c r="C9" s="42" t="s">
        <v>84</v>
      </c>
      <c r="D9" s="43" t="s">
        <v>36</v>
      </c>
      <c r="E9" s="67" t="s">
        <v>85</v>
      </c>
      <c r="F9" s="44">
        <v>44050</v>
      </c>
      <c r="G9" s="45" t="s">
        <v>34</v>
      </c>
      <c r="H9" s="51">
        <v>117</v>
      </c>
      <c r="I9" s="51">
        <v>117</v>
      </c>
      <c r="J9" s="90">
        <v>117</v>
      </c>
      <c r="K9" s="52">
        <v>1</v>
      </c>
      <c r="L9" s="61">
        <v>8899</v>
      </c>
      <c r="M9" s="62">
        <v>468</v>
      </c>
      <c r="N9" s="61">
        <v>12253.5</v>
      </c>
      <c r="O9" s="62">
        <v>604</v>
      </c>
      <c r="P9" s="61">
        <v>16346.5</v>
      </c>
      <c r="Q9" s="62">
        <v>823</v>
      </c>
      <c r="R9" s="91">
        <f t="shared" si="0"/>
        <v>37499</v>
      </c>
      <c r="S9" s="92">
        <f t="shared" si="1"/>
        <v>1895</v>
      </c>
      <c r="T9" s="63">
        <f>S9/J9</f>
        <v>16.196581196581196</v>
      </c>
      <c r="U9" s="64">
        <f t="shared" si="2"/>
        <v>19.78839050131926</v>
      </c>
      <c r="V9" s="59"/>
      <c r="W9" s="60"/>
      <c r="X9" s="65"/>
      <c r="Y9" s="65"/>
      <c r="Z9" s="97">
        <v>37499</v>
      </c>
      <c r="AA9" s="98">
        <v>1895</v>
      </c>
      <c r="AB9" s="66">
        <f t="shared" si="3"/>
        <v>19.78839050131926</v>
      </c>
    </row>
    <row r="10" spans="1:28" s="46" customFormat="1" ht="11.25">
      <c r="A10" s="40">
        <v>4</v>
      </c>
      <c r="B10" s="99" t="s">
        <v>83</v>
      </c>
      <c r="C10" s="42" t="s">
        <v>87</v>
      </c>
      <c r="D10" s="43" t="s">
        <v>36</v>
      </c>
      <c r="E10" s="67" t="s">
        <v>86</v>
      </c>
      <c r="F10" s="44">
        <v>44050</v>
      </c>
      <c r="G10" s="45" t="s">
        <v>33</v>
      </c>
      <c r="H10" s="51">
        <v>136</v>
      </c>
      <c r="I10" s="51">
        <v>136</v>
      </c>
      <c r="J10" s="90">
        <v>136</v>
      </c>
      <c r="K10" s="52">
        <v>1</v>
      </c>
      <c r="L10" s="61">
        <v>7676</v>
      </c>
      <c r="M10" s="62">
        <v>386</v>
      </c>
      <c r="N10" s="61">
        <v>9992.5</v>
      </c>
      <c r="O10" s="62">
        <v>504</v>
      </c>
      <c r="P10" s="61">
        <v>10453</v>
      </c>
      <c r="Q10" s="62">
        <v>503</v>
      </c>
      <c r="R10" s="91">
        <f t="shared" si="0"/>
        <v>28121.5</v>
      </c>
      <c r="S10" s="92">
        <f t="shared" si="1"/>
        <v>1393</v>
      </c>
      <c r="T10" s="63">
        <f>S10/J10</f>
        <v>10.242647058823529</v>
      </c>
      <c r="U10" s="64">
        <f t="shared" si="2"/>
        <v>20.18772433596554</v>
      </c>
      <c r="V10" s="59"/>
      <c r="W10" s="60"/>
      <c r="X10" s="65"/>
      <c r="Y10" s="65"/>
      <c r="Z10" s="93">
        <v>28121.5</v>
      </c>
      <c r="AA10" s="94">
        <v>1393</v>
      </c>
      <c r="AB10" s="66">
        <f t="shared" si="3"/>
        <v>20.18772433596554</v>
      </c>
    </row>
    <row r="11" spans="1:28" s="46" customFormat="1" ht="11.25">
      <c r="A11" s="40">
        <v>5</v>
      </c>
      <c r="B11" s="41"/>
      <c r="C11" s="42" t="s">
        <v>75</v>
      </c>
      <c r="D11" s="43" t="s">
        <v>54</v>
      </c>
      <c r="E11" s="67" t="s">
        <v>75</v>
      </c>
      <c r="F11" s="44">
        <v>43903</v>
      </c>
      <c r="G11" s="45" t="s">
        <v>34</v>
      </c>
      <c r="H11" s="51">
        <v>168</v>
      </c>
      <c r="I11" s="51">
        <v>79</v>
      </c>
      <c r="J11" s="90">
        <v>79</v>
      </c>
      <c r="K11" s="52">
        <v>7</v>
      </c>
      <c r="L11" s="61">
        <v>3407.5</v>
      </c>
      <c r="M11" s="62">
        <v>298</v>
      </c>
      <c r="N11" s="61">
        <v>4731</v>
      </c>
      <c r="O11" s="62">
        <v>409</v>
      </c>
      <c r="P11" s="61">
        <v>7047.5</v>
      </c>
      <c r="Q11" s="62">
        <v>630</v>
      </c>
      <c r="R11" s="91">
        <f t="shared" si="0"/>
        <v>15186</v>
      </c>
      <c r="S11" s="92">
        <f t="shared" si="1"/>
        <v>1337</v>
      </c>
      <c r="T11" s="63">
        <f>S11/J11</f>
        <v>16.924050632911392</v>
      </c>
      <c r="U11" s="64">
        <f t="shared" si="2"/>
        <v>11.358264771877337</v>
      </c>
      <c r="V11" s="59">
        <v>7261.000000033349</v>
      </c>
      <c r="W11" s="60">
        <v>465</v>
      </c>
      <c r="X11" s="65">
        <f>IF(V11&lt;&gt;0,-(V11-R11)/V11,"")</f>
        <v>1.0914474590180763</v>
      </c>
      <c r="Y11" s="65">
        <f>IF(W11&lt;&gt;0,-(W11-S11)/W11,"")</f>
        <v>1.875268817204301</v>
      </c>
      <c r="Z11" s="97">
        <v>257221</v>
      </c>
      <c r="AA11" s="98">
        <v>15478</v>
      </c>
      <c r="AB11" s="66">
        <f t="shared" si="3"/>
        <v>16.618490761080242</v>
      </c>
    </row>
    <row r="12" spans="1:28" s="46" customFormat="1" ht="11.25">
      <c r="A12" s="40">
        <v>6</v>
      </c>
      <c r="B12" s="41"/>
      <c r="C12" s="42" t="s">
        <v>70</v>
      </c>
      <c r="D12" s="43" t="s">
        <v>55</v>
      </c>
      <c r="E12" s="67" t="s">
        <v>70</v>
      </c>
      <c r="F12" s="44">
        <v>43882</v>
      </c>
      <c r="G12" s="69" t="s">
        <v>44</v>
      </c>
      <c r="H12" s="51">
        <v>399</v>
      </c>
      <c r="I12" s="51">
        <v>95</v>
      </c>
      <c r="J12" s="90">
        <v>110</v>
      </c>
      <c r="K12" s="52">
        <v>10</v>
      </c>
      <c r="L12" s="61">
        <v>2946</v>
      </c>
      <c r="M12" s="62">
        <v>273</v>
      </c>
      <c r="N12" s="61">
        <v>4512</v>
      </c>
      <c r="O12" s="62">
        <v>398</v>
      </c>
      <c r="P12" s="61">
        <v>6936</v>
      </c>
      <c r="Q12" s="62">
        <v>659</v>
      </c>
      <c r="R12" s="91">
        <f t="shared" si="0"/>
        <v>14394</v>
      </c>
      <c r="S12" s="92">
        <f t="shared" si="1"/>
        <v>1330</v>
      </c>
      <c r="T12" s="63">
        <f>S12/J12</f>
        <v>12.090909090909092</v>
      </c>
      <c r="U12" s="64">
        <f t="shared" si="2"/>
        <v>10.822556390977443</v>
      </c>
      <c r="V12" s="59">
        <v>2045</v>
      </c>
      <c r="W12" s="60">
        <v>156</v>
      </c>
      <c r="X12" s="65">
        <f>IF(V12&lt;&gt;0,-(V12-R12)/V12,"")</f>
        <v>6.0386308068459655</v>
      </c>
      <c r="Y12" s="65">
        <f>IF(W12&lt;&gt;0,-(W12-S12)/W12,"")</f>
        <v>7.5256410256410255</v>
      </c>
      <c r="Z12" s="93">
        <v>18626904</v>
      </c>
      <c r="AA12" s="94">
        <v>1038821</v>
      </c>
      <c r="AB12" s="66">
        <f t="shared" si="3"/>
        <v>17.93081194931562</v>
      </c>
    </row>
    <row r="13" spans="1:28" s="46" customFormat="1" ht="11.25">
      <c r="A13" s="40">
        <v>7</v>
      </c>
      <c r="B13" s="99" t="s">
        <v>83</v>
      </c>
      <c r="C13" s="42" t="s">
        <v>89</v>
      </c>
      <c r="D13" s="43" t="s">
        <v>41</v>
      </c>
      <c r="E13" s="67" t="s">
        <v>88</v>
      </c>
      <c r="F13" s="44">
        <v>44050</v>
      </c>
      <c r="G13" s="69" t="s">
        <v>44</v>
      </c>
      <c r="H13" s="51">
        <v>122</v>
      </c>
      <c r="I13" s="51">
        <v>122</v>
      </c>
      <c r="J13" s="90">
        <v>132</v>
      </c>
      <c r="K13" s="52">
        <v>1</v>
      </c>
      <c r="L13" s="61">
        <v>4568</v>
      </c>
      <c r="M13" s="62">
        <v>238</v>
      </c>
      <c r="N13" s="61">
        <v>5734</v>
      </c>
      <c r="O13" s="62">
        <v>310</v>
      </c>
      <c r="P13" s="61">
        <v>7591</v>
      </c>
      <c r="Q13" s="62">
        <v>383</v>
      </c>
      <c r="R13" s="91">
        <f t="shared" si="0"/>
        <v>17893</v>
      </c>
      <c r="S13" s="92">
        <f t="shared" si="1"/>
        <v>931</v>
      </c>
      <c r="T13" s="63">
        <f>S13/J13</f>
        <v>7.053030303030303</v>
      </c>
      <c r="U13" s="64">
        <f t="shared" si="2"/>
        <v>19.219119226638025</v>
      </c>
      <c r="V13" s="59"/>
      <c r="W13" s="60"/>
      <c r="X13" s="65"/>
      <c r="Y13" s="65"/>
      <c r="Z13" s="93">
        <v>17893</v>
      </c>
      <c r="AA13" s="94">
        <v>931</v>
      </c>
      <c r="AB13" s="66">
        <f t="shared" si="3"/>
        <v>19.219119226638025</v>
      </c>
    </row>
    <row r="14" spans="1:28" s="46" customFormat="1" ht="11.25">
      <c r="A14" s="40">
        <v>8</v>
      </c>
      <c r="B14" s="41"/>
      <c r="C14" s="42" t="s">
        <v>53</v>
      </c>
      <c r="D14" s="43" t="s">
        <v>29</v>
      </c>
      <c r="E14" s="67" t="s">
        <v>52</v>
      </c>
      <c r="F14" s="44">
        <v>43770</v>
      </c>
      <c r="G14" s="45" t="s">
        <v>34</v>
      </c>
      <c r="H14" s="51">
        <v>100</v>
      </c>
      <c r="I14" s="51">
        <v>92</v>
      </c>
      <c r="J14" s="90">
        <v>93</v>
      </c>
      <c r="K14" s="52">
        <v>26</v>
      </c>
      <c r="L14" s="61">
        <v>2273</v>
      </c>
      <c r="M14" s="62">
        <v>205</v>
      </c>
      <c r="N14" s="61">
        <v>2802</v>
      </c>
      <c r="O14" s="62">
        <v>279</v>
      </c>
      <c r="P14" s="61">
        <v>3979</v>
      </c>
      <c r="Q14" s="62">
        <v>392</v>
      </c>
      <c r="R14" s="91">
        <f t="shared" si="0"/>
        <v>9054</v>
      </c>
      <c r="S14" s="92">
        <f t="shared" si="1"/>
        <v>876</v>
      </c>
      <c r="T14" s="63">
        <f>S14/J14</f>
        <v>9.419354838709678</v>
      </c>
      <c r="U14" s="64">
        <f t="shared" si="2"/>
        <v>10.335616438356164</v>
      </c>
      <c r="V14" s="59">
        <v>1994.0000000791028</v>
      </c>
      <c r="W14" s="60">
        <v>121</v>
      </c>
      <c r="X14" s="65">
        <f aca="true" t="shared" si="4" ref="X14:Y20">IF(V14&lt;&gt;0,-(V14-R14)/V14,"")</f>
        <v>3.540621865416662</v>
      </c>
      <c r="Y14" s="65">
        <f t="shared" si="4"/>
        <v>6.239669421487603</v>
      </c>
      <c r="Z14" s="97">
        <v>6800306</v>
      </c>
      <c r="AA14" s="98">
        <v>426086</v>
      </c>
      <c r="AB14" s="66">
        <f t="shared" si="3"/>
        <v>15.959937665166187</v>
      </c>
    </row>
    <row r="15" spans="1:28" s="46" customFormat="1" ht="11.25">
      <c r="A15" s="40">
        <v>9</v>
      </c>
      <c r="B15" s="41"/>
      <c r="C15" s="42" t="s">
        <v>71</v>
      </c>
      <c r="D15" s="43" t="s">
        <v>32</v>
      </c>
      <c r="E15" s="67" t="s">
        <v>71</v>
      </c>
      <c r="F15" s="44">
        <v>43889</v>
      </c>
      <c r="G15" s="69" t="s">
        <v>44</v>
      </c>
      <c r="H15" s="51">
        <v>310</v>
      </c>
      <c r="I15" s="51">
        <v>114</v>
      </c>
      <c r="J15" s="90">
        <v>114</v>
      </c>
      <c r="K15" s="52">
        <v>6</v>
      </c>
      <c r="L15" s="61">
        <v>1535</v>
      </c>
      <c r="M15" s="62">
        <v>131</v>
      </c>
      <c r="N15" s="61">
        <v>2660</v>
      </c>
      <c r="O15" s="62">
        <v>234</v>
      </c>
      <c r="P15" s="61">
        <v>3102</v>
      </c>
      <c r="Q15" s="62">
        <v>293</v>
      </c>
      <c r="R15" s="91">
        <f t="shared" si="0"/>
        <v>7297</v>
      </c>
      <c r="S15" s="92">
        <f t="shared" si="1"/>
        <v>658</v>
      </c>
      <c r="T15" s="63">
        <f>S15/J15</f>
        <v>5.771929824561403</v>
      </c>
      <c r="U15" s="64">
        <f t="shared" si="2"/>
        <v>11.089665653495441</v>
      </c>
      <c r="V15" s="59">
        <v>1742</v>
      </c>
      <c r="W15" s="60">
        <v>97</v>
      </c>
      <c r="X15" s="65">
        <f t="shared" si="4"/>
        <v>3.1888633754305395</v>
      </c>
      <c r="Y15" s="65">
        <f t="shared" si="4"/>
        <v>5.783505154639175</v>
      </c>
      <c r="Z15" s="93">
        <v>3741459</v>
      </c>
      <c r="AA15" s="94">
        <v>227873</v>
      </c>
      <c r="AB15" s="66">
        <f t="shared" si="3"/>
        <v>16.419053595643188</v>
      </c>
    </row>
    <row r="16" spans="1:28" s="46" customFormat="1" ht="11.25">
      <c r="A16" s="40">
        <v>10</v>
      </c>
      <c r="B16" s="41"/>
      <c r="C16" s="42" t="s">
        <v>72</v>
      </c>
      <c r="D16" s="43" t="s">
        <v>36</v>
      </c>
      <c r="E16" s="67" t="s">
        <v>72</v>
      </c>
      <c r="F16" s="44">
        <v>43896</v>
      </c>
      <c r="G16" s="45" t="s">
        <v>33</v>
      </c>
      <c r="H16" s="51">
        <v>193</v>
      </c>
      <c r="I16" s="51">
        <v>93</v>
      </c>
      <c r="J16" s="90">
        <v>93</v>
      </c>
      <c r="K16" s="52">
        <v>9</v>
      </c>
      <c r="L16" s="61">
        <v>1250</v>
      </c>
      <c r="M16" s="62">
        <v>125</v>
      </c>
      <c r="N16" s="61">
        <v>2241.5</v>
      </c>
      <c r="O16" s="62">
        <v>218</v>
      </c>
      <c r="P16" s="61">
        <v>2817.5</v>
      </c>
      <c r="Q16" s="62">
        <v>278</v>
      </c>
      <c r="R16" s="91">
        <f t="shared" si="0"/>
        <v>6309</v>
      </c>
      <c r="S16" s="92">
        <f t="shared" si="1"/>
        <v>621</v>
      </c>
      <c r="T16" s="63">
        <f>S16/J16</f>
        <v>6.67741935483871</v>
      </c>
      <c r="U16" s="64">
        <f t="shared" si="2"/>
        <v>10.159420289855072</v>
      </c>
      <c r="V16" s="59">
        <v>457</v>
      </c>
      <c r="W16" s="60">
        <v>31</v>
      </c>
      <c r="X16" s="65">
        <f t="shared" si="4"/>
        <v>12.805251641137856</v>
      </c>
      <c r="Y16" s="65">
        <f t="shared" si="4"/>
        <v>19.032258064516128</v>
      </c>
      <c r="Z16" s="93">
        <v>911381</v>
      </c>
      <c r="AA16" s="94">
        <v>51507</v>
      </c>
      <c r="AB16" s="66">
        <f t="shared" si="3"/>
        <v>17.69431339429592</v>
      </c>
    </row>
    <row r="17" spans="1:28" s="46" customFormat="1" ht="11.25">
      <c r="A17" s="40">
        <v>11</v>
      </c>
      <c r="B17" s="41"/>
      <c r="C17" s="42" t="s">
        <v>65</v>
      </c>
      <c r="D17" s="43" t="s">
        <v>54</v>
      </c>
      <c r="E17" s="67" t="s">
        <v>65</v>
      </c>
      <c r="F17" s="44">
        <v>43861</v>
      </c>
      <c r="G17" s="45" t="s">
        <v>28</v>
      </c>
      <c r="H17" s="51">
        <v>388</v>
      </c>
      <c r="I17" s="51">
        <v>69</v>
      </c>
      <c r="J17" s="90">
        <v>69</v>
      </c>
      <c r="K17" s="52">
        <v>13</v>
      </c>
      <c r="L17" s="61">
        <v>1129</v>
      </c>
      <c r="M17" s="62">
        <v>108</v>
      </c>
      <c r="N17" s="61">
        <v>1915</v>
      </c>
      <c r="O17" s="62">
        <v>188</v>
      </c>
      <c r="P17" s="61">
        <v>2240</v>
      </c>
      <c r="Q17" s="62">
        <v>218</v>
      </c>
      <c r="R17" s="91">
        <f t="shared" si="0"/>
        <v>5284</v>
      </c>
      <c r="S17" s="92">
        <f t="shared" si="1"/>
        <v>514</v>
      </c>
      <c r="T17" s="63">
        <f>S17/J17</f>
        <v>7.449275362318841</v>
      </c>
      <c r="U17" s="64">
        <f t="shared" si="2"/>
        <v>10.280155642023347</v>
      </c>
      <c r="V17" s="59">
        <v>493</v>
      </c>
      <c r="W17" s="60">
        <v>30</v>
      </c>
      <c r="X17" s="65">
        <f t="shared" si="4"/>
        <v>9.718052738336715</v>
      </c>
      <c r="Y17" s="65">
        <f t="shared" si="4"/>
        <v>16.133333333333333</v>
      </c>
      <c r="Z17" s="93">
        <v>63419653</v>
      </c>
      <c r="AA17" s="94">
        <v>3629732</v>
      </c>
      <c r="AB17" s="66">
        <f t="shared" si="3"/>
        <v>17.47226875152215</v>
      </c>
    </row>
    <row r="18" spans="1:28" s="46" customFormat="1" ht="11.25">
      <c r="A18" s="40">
        <v>12</v>
      </c>
      <c r="B18" s="41"/>
      <c r="C18" s="42" t="s">
        <v>51</v>
      </c>
      <c r="D18" s="43" t="s">
        <v>35</v>
      </c>
      <c r="E18" s="67" t="s">
        <v>51</v>
      </c>
      <c r="F18" s="44">
        <v>43532</v>
      </c>
      <c r="G18" s="45" t="s">
        <v>28</v>
      </c>
      <c r="H18" s="51">
        <v>388</v>
      </c>
      <c r="I18" s="51">
        <v>132</v>
      </c>
      <c r="J18" s="90">
        <v>132</v>
      </c>
      <c r="K18" s="52">
        <v>14</v>
      </c>
      <c r="L18" s="61">
        <v>1321</v>
      </c>
      <c r="M18" s="62">
        <v>128</v>
      </c>
      <c r="N18" s="61">
        <v>1792</v>
      </c>
      <c r="O18" s="62">
        <v>177</v>
      </c>
      <c r="P18" s="61">
        <v>1790</v>
      </c>
      <c r="Q18" s="62">
        <v>179</v>
      </c>
      <c r="R18" s="91">
        <f t="shared" si="0"/>
        <v>4903</v>
      </c>
      <c r="S18" s="92">
        <f t="shared" si="1"/>
        <v>484</v>
      </c>
      <c r="T18" s="63">
        <f>S18/J18</f>
        <v>3.6666666666666665</v>
      </c>
      <c r="U18" s="64">
        <f t="shared" si="2"/>
        <v>10.130165289256198</v>
      </c>
      <c r="V18" s="59">
        <v>214</v>
      </c>
      <c r="W18" s="60">
        <v>13</v>
      </c>
      <c r="X18" s="65">
        <f t="shared" si="4"/>
        <v>21.911214953271028</v>
      </c>
      <c r="Y18" s="65">
        <f t="shared" si="4"/>
        <v>36.23076923076923</v>
      </c>
      <c r="Z18" s="93">
        <v>19431378</v>
      </c>
      <c r="AA18" s="94">
        <v>1081608</v>
      </c>
      <c r="AB18" s="66">
        <f t="shared" si="3"/>
        <v>17.96526837819247</v>
      </c>
    </row>
    <row r="19" spans="1:28" s="46" customFormat="1" ht="11.25">
      <c r="A19" s="40">
        <v>13</v>
      </c>
      <c r="B19" s="41"/>
      <c r="C19" s="42" t="s">
        <v>40</v>
      </c>
      <c r="D19" s="43" t="s">
        <v>36</v>
      </c>
      <c r="E19" s="67" t="s">
        <v>40</v>
      </c>
      <c r="F19" s="44">
        <v>43147</v>
      </c>
      <c r="G19" s="45" t="s">
        <v>28</v>
      </c>
      <c r="H19" s="51">
        <v>299</v>
      </c>
      <c r="I19" s="51">
        <v>132</v>
      </c>
      <c r="J19" s="90">
        <v>132</v>
      </c>
      <c r="K19" s="52">
        <v>16</v>
      </c>
      <c r="L19" s="61">
        <v>1420</v>
      </c>
      <c r="M19" s="62">
        <v>142</v>
      </c>
      <c r="N19" s="61">
        <v>1300</v>
      </c>
      <c r="O19" s="62">
        <v>129</v>
      </c>
      <c r="P19" s="61">
        <v>2049</v>
      </c>
      <c r="Q19" s="62">
        <v>201</v>
      </c>
      <c r="R19" s="91">
        <f t="shared" si="0"/>
        <v>4769</v>
      </c>
      <c r="S19" s="92">
        <f t="shared" si="1"/>
        <v>472</v>
      </c>
      <c r="T19" s="63">
        <f>S19/J19</f>
        <v>3.5757575757575757</v>
      </c>
      <c r="U19" s="64">
        <f t="shared" si="2"/>
        <v>10.103813559322035</v>
      </c>
      <c r="V19" s="59">
        <v>0</v>
      </c>
      <c r="W19" s="60">
        <v>0</v>
      </c>
      <c r="X19" s="65">
        <f t="shared" si="4"/>
      </c>
      <c r="Y19" s="65">
        <f t="shared" si="4"/>
      </c>
      <c r="Z19" s="93">
        <v>10656855</v>
      </c>
      <c r="AA19" s="94">
        <v>718178</v>
      </c>
      <c r="AB19" s="66">
        <f t="shared" si="3"/>
        <v>14.83873775025133</v>
      </c>
    </row>
    <row r="20" spans="1:28" s="46" customFormat="1" ht="11.25">
      <c r="A20" s="40">
        <v>14</v>
      </c>
      <c r="B20" s="41"/>
      <c r="C20" s="42" t="s">
        <v>76</v>
      </c>
      <c r="D20" s="43" t="s">
        <v>36</v>
      </c>
      <c r="E20" s="67" t="s">
        <v>77</v>
      </c>
      <c r="F20" s="44">
        <v>43903</v>
      </c>
      <c r="G20" s="45" t="s">
        <v>37</v>
      </c>
      <c r="H20" s="51">
        <v>30</v>
      </c>
      <c r="I20" s="51">
        <v>38</v>
      </c>
      <c r="J20" s="90">
        <v>38</v>
      </c>
      <c r="K20" s="52">
        <v>1</v>
      </c>
      <c r="L20" s="61">
        <v>586.999999819151</v>
      </c>
      <c r="M20" s="62">
        <v>37</v>
      </c>
      <c r="N20" s="61">
        <v>1438.99999998588</v>
      </c>
      <c r="O20" s="62">
        <v>106</v>
      </c>
      <c r="P20" s="61">
        <v>1891.49999987226</v>
      </c>
      <c r="Q20" s="62">
        <v>125</v>
      </c>
      <c r="R20" s="91">
        <f t="shared" si="0"/>
        <v>3917.4999996772913</v>
      </c>
      <c r="S20" s="92">
        <f t="shared" si="1"/>
        <v>268</v>
      </c>
      <c r="T20" s="63">
        <f>S20/J20</f>
        <v>7.052631578947368</v>
      </c>
      <c r="U20" s="64">
        <f t="shared" si="2"/>
        <v>14.617537312228698</v>
      </c>
      <c r="V20" s="59">
        <v>6772</v>
      </c>
      <c r="W20" s="60">
        <v>282</v>
      </c>
      <c r="X20" s="65">
        <f t="shared" si="4"/>
        <v>-0.4215150620677361</v>
      </c>
      <c r="Y20" s="65">
        <f t="shared" si="4"/>
        <v>-0.04964539007092199</v>
      </c>
      <c r="Z20" s="96">
        <v>11601.5</v>
      </c>
      <c r="AA20" s="95">
        <v>604</v>
      </c>
      <c r="AB20" s="66">
        <f t="shared" si="3"/>
        <v>19.207781456953644</v>
      </c>
    </row>
    <row r="21" spans="1:28" s="46" customFormat="1" ht="11.25">
      <c r="A21" s="40">
        <v>15</v>
      </c>
      <c r="B21" s="99" t="s">
        <v>83</v>
      </c>
      <c r="C21" s="42" t="s">
        <v>90</v>
      </c>
      <c r="D21" s="43" t="s">
        <v>32</v>
      </c>
      <c r="E21" s="67" t="s">
        <v>90</v>
      </c>
      <c r="F21" s="44">
        <v>44050</v>
      </c>
      <c r="G21" s="45" t="s">
        <v>39</v>
      </c>
      <c r="H21" s="51">
        <v>34</v>
      </c>
      <c r="I21" s="51">
        <v>34</v>
      </c>
      <c r="J21" s="90">
        <v>34</v>
      </c>
      <c r="K21" s="52">
        <v>1</v>
      </c>
      <c r="L21" s="61">
        <v>687</v>
      </c>
      <c r="M21" s="62">
        <v>35</v>
      </c>
      <c r="N21" s="61">
        <v>936.5</v>
      </c>
      <c r="O21" s="62">
        <v>58</v>
      </c>
      <c r="P21" s="61">
        <v>1415</v>
      </c>
      <c r="Q21" s="62">
        <v>72</v>
      </c>
      <c r="R21" s="91">
        <f t="shared" si="0"/>
        <v>3038.5</v>
      </c>
      <c r="S21" s="92">
        <f t="shared" si="1"/>
        <v>165</v>
      </c>
      <c r="T21" s="63">
        <f>S21/J21</f>
        <v>4.852941176470588</v>
      </c>
      <c r="U21" s="64">
        <f t="shared" si="2"/>
        <v>18.415151515151514</v>
      </c>
      <c r="V21" s="59"/>
      <c r="W21" s="60"/>
      <c r="X21" s="65"/>
      <c r="Y21" s="65"/>
      <c r="Z21" s="93">
        <v>3038.5</v>
      </c>
      <c r="AA21" s="94">
        <v>165</v>
      </c>
      <c r="AB21" s="66">
        <f t="shared" si="3"/>
        <v>18.415151515151514</v>
      </c>
    </row>
    <row r="22" spans="1:28" s="46" customFormat="1" ht="11.25">
      <c r="A22" s="40">
        <v>16</v>
      </c>
      <c r="B22" s="41"/>
      <c r="C22" s="71" t="s">
        <v>47</v>
      </c>
      <c r="D22" s="43" t="s">
        <v>35</v>
      </c>
      <c r="E22" s="67" t="s">
        <v>48</v>
      </c>
      <c r="F22" s="44">
        <v>43511</v>
      </c>
      <c r="G22" s="45" t="s">
        <v>38</v>
      </c>
      <c r="H22" s="51">
        <v>37</v>
      </c>
      <c r="I22" s="51">
        <v>12</v>
      </c>
      <c r="J22" s="90">
        <v>12</v>
      </c>
      <c r="K22" s="52">
        <v>23</v>
      </c>
      <c r="L22" s="61">
        <v>279.99999986167</v>
      </c>
      <c r="M22" s="62">
        <v>28</v>
      </c>
      <c r="N22" s="61">
        <v>270.000000016627</v>
      </c>
      <c r="O22" s="62">
        <v>27</v>
      </c>
      <c r="P22" s="61">
        <v>350.000000008142</v>
      </c>
      <c r="Q22" s="62">
        <v>35</v>
      </c>
      <c r="R22" s="91">
        <f t="shared" si="0"/>
        <v>899.999999886439</v>
      </c>
      <c r="S22" s="92">
        <f t="shared" si="1"/>
        <v>90</v>
      </c>
      <c r="T22" s="63">
        <f>S22/J22</f>
        <v>7.5</v>
      </c>
      <c r="U22" s="64">
        <f t="shared" si="2"/>
        <v>9.999999998738211</v>
      </c>
      <c r="V22" s="59">
        <v>0</v>
      </c>
      <c r="W22" s="60">
        <v>0</v>
      </c>
      <c r="X22" s="65">
        <f aca="true" t="shared" si="5" ref="X22:X36">IF(V22&lt;&gt;0,-(V22-R22)/V22,"")</f>
      </c>
      <c r="Y22" s="65">
        <f aca="true" t="shared" si="6" ref="Y22:Y36">IF(W22&lt;&gt;0,-(W22-S22)/W22,"")</f>
      </c>
      <c r="Z22" s="93">
        <v>847441.66</v>
      </c>
      <c r="AA22" s="94">
        <v>60551</v>
      </c>
      <c r="AB22" s="66">
        <f t="shared" si="3"/>
        <v>13.995502303843042</v>
      </c>
    </row>
    <row r="23" spans="1:28" s="46" customFormat="1" ht="11.25">
      <c r="A23" s="40">
        <v>17</v>
      </c>
      <c r="B23" s="50"/>
      <c r="C23" s="47" t="s">
        <v>79</v>
      </c>
      <c r="D23" s="48" t="s">
        <v>54</v>
      </c>
      <c r="E23" s="68" t="s">
        <v>78</v>
      </c>
      <c r="F23" s="49">
        <v>43903</v>
      </c>
      <c r="G23" s="45" t="s">
        <v>50</v>
      </c>
      <c r="H23" s="53">
        <v>155</v>
      </c>
      <c r="I23" s="53">
        <v>9</v>
      </c>
      <c r="J23" s="90">
        <v>9</v>
      </c>
      <c r="K23" s="52">
        <v>5</v>
      </c>
      <c r="L23" s="61">
        <v>65</v>
      </c>
      <c r="M23" s="62">
        <v>4</v>
      </c>
      <c r="N23" s="61">
        <v>331</v>
      </c>
      <c r="O23" s="62">
        <v>19</v>
      </c>
      <c r="P23" s="61">
        <v>705</v>
      </c>
      <c r="Q23" s="62">
        <v>39</v>
      </c>
      <c r="R23" s="91">
        <f t="shared" si="0"/>
        <v>1101</v>
      </c>
      <c r="S23" s="92">
        <f t="shared" si="1"/>
        <v>62</v>
      </c>
      <c r="T23" s="63">
        <f>S23/J23</f>
        <v>6.888888888888889</v>
      </c>
      <c r="U23" s="64">
        <f t="shared" si="2"/>
        <v>17.758064516129032</v>
      </c>
      <c r="V23" s="59">
        <v>1822</v>
      </c>
      <c r="W23" s="60">
        <v>117</v>
      </c>
      <c r="X23" s="65">
        <f t="shared" si="5"/>
        <v>-0.3957189901207464</v>
      </c>
      <c r="Y23" s="65">
        <f t="shared" si="6"/>
        <v>-0.4700854700854701</v>
      </c>
      <c r="Z23" s="96">
        <v>104839.5</v>
      </c>
      <c r="AA23" s="95">
        <v>5809</v>
      </c>
      <c r="AB23" s="66">
        <f t="shared" si="3"/>
        <v>18.047770700636942</v>
      </c>
    </row>
    <row r="24" spans="1:28" s="46" customFormat="1" ht="11.25">
      <c r="A24" s="40">
        <v>18</v>
      </c>
      <c r="B24" s="41"/>
      <c r="C24" s="42" t="s">
        <v>63</v>
      </c>
      <c r="D24" s="43" t="s">
        <v>36</v>
      </c>
      <c r="E24" s="67" t="s">
        <v>64</v>
      </c>
      <c r="F24" s="44">
        <v>43861</v>
      </c>
      <c r="G24" s="45" t="s">
        <v>33</v>
      </c>
      <c r="H24" s="51">
        <v>388</v>
      </c>
      <c r="I24" s="51">
        <v>3</v>
      </c>
      <c r="J24" s="90">
        <v>3</v>
      </c>
      <c r="K24" s="52">
        <v>16</v>
      </c>
      <c r="L24" s="61">
        <v>915</v>
      </c>
      <c r="M24" s="62">
        <v>55</v>
      </c>
      <c r="N24" s="61">
        <v>0</v>
      </c>
      <c r="O24" s="62">
        <v>0</v>
      </c>
      <c r="P24" s="61">
        <v>0</v>
      </c>
      <c r="Q24" s="62">
        <v>0</v>
      </c>
      <c r="R24" s="91">
        <f t="shared" si="0"/>
        <v>915</v>
      </c>
      <c r="S24" s="92">
        <f t="shared" si="1"/>
        <v>55</v>
      </c>
      <c r="T24" s="63">
        <f>S24/J24</f>
        <v>18.333333333333332</v>
      </c>
      <c r="U24" s="64">
        <f t="shared" si="2"/>
        <v>16.636363636363637</v>
      </c>
      <c r="V24" s="59">
        <v>651</v>
      </c>
      <c r="W24" s="60">
        <v>42</v>
      </c>
      <c r="X24" s="65">
        <f t="shared" si="5"/>
        <v>0.4055299539170507</v>
      </c>
      <c r="Y24" s="65">
        <f t="shared" si="6"/>
        <v>0.30952380952380953</v>
      </c>
      <c r="Z24" s="93">
        <v>7282870.29</v>
      </c>
      <c r="AA24" s="94">
        <v>400786</v>
      </c>
      <c r="AB24" s="66">
        <f t="shared" si="3"/>
        <v>18.171468788829948</v>
      </c>
    </row>
    <row r="25" spans="1:28" s="46" customFormat="1" ht="11.25">
      <c r="A25" s="40">
        <v>19</v>
      </c>
      <c r="B25" s="41"/>
      <c r="C25" s="70" t="s">
        <v>45</v>
      </c>
      <c r="D25" s="43" t="s">
        <v>36</v>
      </c>
      <c r="E25" s="67" t="s">
        <v>46</v>
      </c>
      <c r="F25" s="44">
        <v>43490</v>
      </c>
      <c r="G25" s="45" t="s">
        <v>38</v>
      </c>
      <c r="H25" s="51">
        <v>25</v>
      </c>
      <c r="I25" s="51">
        <v>12</v>
      </c>
      <c r="J25" s="90">
        <v>2</v>
      </c>
      <c r="K25" s="52">
        <v>27</v>
      </c>
      <c r="L25" s="61">
        <v>109.999999888753</v>
      </c>
      <c r="M25" s="62">
        <v>11</v>
      </c>
      <c r="N25" s="61">
        <v>189.999999880268</v>
      </c>
      <c r="O25" s="62">
        <v>19</v>
      </c>
      <c r="P25" s="61">
        <v>149.999999920722</v>
      </c>
      <c r="Q25" s="62">
        <v>15</v>
      </c>
      <c r="R25" s="91">
        <f t="shared" si="0"/>
        <v>449.99999968974294</v>
      </c>
      <c r="S25" s="92">
        <f t="shared" si="1"/>
        <v>45</v>
      </c>
      <c r="T25" s="63">
        <f>S25/J25</f>
        <v>22.5</v>
      </c>
      <c r="U25" s="64">
        <f t="shared" si="2"/>
        <v>9.999999993105398</v>
      </c>
      <c r="V25" s="59">
        <v>0</v>
      </c>
      <c r="W25" s="60">
        <v>0</v>
      </c>
      <c r="X25" s="65">
        <f t="shared" si="5"/>
      </c>
      <c r="Y25" s="65">
        <f t="shared" si="6"/>
      </c>
      <c r="Z25" s="93">
        <v>489481.2</v>
      </c>
      <c r="AA25" s="94">
        <v>40908</v>
      </c>
      <c r="AB25" s="66">
        <f t="shared" si="3"/>
        <v>11.965415077735406</v>
      </c>
    </row>
    <row r="26" spans="1:28" s="46" customFormat="1" ht="11.25">
      <c r="A26" s="40">
        <v>20</v>
      </c>
      <c r="B26" s="50"/>
      <c r="C26" s="47" t="s">
        <v>62</v>
      </c>
      <c r="D26" s="48" t="s">
        <v>32</v>
      </c>
      <c r="E26" s="68" t="s">
        <v>62</v>
      </c>
      <c r="F26" s="49">
        <v>43854</v>
      </c>
      <c r="G26" s="45" t="s">
        <v>50</v>
      </c>
      <c r="H26" s="53">
        <v>194</v>
      </c>
      <c r="I26" s="53">
        <v>1</v>
      </c>
      <c r="J26" s="90">
        <v>1</v>
      </c>
      <c r="K26" s="52">
        <v>8</v>
      </c>
      <c r="L26" s="61">
        <v>0</v>
      </c>
      <c r="M26" s="62">
        <v>0</v>
      </c>
      <c r="N26" s="61">
        <v>0</v>
      </c>
      <c r="O26" s="62">
        <v>0</v>
      </c>
      <c r="P26" s="61">
        <v>435</v>
      </c>
      <c r="Q26" s="62">
        <v>29</v>
      </c>
      <c r="R26" s="91">
        <f t="shared" si="0"/>
        <v>435</v>
      </c>
      <c r="S26" s="92">
        <f t="shared" si="1"/>
        <v>29</v>
      </c>
      <c r="T26" s="63">
        <f>S26/J26</f>
        <v>29</v>
      </c>
      <c r="U26" s="64">
        <f t="shared" si="2"/>
        <v>15</v>
      </c>
      <c r="V26" s="59">
        <v>0</v>
      </c>
      <c r="W26" s="60">
        <v>0</v>
      </c>
      <c r="X26" s="65">
        <f t="shared" si="5"/>
      </c>
      <c r="Y26" s="65">
        <f t="shared" si="6"/>
      </c>
      <c r="Z26" s="96">
        <v>645820.5</v>
      </c>
      <c r="AA26" s="95">
        <v>38730</v>
      </c>
      <c r="AB26" s="66">
        <f t="shared" si="3"/>
        <v>16.67494190549961</v>
      </c>
    </row>
    <row r="27" spans="1:28" s="46" customFormat="1" ht="11.25">
      <c r="A27" s="40">
        <v>21</v>
      </c>
      <c r="B27" s="41"/>
      <c r="C27" s="42" t="s">
        <v>69</v>
      </c>
      <c r="D27" s="43" t="s">
        <v>54</v>
      </c>
      <c r="E27" s="67" t="s">
        <v>69</v>
      </c>
      <c r="F27" s="44">
        <v>44026</v>
      </c>
      <c r="G27" s="69" t="s">
        <v>44</v>
      </c>
      <c r="H27" s="51">
        <v>167</v>
      </c>
      <c r="I27" s="51">
        <v>1</v>
      </c>
      <c r="J27" s="90">
        <v>1</v>
      </c>
      <c r="K27" s="52">
        <v>10</v>
      </c>
      <c r="L27" s="61">
        <v>658</v>
      </c>
      <c r="M27" s="62">
        <v>28</v>
      </c>
      <c r="N27" s="61">
        <v>0</v>
      </c>
      <c r="O27" s="62">
        <v>0</v>
      </c>
      <c r="P27" s="61">
        <v>0</v>
      </c>
      <c r="Q27" s="62">
        <v>0</v>
      </c>
      <c r="R27" s="91">
        <f t="shared" si="0"/>
        <v>658</v>
      </c>
      <c r="S27" s="92">
        <f t="shared" si="1"/>
        <v>28</v>
      </c>
      <c r="T27" s="63">
        <f>S27/J27</f>
        <v>28</v>
      </c>
      <c r="U27" s="64">
        <f t="shared" si="2"/>
        <v>23.5</v>
      </c>
      <c r="V27" s="59">
        <v>476</v>
      </c>
      <c r="W27" s="60">
        <v>20</v>
      </c>
      <c r="X27" s="65">
        <f t="shared" si="5"/>
        <v>0.38235294117647056</v>
      </c>
      <c r="Y27" s="65">
        <f t="shared" si="6"/>
        <v>0.4</v>
      </c>
      <c r="Z27" s="93">
        <v>1592338</v>
      </c>
      <c r="AA27" s="94">
        <v>67024</v>
      </c>
      <c r="AB27" s="66">
        <f t="shared" si="3"/>
        <v>23.757728574838865</v>
      </c>
    </row>
    <row r="28" spans="1:28" s="46" customFormat="1" ht="11.25">
      <c r="A28" s="40">
        <v>22</v>
      </c>
      <c r="B28" s="50"/>
      <c r="C28" s="47" t="s">
        <v>59</v>
      </c>
      <c r="D28" s="48" t="s">
        <v>55</v>
      </c>
      <c r="E28" s="68" t="s">
        <v>59</v>
      </c>
      <c r="F28" s="49">
        <v>43812</v>
      </c>
      <c r="G28" s="45" t="s">
        <v>50</v>
      </c>
      <c r="H28" s="53">
        <v>326</v>
      </c>
      <c r="I28" s="53">
        <v>1</v>
      </c>
      <c r="J28" s="90">
        <v>1</v>
      </c>
      <c r="K28" s="52">
        <v>10</v>
      </c>
      <c r="L28" s="61">
        <v>136</v>
      </c>
      <c r="M28" s="62">
        <v>8</v>
      </c>
      <c r="N28" s="61">
        <v>100</v>
      </c>
      <c r="O28" s="62">
        <v>6</v>
      </c>
      <c r="P28" s="61">
        <v>230</v>
      </c>
      <c r="Q28" s="62">
        <v>14</v>
      </c>
      <c r="R28" s="91">
        <f t="shared" si="0"/>
        <v>466</v>
      </c>
      <c r="S28" s="92">
        <f t="shared" si="1"/>
        <v>28</v>
      </c>
      <c r="T28" s="63">
        <f>S28/J28</f>
        <v>28</v>
      </c>
      <c r="U28" s="64">
        <f t="shared" si="2"/>
        <v>16.642857142857142</v>
      </c>
      <c r="V28" s="59">
        <v>0</v>
      </c>
      <c r="W28" s="60">
        <v>0</v>
      </c>
      <c r="X28" s="65">
        <f t="shared" si="5"/>
      </c>
      <c r="Y28" s="65">
        <f t="shared" si="6"/>
      </c>
      <c r="Z28" s="96">
        <v>6845635.5</v>
      </c>
      <c r="AA28" s="95">
        <v>403957</v>
      </c>
      <c r="AB28" s="66">
        <f t="shared" si="3"/>
        <v>16.946446032622283</v>
      </c>
    </row>
    <row r="29" spans="1:28" s="46" customFormat="1" ht="11.25">
      <c r="A29" s="40">
        <v>23</v>
      </c>
      <c r="B29" s="41"/>
      <c r="C29" s="42" t="s">
        <v>61</v>
      </c>
      <c r="D29" s="43" t="s">
        <v>32</v>
      </c>
      <c r="E29" s="67" t="s">
        <v>61</v>
      </c>
      <c r="F29" s="44">
        <v>43826</v>
      </c>
      <c r="G29" s="45" t="s">
        <v>33</v>
      </c>
      <c r="H29" s="51">
        <v>406</v>
      </c>
      <c r="I29" s="51">
        <v>5</v>
      </c>
      <c r="J29" s="90">
        <v>5</v>
      </c>
      <c r="K29" s="52">
        <v>22</v>
      </c>
      <c r="L29" s="61">
        <v>100</v>
      </c>
      <c r="M29" s="62">
        <v>5</v>
      </c>
      <c r="N29" s="61">
        <v>96</v>
      </c>
      <c r="O29" s="62">
        <v>5</v>
      </c>
      <c r="P29" s="61">
        <v>90</v>
      </c>
      <c r="Q29" s="62">
        <v>5</v>
      </c>
      <c r="R29" s="91">
        <f t="shared" si="0"/>
        <v>286</v>
      </c>
      <c r="S29" s="92">
        <f t="shared" si="1"/>
        <v>15</v>
      </c>
      <c r="T29" s="63">
        <f>S29/J29</f>
        <v>3</v>
      </c>
      <c r="U29" s="64">
        <f t="shared" si="2"/>
        <v>19.066666666666666</v>
      </c>
      <c r="V29" s="59">
        <v>707</v>
      </c>
      <c r="W29" s="60">
        <v>51</v>
      </c>
      <c r="X29" s="65">
        <f t="shared" si="5"/>
        <v>-0.5954738330975955</v>
      </c>
      <c r="Y29" s="65">
        <f t="shared" si="6"/>
        <v>-0.7058823529411765</v>
      </c>
      <c r="Z29" s="93">
        <v>55702131.51</v>
      </c>
      <c r="AA29" s="94">
        <v>3442746</v>
      </c>
      <c r="AB29" s="66">
        <f t="shared" si="3"/>
        <v>16.179564658560345</v>
      </c>
    </row>
    <row r="30" spans="1:28" s="46" customFormat="1" ht="11.25">
      <c r="A30" s="40">
        <v>24</v>
      </c>
      <c r="B30" s="41"/>
      <c r="C30" s="42" t="s">
        <v>49</v>
      </c>
      <c r="D30" s="43" t="s">
        <v>36</v>
      </c>
      <c r="E30" s="67" t="s">
        <v>49</v>
      </c>
      <c r="F30" s="44">
        <v>43518</v>
      </c>
      <c r="G30" s="45" t="s">
        <v>38</v>
      </c>
      <c r="H30" s="51">
        <v>79</v>
      </c>
      <c r="I30" s="51">
        <v>12</v>
      </c>
      <c r="J30" s="90">
        <v>12</v>
      </c>
      <c r="K30" s="52">
        <v>28</v>
      </c>
      <c r="L30" s="61">
        <v>29.99999996966</v>
      </c>
      <c r="M30" s="62">
        <v>3</v>
      </c>
      <c r="N30" s="61">
        <v>29.99999996966</v>
      </c>
      <c r="O30" s="62">
        <v>3</v>
      </c>
      <c r="P30" s="61">
        <v>89.9999999814017</v>
      </c>
      <c r="Q30" s="62">
        <v>9</v>
      </c>
      <c r="R30" s="91">
        <f t="shared" si="0"/>
        <v>149.9999999207217</v>
      </c>
      <c r="S30" s="92">
        <f t="shared" si="1"/>
        <v>15</v>
      </c>
      <c r="T30" s="63">
        <f>S30/J30</f>
        <v>1.25</v>
      </c>
      <c r="U30" s="64">
        <f t="shared" si="2"/>
        <v>9.99999999471478</v>
      </c>
      <c r="V30" s="59">
        <v>0</v>
      </c>
      <c r="W30" s="60">
        <v>0</v>
      </c>
      <c r="X30" s="65">
        <f t="shared" si="5"/>
      </c>
      <c r="Y30" s="65">
        <f t="shared" si="6"/>
      </c>
      <c r="Z30" s="93">
        <v>410413.43</v>
      </c>
      <c r="AA30" s="94">
        <v>33745</v>
      </c>
      <c r="AB30" s="66">
        <f t="shared" si="3"/>
        <v>12.162199733293821</v>
      </c>
    </row>
    <row r="31" spans="1:28" s="46" customFormat="1" ht="11.25">
      <c r="A31" s="40">
        <v>25</v>
      </c>
      <c r="B31" s="41"/>
      <c r="C31" s="42" t="s">
        <v>58</v>
      </c>
      <c r="D31" s="43" t="s">
        <v>35</v>
      </c>
      <c r="E31" s="67" t="s">
        <v>58</v>
      </c>
      <c r="F31" s="44">
        <v>43805</v>
      </c>
      <c r="G31" s="45" t="s">
        <v>33</v>
      </c>
      <c r="H31" s="51">
        <v>406</v>
      </c>
      <c r="I31" s="51">
        <v>2</v>
      </c>
      <c r="J31" s="90">
        <v>2</v>
      </c>
      <c r="K31" s="52">
        <v>15</v>
      </c>
      <c r="L31" s="61">
        <v>32</v>
      </c>
      <c r="M31" s="62">
        <v>2</v>
      </c>
      <c r="N31" s="61">
        <v>152</v>
      </c>
      <c r="O31" s="62">
        <v>9</v>
      </c>
      <c r="P31" s="61">
        <v>0</v>
      </c>
      <c r="Q31" s="62">
        <v>0</v>
      </c>
      <c r="R31" s="91">
        <f t="shared" si="0"/>
        <v>184</v>
      </c>
      <c r="S31" s="92">
        <f t="shared" si="1"/>
        <v>11</v>
      </c>
      <c r="T31" s="63">
        <f>S31/J31</f>
        <v>5.5</v>
      </c>
      <c r="U31" s="64">
        <f t="shared" si="2"/>
        <v>16.727272727272727</v>
      </c>
      <c r="V31" s="59">
        <v>225</v>
      </c>
      <c r="W31" s="60">
        <v>10</v>
      </c>
      <c r="X31" s="65">
        <f t="shared" si="5"/>
        <v>-0.18222222222222223</v>
      </c>
      <c r="Y31" s="65">
        <f t="shared" si="6"/>
        <v>0.1</v>
      </c>
      <c r="Z31" s="93">
        <v>32866585.35</v>
      </c>
      <c r="AA31" s="94">
        <v>1899057</v>
      </c>
      <c r="AB31" s="66">
        <f t="shared" si="3"/>
        <v>17.306792450147626</v>
      </c>
    </row>
    <row r="32" spans="1:28" s="46" customFormat="1" ht="11.25">
      <c r="A32" s="40">
        <v>26</v>
      </c>
      <c r="B32" s="50"/>
      <c r="C32" s="47" t="s">
        <v>74</v>
      </c>
      <c r="D32" s="48" t="s">
        <v>55</v>
      </c>
      <c r="E32" s="68" t="s">
        <v>74</v>
      </c>
      <c r="F32" s="49">
        <v>43896</v>
      </c>
      <c r="G32" s="45" t="s">
        <v>50</v>
      </c>
      <c r="H32" s="53">
        <v>223</v>
      </c>
      <c r="I32" s="53">
        <v>1</v>
      </c>
      <c r="J32" s="90">
        <v>1</v>
      </c>
      <c r="K32" s="52">
        <v>4</v>
      </c>
      <c r="L32" s="61">
        <v>76</v>
      </c>
      <c r="M32" s="62">
        <v>4</v>
      </c>
      <c r="N32" s="61">
        <v>118</v>
      </c>
      <c r="O32" s="62">
        <v>6</v>
      </c>
      <c r="P32" s="61">
        <v>0</v>
      </c>
      <c r="Q32" s="62">
        <v>0</v>
      </c>
      <c r="R32" s="91">
        <f t="shared" si="0"/>
        <v>194</v>
      </c>
      <c r="S32" s="92">
        <f t="shared" si="1"/>
        <v>10</v>
      </c>
      <c r="T32" s="63">
        <f>S32/J32</f>
        <v>10</v>
      </c>
      <c r="U32" s="64">
        <f t="shared" si="2"/>
        <v>19.4</v>
      </c>
      <c r="V32" s="59">
        <v>0</v>
      </c>
      <c r="W32" s="60">
        <v>0</v>
      </c>
      <c r="X32" s="65">
        <f t="shared" si="5"/>
      </c>
      <c r="Y32" s="65">
        <f t="shared" si="6"/>
      </c>
      <c r="Z32" s="96">
        <v>195995</v>
      </c>
      <c r="AA32" s="95">
        <v>11892</v>
      </c>
      <c r="AB32" s="66">
        <f t="shared" si="3"/>
        <v>16.481247897746385</v>
      </c>
    </row>
    <row r="33" spans="1:28" s="46" customFormat="1" ht="11.25">
      <c r="A33" s="40">
        <v>27</v>
      </c>
      <c r="B33" s="50"/>
      <c r="C33" s="47" t="s">
        <v>57</v>
      </c>
      <c r="D33" s="48" t="s">
        <v>30</v>
      </c>
      <c r="E33" s="68" t="s">
        <v>57</v>
      </c>
      <c r="F33" s="49">
        <v>43798</v>
      </c>
      <c r="G33" s="45" t="s">
        <v>50</v>
      </c>
      <c r="H33" s="53">
        <v>100</v>
      </c>
      <c r="I33" s="53">
        <v>1</v>
      </c>
      <c r="J33" s="90">
        <v>1</v>
      </c>
      <c r="K33" s="52">
        <v>9</v>
      </c>
      <c r="L33" s="61">
        <v>100</v>
      </c>
      <c r="M33" s="62">
        <v>5</v>
      </c>
      <c r="N33" s="61">
        <v>0</v>
      </c>
      <c r="O33" s="62">
        <v>0</v>
      </c>
      <c r="P33" s="61">
        <v>60</v>
      </c>
      <c r="Q33" s="62">
        <v>3</v>
      </c>
      <c r="R33" s="91">
        <f t="shared" si="0"/>
        <v>160</v>
      </c>
      <c r="S33" s="92">
        <f t="shared" si="1"/>
        <v>8</v>
      </c>
      <c r="T33" s="63">
        <f>S33/J33</f>
        <v>8</v>
      </c>
      <c r="U33" s="64">
        <f t="shared" si="2"/>
        <v>20</v>
      </c>
      <c r="V33" s="59">
        <v>0</v>
      </c>
      <c r="W33" s="60">
        <v>0</v>
      </c>
      <c r="X33" s="65">
        <f t="shared" si="5"/>
      </c>
      <c r="Y33" s="65">
        <f t="shared" si="6"/>
      </c>
      <c r="Z33" s="96">
        <v>224327</v>
      </c>
      <c r="AA33" s="95">
        <v>13989</v>
      </c>
      <c r="AB33" s="66">
        <f t="shared" si="3"/>
        <v>16.035956823218243</v>
      </c>
    </row>
    <row r="34" spans="1:28" s="46" customFormat="1" ht="11.25">
      <c r="A34" s="40">
        <v>28</v>
      </c>
      <c r="B34" s="41"/>
      <c r="C34" s="42" t="s">
        <v>67</v>
      </c>
      <c r="D34" s="43" t="s">
        <v>29</v>
      </c>
      <c r="E34" s="67" t="s">
        <v>68</v>
      </c>
      <c r="F34" s="44">
        <v>44026</v>
      </c>
      <c r="G34" s="45" t="s">
        <v>38</v>
      </c>
      <c r="H34" s="51">
        <v>26</v>
      </c>
      <c r="I34" s="51">
        <v>1</v>
      </c>
      <c r="J34" s="90">
        <v>1</v>
      </c>
      <c r="K34" s="52">
        <v>9</v>
      </c>
      <c r="L34" s="61">
        <v>79.9999999915151</v>
      </c>
      <c r="M34" s="62">
        <v>4</v>
      </c>
      <c r="N34" s="61">
        <v>19.9999999797733</v>
      </c>
      <c r="O34" s="62">
        <v>1</v>
      </c>
      <c r="P34" s="61">
        <v>40.0000000319684</v>
      </c>
      <c r="Q34" s="62">
        <v>2</v>
      </c>
      <c r="R34" s="91">
        <f t="shared" si="0"/>
        <v>140.0000000032568</v>
      </c>
      <c r="S34" s="92">
        <f t="shared" si="1"/>
        <v>7</v>
      </c>
      <c r="T34" s="63">
        <f>S34/J34</f>
        <v>7</v>
      </c>
      <c r="U34" s="64">
        <f t="shared" si="2"/>
        <v>20.000000000465256</v>
      </c>
      <c r="V34" s="59">
        <v>80.0000000189884</v>
      </c>
      <c r="W34" s="60">
        <v>4</v>
      </c>
      <c r="X34" s="65">
        <f t="shared" si="5"/>
        <v>0.7499999996253386</v>
      </c>
      <c r="Y34" s="65">
        <f t="shared" si="6"/>
        <v>0.75</v>
      </c>
      <c r="Z34" s="93">
        <v>271913</v>
      </c>
      <c r="AA34" s="94">
        <v>15554</v>
      </c>
      <c r="AB34" s="66">
        <f t="shared" si="3"/>
        <v>17.481869615532982</v>
      </c>
    </row>
    <row r="35" spans="1:28" s="46" customFormat="1" ht="11.25">
      <c r="A35" s="40">
        <v>29</v>
      </c>
      <c r="B35" s="41"/>
      <c r="C35" s="42" t="s">
        <v>66</v>
      </c>
      <c r="D35" s="43" t="s">
        <v>60</v>
      </c>
      <c r="E35" s="67" t="s">
        <v>66</v>
      </c>
      <c r="F35" s="44">
        <v>43868</v>
      </c>
      <c r="G35" s="45" t="s">
        <v>33</v>
      </c>
      <c r="H35" s="51">
        <v>277</v>
      </c>
      <c r="I35" s="51">
        <v>1</v>
      </c>
      <c r="J35" s="90">
        <v>1</v>
      </c>
      <c r="K35" s="52">
        <v>10</v>
      </c>
      <c r="L35" s="61">
        <v>0</v>
      </c>
      <c r="M35" s="62">
        <v>0</v>
      </c>
      <c r="N35" s="61">
        <v>0</v>
      </c>
      <c r="O35" s="62">
        <v>0</v>
      </c>
      <c r="P35" s="61">
        <v>90</v>
      </c>
      <c r="Q35" s="62">
        <v>6</v>
      </c>
      <c r="R35" s="91">
        <f t="shared" si="0"/>
        <v>90</v>
      </c>
      <c r="S35" s="92">
        <f t="shared" si="1"/>
        <v>6</v>
      </c>
      <c r="T35" s="63">
        <f>S35/J35</f>
        <v>6</v>
      </c>
      <c r="U35" s="64">
        <f t="shared" si="2"/>
        <v>15</v>
      </c>
      <c r="V35" s="59">
        <v>1141</v>
      </c>
      <c r="W35" s="60">
        <v>78</v>
      </c>
      <c r="X35" s="65">
        <f t="shared" si="5"/>
        <v>-0.9211218229623137</v>
      </c>
      <c r="Y35" s="65">
        <f t="shared" si="6"/>
        <v>-0.9230769230769231</v>
      </c>
      <c r="Z35" s="93">
        <v>1651077</v>
      </c>
      <c r="AA35" s="94">
        <v>92086</v>
      </c>
      <c r="AB35" s="66">
        <f t="shared" si="3"/>
        <v>17.92972873183763</v>
      </c>
    </row>
    <row r="36" spans="1:28" s="46" customFormat="1" ht="11.25">
      <c r="A36" s="40">
        <v>30</v>
      </c>
      <c r="B36" s="41"/>
      <c r="C36" s="47" t="s">
        <v>42</v>
      </c>
      <c r="D36" s="48" t="s">
        <v>29</v>
      </c>
      <c r="E36" s="68" t="s">
        <v>43</v>
      </c>
      <c r="F36" s="49">
        <v>43322</v>
      </c>
      <c r="G36" s="45" t="s">
        <v>50</v>
      </c>
      <c r="H36" s="53">
        <v>209</v>
      </c>
      <c r="I36" s="53">
        <v>1</v>
      </c>
      <c r="J36" s="90">
        <v>1</v>
      </c>
      <c r="K36" s="52">
        <v>8</v>
      </c>
      <c r="L36" s="61">
        <v>0</v>
      </c>
      <c r="M36" s="62">
        <v>0</v>
      </c>
      <c r="N36" s="61">
        <v>66</v>
      </c>
      <c r="O36" s="62">
        <v>3</v>
      </c>
      <c r="P36" s="61">
        <v>0</v>
      </c>
      <c r="Q36" s="62">
        <v>0</v>
      </c>
      <c r="R36" s="91">
        <f t="shared" si="0"/>
        <v>66</v>
      </c>
      <c r="S36" s="92">
        <f t="shared" si="1"/>
        <v>3</v>
      </c>
      <c r="T36" s="63">
        <f>S36/J36</f>
        <v>3</v>
      </c>
      <c r="U36" s="64">
        <f t="shared" si="2"/>
        <v>22</v>
      </c>
      <c r="V36" s="59">
        <v>375</v>
      </c>
      <c r="W36" s="60">
        <v>15</v>
      </c>
      <c r="X36" s="65">
        <f t="shared" si="5"/>
        <v>-0.824</v>
      </c>
      <c r="Y36" s="65">
        <f t="shared" si="6"/>
        <v>-0.8</v>
      </c>
      <c r="Z36" s="96">
        <v>540681.51</v>
      </c>
      <c r="AA36" s="95">
        <v>39142</v>
      </c>
      <c r="AB36" s="66">
        <f t="shared" si="3"/>
        <v>13.813333759133412</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2020-08-11T16:23:03Z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