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tabRatio="881"/>
  </bookViews>
  <sheets>
    <sheet name="17-19 TEMMUZ2020 29. HAFTA" sheetId="162" r:id="rId1"/>
    <sheet name="10-12 TEMMUZ2020 28. HAFTA" sheetId="161" r:id="rId2"/>
    <sheet name="3-5 TEMMUZ2020 27. HAFTA" sheetId="160" r:id="rId3"/>
    <sheet name="13-15MART2020 11. HAFTA" sheetId="159" r:id="rId4"/>
    <sheet name="6-8MART2020 10. HAFTA" sheetId="158" r:id="rId5"/>
    <sheet name="28ŞUBAT-1MART2020 9. HAFTA" sheetId="157" r:id="rId6"/>
    <sheet name="21-23ŞUBAT2020 8. HAFTA" sheetId="156" r:id="rId7"/>
    <sheet name="14-16ŞUBAT2020 7. HAFTA" sheetId="155" r:id="rId8"/>
    <sheet name="7-9ŞUBAT2020 6. HAFTA" sheetId="154" r:id="rId9"/>
    <sheet name="31OCAK-2ŞUBAT2020 5. HAFTA" sheetId="153" r:id="rId10"/>
    <sheet name="24-26 OCAK2020 4. HAFTA" sheetId="152" r:id="rId11"/>
    <sheet name="17-19 OCAK2020 3. HAFTA" sheetId="151" r:id="rId12"/>
    <sheet name="10-12 OCAK2020 2. HAFTA" sheetId="150" r:id="rId13"/>
    <sheet name="03-05 OCAK2020 1. HAFTA" sheetId="149" r:id="rId14"/>
    <sheet name="27-29 ARALIK2019 52.Hafta" sheetId="148" r:id="rId15"/>
    <sheet name="20-22 ARALIK 2019 51.Hafta" sheetId="147" r:id="rId16"/>
    <sheet name="13-15 ARALIK 2019 50.Hafta" sheetId="145" r:id="rId17"/>
    <sheet name="6-8 ARALIK 2019 49.Hafta" sheetId="146" r:id="rId18"/>
    <sheet name="29KSM-1 ARALIK 2019 48.Hafta" sheetId="144" r:id="rId19"/>
    <sheet name="22-24KASIM 2019 47.Hafta" sheetId="143" r:id="rId20"/>
    <sheet name="15-17KASIM 2019 46.Hafta" sheetId="142" r:id="rId21"/>
    <sheet name="8-10KASIM 2019 45.Hafta" sheetId="141" r:id="rId22"/>
    <sheet name="1-3KASIM 2019 44.Hafta" sheetId="140" r:id="rId23"/>
    <sheet name="25-27EKİM 2019 43.Hafta" sheetId="139" r:id="rId24"/>
    <sheet name="18-24EKİM 2019 42.Hafta" sheetId="138" r:id="rId25"/>
    <sheet name="11-17EKİM 2019 41.Hafta" sheetId="137" r:id="rId26"/>
    <sheet name="4-10EKİM 2019 40.Hafta" sheetId="136" r:id="rId27"/>
    <sheet name="27EYLÜL-3EKİM 2019 39.Hafta" sheetId="135" r:id="rId28"/>
    <sheet name="20-27EYLUL 2019 38.Hafta" sheetId="134" r:id="rId29"/>
    <sheet name="13-19EYLUL 2019 37.Hafta" sheetId="133" r:id="rId30"/>
    <sheet name="06-12EYLUL 2019 36.Hafta" sheetId="132" r:id="rId31"/>
    <sheet name="30AGSTS-05EYLUL 2019 35.Hafta" sheetId="131" r:id="rId32"/>
    <sheet name="23-25AĞUSTOS 2019 34.Hafta" sheetId="130" r:id="rId33"/>
    <sheet name="16-18AĞUSTOS 2019 33.Hafta" sheetId="129" r:id="rId34"/>
    <sheet name="9-11AĞUSTOS 2019 32.Hafta" sheetId="128" r:id="rId35"/>
    <sheet name="2-4AĞUSTOS 2019 31.Hafta" sheetId="127" r:id="rId36"/>
    <sheet name="26-28TEMMUZ 2019 30.Hafta" sheetId="126" r:id="rId37"/>
    <sheet name="19-21TEMMUZ 2019 29.Hafta" sheetId="125" r:id="rId38"/>
    <sheet name="12-14TEMMUZ 2019 28.Hafta" sheetId="124" r:id="rId39"/>
    <sheet name="5-7TEMMUZ 2019 27.Hafta" sheetId="123" r:id="rId40"/>
    <sheet name="28-30HAZIRAN 2019 26.Hafta" sheetId="122" r:id="rId41"/>
    <sheet name="21-23HAZIRAN 2019 25.Hafta" sheetId="121" r:id="rId42"/>
    <sheet name="14-16HAZIRAN 2019 24.Hafta" sheetId="120" r:id="rId43"/>
    <sheet name="7-13HAZIRAN 2019 23.Hafta" sheetId="119" r:id="rId44"/>
    <sheet name="31MAYIS 6HAZIRAN 2019 22.Hafta" sheetId="118" r:id="rId45"/>
    <sheet name="24-30 MAYIS 2019 21.Hafta" sheetId="117" r:id="rId46"/>
    <sheet name="17-23 MAYIS 2019 20.Hafta" sheetId="116" r:id="rId47"/>
    <sheet name="10-16 MAYIS 2019 19.Hafta" sheetId="115" r:id="rId48"/>
    <sheet name="3-9 MAYIS 2019 18.Hafta" sheetId="114" r:id="rId49"/>
    <sheet name="26 NİSAN-2 MAYIS 2019 17.Hafta" sheetId="113" r:id="rId50"/>
    <sheet name="19-25 NİSAN 2019 16.Hafta" sheetId="112" r:id="rId51"/>
    <sheet name="12-18 NİSAN 2019 15.Hafta" sheetId="111" r:id="rId52"/>
    <sheet name="5-11 NİSAN 2019 14.Hafta" sheetId="110" r:id="rId53"/>
    <sheet name="29 MART 4 NİSAN 2019 13.Hafta" sheetId="109" r:id="rId54"/>
    <sheet name="22-28 MART 2019 12.Hafta" sheetId="108" r:id="rId55"/>
    <sheet name="15-21 MART 2019 11.Hafta" sheetId="107" r:id="rId56"/>
    <sheet name="8-14 MART 2019 10.Hafta" sheetId="106" r:id="rId57"/>
    <sheet name="1-3 MART 2019 9.Hafta" sheetId="105" r:id="rId58"/>
    <sheet name="22-24 Şubat 2019 8.Hafta" sheetId="104" r:id="rId59"/>
    <sheet name="15-17 Şubat 2019 7.Hafta" sheetId="103" r:id="rId60"/>
    <sheet name="8-10Şubat 2019 6.Hafta " sheetId="102" r:id="rId61"/>
    <sheet name="1-3Şubat 2019 5.Hafta   " sheetId="101" r:id="rId62"/>
    <sheet name="25-27 Ocak 2019 4.Hafta    " sheetId="100" r:id="rId63"/>
    <sheet name="18-20 Ocak 2019 3.Hafta   " sheetId="99" r:id="rId64"/>
    <sheet name="11-13 2019 2.Hafta   " sheetId="98" r:id="rId65"/>
    <sheet name="4-6 Ocak 2019 1.Hafta  " sheetId="97" r:id="rId66"/>
    <sheet name="28-30 Aralık 2018 53.Hafta " sheetId="96" r:id="rId67"/>
    <sheet name="21-23Aralık 2018 52.Hafta  " sheetId="95" r:id="rId68"/>
    <sheet name="14-16Aralık 2018 51.Hafta " sheetId="94" r:id="rId69"/>
    <sheet name="7-9Aralık 2018 50.Hafta" sheetId="93" r:id="rId70"/>
    <sheet name="30Kasım2Aralık 2018 49.Hafta   " sheetId="92" r:id="rId71"/>
    <sheet name="23-25Kasım 2018 48.Hafta    " sheetId="91" r:id="rId72"/>
    <sheet name="16-18Kasım 2018 47.Hafta   " sheetId="90" r:id="rId73"/>
    <sheet name="9-11Kasım 2018 46.Hafta  " sheetId="89" r:id="rId74"/>
    <sheet name="2-4 Kasım2018 45.Hafta  " sheetId="88" r:id="rId75"/>
    <sheet name="26-28 Ekim2018 44.Hafta     " sheetId="87" r:id="rId76"/>
    <sheet name="19-21Ekim2018 43.Hafta    " sheetId="86" r:id="rId77"/>
    <sheet name="12-14Ekim2018 42.Hafta     " sheetId="85" r:id="rId78"/>
    <sheet name="5-7Ekiml2018 41.Hafta    " sheetId="84" r:id="rId79"/>
    <sheet name="28-30Eylül2018 40.Hafta    " sheetId="83" r:id="rId80"/>
    <sheet name="21-23Eylül2018 39.Hafta   " sheetId="82" r:id="rId81"/>
    <sheet name="14-16Eylül2018 38.Hafta  " sheetId="81" r:id="rId82"/>
    <sheet name="7-9Eylül2018 37.Hafta " sheetId="80" r:id="rId83"/>
    <sheet name="31Ağust-6Eylül2018 36.Hafta    " sheetId="79" r:id="rId84"/>
    <sheet name="17-19Ağutos2018 34.Hafta   " sheetId="78" r:id="rId85"/>
    <sheet name="10-12Ağutos2018 33.Hafta  " sheetId="77" r:id="rId86"/>
    <sheet name="3-5Ağutos2018 32.Hafta   " sheetId="76" r:id="rId87"/>
    <sheet name="27-29Temmuz2018 31.Hafta  " sheetId="75" r:id="rId88"/>
    <sheet name="20-26Temmuz2018 30.Hafta " sheetId="74" r:id="rId89"/>
    <sheet name="13-15Temmuz2018 29.Hafta " sheetId="73" r:id="rId90"/>
    <sheet name="6-8Temmuz2018 28.Hafta" sheetId="72" r:id="rId91"/>
    <sheet name="29Haziran1Temmuz2018 27.Hafta  " sheetId="71" r:id="rId92"/>
    <sheet name="22-24Haziran2018 26.Hafta  " sheetId="70" r:id="rId93"/>
    <sheet name="15-17Haziran2018 25.Hafta  " sheetId="69" r:id="rId94"/>
    <sheet name="8-10Haziran2018 24.Hafta  " sheetId="68" r:id="rId95"/>
    <sheet name="1-2Haziran2018 23Hafta " sheetId="67" r:id="rId96"/>
    <sheet name="25-27Mayıs2018 22Hafta " sheetId="66" r:id="rId97"/>
    <sheet name="11-13Mayıs2018 20Hafta" sheetId="65" r:id="rId98"/>
    <sheet name="20-22Nisan2018-17Hafta " sheetId="64" r:id="rId99"/>
    <sheet name="13-15Nisan2018-16Hafta " sheetId="63" r:id="rId100"/>
    <sheet name="6-8Nisan2018-15Hafta " sheetId="62" r:id="rId101"/>
    <sheet name="30Mart1Nisan2018-14Hafta " sheetId="61" r:id="rId102"/>
    <sheet name="23-25Mart2018-13Hafta   " sheetId="60" r:id="rId103"/>
    <sheet name="16-18Mart2018-12Hafta    " sheetId="59" r:id="rId104"/>
    <sheet name="9-11Mart2018-11Hafta    " sheetId="58" r:id="rId105"/>
    <sheet name="2-4Mart2018-10Hafta     " sheetId="57" r:id="rId106"/>
    <sheet name="23-25Şubat2018-9Hafta    " sheetId="56" r:id="rId107"/>
    <sheet name="16-18Şubat2018-8Hafta   " sheetId="55" r:id="rId108"/>
    <sheet name="9-11Şubat2018-7Hafta   " sheetId="54" r:id="rId109"/>
    <sheet name="2-4Şubat2018-6Hafta   " sheetId="53" r:id="rId110"/>
    <sheet name="26-28Ocak2018-5Hafta    " sheetId="52" r:id="rId111"/>
    <sheet name="19-21Ocak2018-4Hafta   " sheetId="51" r:id="rId112"/>
    <sheet name="12-15Ocak2018-3Hafta  " sheetId="50" r:id="rId113"/>
    <sheet name="5-7Ocak2018-2Hafta  " sheetId="49" r:id="rId114"/>
    <sheet name="29-31 Aralık 2017-53Hafta  " sheetId="48" r:id="rId115"/>
    <sheet name="22-24Aralık2017-52Hafta " sheetId="47" r:id="rId116"/>
    <sheet name="15-17Aralık2017-51Hafta  " sheetId="46" r:id="rId117"/>
    <sheet name="8-10Aralık2017-50Hafta     " sheetId="45" r:id="rId118"/>
    <sheet name="1-7Aralık2017-49Hafta    " sheetId="44" r:id="rId119"/>
    <sheet name="24-27Kasım2017-48Hafta   " sheetId="43" r:id="rId120"/>
    <sheet name="17-23Kasım2017-47Hafta   " sheetId="42" r:id="rId121"/>
    <sheet name="3-5Kasım2017-45Hafta  " sheetId="41" r:id="rId122"/>
    <sheet name="20-23Ekim2017-43Hafta  " sheetId="40" r:id="rId123"/>
    <sheet name="6-9Ekim2017-41Hafta " sheetId="39" r:id="rId124"/>
    <sheet name="29Eylül-05Ekim2017-40Hafta" sheetId="38" r:id="rId125"/>
    <sheet name="22-24 EYLÜL 2017-39 Hafta" sheetId="37" r:id="rId126"/>
    <sheet name="15-17 EYLÜL 2017-38 Hafta " sheetId="36" r:id="rId127"/>
    <sheet name="08-10 EYLÜL 2017-37 Hafta  " sheetId="35" r:id="rId128"/>
    <sheet name="01-03 EYLÜL 2017-36 Hafta " sheetId="34" r:id="rId129"/>
    <sheet name="25-28 Ağustos 2017-35 Hafta " sheetId="33" r:id="rId130"/>
    <sheet name="18-21 Ağustos 2017-34 Hafta " sheetId="32" r:id="rId131"/>
    <sheet name="11-13 Ağustos 2017-33 Hafta " sheetId="31" r:id="rId132"/>
    <sheet name="04-07 Ağustos 2017-32 Hafta" sheetId="30" r:id="rId133"/>
    <sheet name="28-31Temmuz 2017-31.Hafta   " sheetId="29" r:id="rId134"/>
    <sheet name="21-24Temmuz 2017-30.Hafta  " sheetId="28" r:id="rId135"/>
    <sheet name="14-17Temmuz 2017-29.Hafta " sheetId="27" r:id="rId136"/>
    <sheet name="7-14Temmuz 2017-28.Hafta" sheetId="26" r:id="rId137"/>
    <sheet name="30haz-02Temmuz 2017-27.Hafta  " sheetId="23" r:id="rId138"/>
    <sheet name="23-26Haziran 2017-26.Hafta  " sheetId="22" r:id="rId139"/>
    <sheet name="16-19Haziran 2017-26.Hafta  " sheetId="21" r:id="rId140"/>
    <sheet name="09-12Haziran 2017-25.Hafta " sheetId="20" r:id="rId141"/>
    <sheet name="02-08Haziran 2017-24.Hafta" sheetId="19" r:id="rId142"/>
    <sheet name="Sayfa2" sheetId="24" r:id="rId143"/>
    <sheet name="Sayfa3" sheetId="25" r:id="rId144"/>
    <sheet name="26Mayıs-01Haziran 2017-23.Hafta" sheetId="18" r:id="rId145"/>
    <sheet name="19-25Mayıs 2017-22.Hafta" sheetId="16" r:id="rId146"/>
    <sheet name="12Mayıs-18May2017-21.Hafta " sheetId="15" r:id="rId147"/>
    <sheet name="05Mayıs-12May2017-19.Hafta " sheetId="17" r:id="rId148"/>
    <sheet name="28Nis-04May2017-18.Hafta" sheetId="14" r:id="rId149"/>
    <sheet name="17-23 Mart 2017 - 12.Hafta" sheetId="12" r:id="rId150"/>
    <sheet name="10-16 Mart 2017 - 11.Hafta " sheetId="13" r:id="rId151"/>
    <sheet name="03-09 Mart 2017 - 10.Hafta" sheetId="11" r:id="rId152"/>
    <sheet name="24Şubat-02Mart 2017 - 9.Hafta" sheetId="10" r:id="rId153"/>
    <sheet name="17-23Şubat 2017 - 8.Hafta" sheetId="9" r:id="rId154"/>
    <sheet name="10-16Şubat 2017 - 7.Hafta" sheetId="8" r:id="rId155"/>
    <sheet name="03-09Şubat 2017 - 6.Hafta" sheetId="7" r:id="rId156"/>
    <sheet name="27Ocak-02Şubat 2017 - 5.Hafta" sheetId="6" r:id="rId157"/>
    <sheet name="20-26Ocak 2017 - 4.Hafta" sheetId="4" r:id="rId158"/>
    <sheet name="13-19Ocak 2017 - 3.Hafta" sheetId="3" r:id="rId159"/>
    <sheet name="06-12Ocak 2017 - 2.Hafta" sheetId="2" r:id="rId160"/>
    <sheet name="01-05Ocak 2017 - 1.Hafta" sheetId="1" r:id="rId16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62" l="1"/>
  <c r="T9" i="162" s="1"/>
  <c r="W9" i="162"/>
  <c r="P9" i="162"/>
  <c r="W8" i="162"/>
  <c r="P8" i="162"/>
  <c r="O8" i="162"/>
  <c r="Q8" i="162" s="1"/>
  <c r="R9" i="162" l="1"/>
  <c r="Q9" i="162"/>
  <c r="R8" i="162"/>
  <c r="T8" i="162"/>
  <c r="W9" i="161"/>
  <c r="T9" i="161"/>
  <c r="Q9" i="161"/>
  <c r="P9" i="161"/>
  <c r="W8" i="161"/>
  <c r="P8" i="161"/>
  <c r="O8" i="161"/>
  <c r="T8" i="161" s="1"/>
  <c r="Q8" i="161" l="1"/>
  <c r="R8" i="161"/>
  <c r="W9" i="160"/>
  <c r="P9" i="160"/>
  <c r="O9" i="160"/>
  <c r="Q9" i="160" s="1"/>
  <c r="W8" i="160"/>
  <c r="P8" i="160"/>
  <c r="O8" i="160"/>
  <c r="T8" i="160" s="1"/>
  <c r="R8" i="160" l="1"/>
  <c r="Q8" i="160"/>
  <c r="R9" i="160"/>
  <c r="T9" i="160"/>
  <c r="T8" i="159"/>
  <c r="W9" i="159"/>
  <c r="P9" i="159"/>
  <c r="O9" i="159"/>
  <c r="W8" i="159"/>
  <c r="P8" i="159"/>
  <c r="O8" i="159"/>
  <c r="R8" i="159" l="1"/>
  <c r="R9" i="159"/>
  <c r="Q9" i="159"/>
  <c r="T9" i="159"/>
  <c r="Q8" i="159"/>
  <c r="O9" i="158"/>
  <c r="P9" i="158"/>
  <c r="W9" i="158"/>
  <c r="W8" i="158"/>
  <c r="P8" i="158"/>
  <c r="O8" i="158"/>
  <c r="R8" i="158" s="1"/>
  <c r="O9" i="157"/>
  <c r="R9" i="157" s="1"/>
  <c r="P9" i="157"/>
  <c r="Q9" i="157"/>
  <c r="T9" i="157"/>
  <c r="W9" i="157"/>
  <c r="Q8" i="158" l="1"/>
  <c r="R9" i="158"/>
  <c r="T9" i="158"/>
  <c r="Q9" i="158"/>
  <c r="W8" i="157"/>
  <c r="P8" i="157"/>
  <c r="O8" i="157"/>
  <c r="Q8" i="157" l="1"/>
  <c r="R8" i="157"/>
  <c r="W8" i="156"/>
  <c r="P8" i="156"/>
  <c r="O8" i="156"/>
  <c r="T8" i="156" s="1"/>
  <c r="R8" i="156" l="1"/>
  <c r="Q8" i="156"/>
  <c r="W8" i="155"/>
  <c r="P8" i="155"/>
  <c r="O8" i="155"/>
  <c r="R8" i="155" l="1"/>
  <c r="T8" i="155"/>
  <c r="Q8" i="155"/>
  <c r="W8" i="154"/>
  <c r="P8" i="154"/>
  <c r="O8" i="154"/>
  <c r="Q8" i="154" s="1"/>
  <c r="O8" i="153"/>
  <c r="Q8" i="153" s="1"/>
  <c r="P8" i="153"/>
  <c r="W8" i="153"/>
  <c r="R8" i="154" l="1"/>
  <c r="T8" i="154"/>
  <c r="R8" i="153"/>
  <c r="O10" i="153"/>
  <c r="Q10" i="153" s="1"/>
  <c r="P10" i="153"/>
  <c r="W10" i="153"/>
  <c r="O9" i="153"/>
  <c r="P9" i="153"/>
  <c r="W9" i="153"/>
  <c r="R9" i="153" l="1"/>
  <c r="Q9" i="153"/>
  <c r="T9" i="153"/>
  <c r="R10" i="153"/>
  <c r="W8" i="152"/>
  <c r="P8" i="152"/>
  <c r="O8" i="152"/>
  <c r="R8" i="152" l="1"/>
  <c r="Q8" i="152"/>
  <c r="W8" i="151"/>
  <c r="P8" i="151"/>
  <c r="O8" i="151"/>
  <c r="R8" i="151" l="1"/>
  <c r="Q8" i="151"/>
  <c r="T8" i="150"/>
  <c r="W9" i="150"/>
  <c r="P9" i="150"/>
  <c r="O9" i="150"/>
  <c r="T9" i="150" s="1"/>
  <c r="W8" i="150"/>
  <c r="P8" i="150"/>
  <c r="O8" i="150"/>
  <c r="Q8" i="150" s="1"/>
  <c r="R8" i="150" l="1"/>
  <c r="Q9" i="150"/>
  <c r="R9" i="150"/>
  <c r="O9" i="149"/>
  <c r="Q9" i="149" s="1"/>
  <c r="P9" i="149"/>
  <c r="W9" i="149"/>
  <c r="W8" i="149"/>
  <c r="P8" i="149"/>
  <c r="O8" i="149"/>
  <c r="R8" i="149" s="1"/>
  <c r="T9" i="149" l="1"/>
  <c r="R9" i="149"/>
  <c r="Q8" i="149"/>
  <c r="W8" i="148"/>
  <c r="P8" i="148"/>
  <c r="O8" i="148"/>
  <c r="T8" i="148" s="1"/>
  <c r="Q8" i="148" l="1"/>
  <c r="R8" i="148"/>
  <c r="W8" i="147"/>
  <c r="P8" i="147"/>
  <c r="O8" i="147"/>
  <c r="T8" i="147" s="1"/>
  <c r="Q8" i="147" l="1"/>
  <c r="R8" i="147"/>
  <c r="W8" i="146"/>
  <c r="P8" i="146"/>
  <c r="T8" i="146"/>
  <c r="W8" i="145"/>
  <c r="P8" i="145"/>
  <c r="O8" i="145"/>
  <c r="R8" i="145" l="1"/>
  <c r="R8" i="146"/>
  <c r="Q8" i="146"/>
  <c r="T8" i="145"/>
  <c r="Q8" i="145"/>
  <c r="W8" i="144"/>
  <c r="P8" i="144"/>
  <c r="O8" i="144"/>
  <c r="T8" i="144" s="1"/>
  <c r="R8" i="144" l="1"/>
  <c r="Q8" i="144"/>
  <c r="P8" i="141"/>
  <c r="W8" i="141"/>
  <c r="O8" i="141"/>
  <c r="R8" i="141" s="1"/>
  <c r="Q8" i="141" l="1"/>
  <c r="W8" i="140"/>
  <c r="P8" i="140"/>
  <c r="O8" i="140"/>
  <c r="T8" i="140" s="1"/>
  <c r="Q8" i="140" l="1"/>
  <c r="R8" i="140"/>
  <c r="W10" i="139"/>
  <c r="P10" i="139"/>
  <c r="O10" i="139"/>
  <c r="T10" i="139" s="1"/>
  <c r="W9" i="139"/>
  <c r="P9" i="139"/>
  <c r="O9" i="139"/>
  <c r="W8" i="139"/>
  <c r="P8" i="139"/>
  <c r="O8" i="139"/>
  <c r="T8" i="139" s="1"/>
  <c r="R9" i="139" l="1"/>
  <c r="T9" i="139"/>
  <c r="R8" i="139"/>
  <c r="Q8" i="139"/>
  <c r="Q10" i="139"/>
  <c r="R10" i="139"/>
  <c r="Q9" i="139"/>
  <c r="W9" i="138" l="1"/>
  <c r="P9" i="138"/>
  <c r="O9" i="138"/>
  <c r="T9" i="138" s="1"/>
  <c r="W8" i="138"/>
  <c r="P8" i="138"/>
  <c r="O8" i="138"/>
  <c r="Q8" i="138" s="1"/>
  <c r="R8" i="138" l="1"/>
  <c r="T8" i="138"/>
  <c r="Q9" i="138"/>
  <c r="R9" i="138"/>
  <c r="W9" i="137"/>
  <c r="P9" i="137"/>
  <c r="O9" i="137"/>
  <c r="T9" i="137" s="1"/>
  <c r="W8" i="137"/>
  <c r="P8" i="137"/>
  <c r="O8" i="137"/>
  <c r="T8" i="137" s="1"/>
  <c r="R9" i="137" l="1"/>
  <c r="Q9" i="137"/>
  <c r="Q8" i="137"/>
  <c r="R8" i="137"/>
  <c r="W8" i="136"/>
  <c r="P8" i="136"/>
  <c r="O8" i="136"/>
  <c r="T8" i="136" s="1"/>
  <c r="W9" i="136"/>
  <c r="P9" i="136"/>
  <c r="O9" i="136"/>
  <c r="T9" i="136" s="1"/>
  <c r="R8" i="136" l="1"/>
  <c r="R9" i="136"/>
  <c r="Q9" i="136"/>
  <c r="Q8" i="136"/>
  <c r="W9" i="135"/>
  <c r="P9" i="135"/>
  <c r="O9" i="135"/>
  <c r="R9" i="135" s="1"/>
  <c r="T9" i="135" l="1"/>
  <c r="Q9" i="135"/>
  <c r="W8" i="135" l="1"/>
  <c r="P8" i="135"/>
  <c r="O8" i="135"/>
  <c r="T8" i="135" s="1"/>
  <c r="W7" i="135"/>
  <c r="P7" i="135"/>
  <c r="O7" i="135"/>
  <c r="R8" i="135" l="1"/>
  <c r="R7" i="135"/>
  <c r="T7" i="135"/>
  <c r="Q8" i="135"/>
  <c r="Q7" i="135"/>
  <c r="T8" i="134"/>
  <c r="W8" i="134"/>
  <c r="P8" i="134"/>
  <c r="O8" i="134"/>
  <c r="W7" i="134"/>
  <c r="P7" i="134"/>
  <c r="O7" i="134"/>
  <c r="T7" i="134" s="1"/>
  <c r="R8" i="134" l="1"/>
  <c r="Q8" i="134"/>
  <c r="R7" i="134"/>
  <c r="Q7" i="134"/>
  <c r="W7" i="133"/>
  <c r="P7" i="133"/>
  <c r="O7" i="133"/>
  <c r="T7" i="133" s="1"/>
  <c r="Q7" i="133" l="1"/>
  <c r="R7" i="133"/>
  <c r="W7" i="132"/>
  <c r="P7" i="132"/>
  <c r="O7" i="132"/>
  <c r="R7" i="132" l="1"/>
  <c r="T7" i="132"/>
  <c r="Q7" i="132"/>
  <c r="W7" i="131"/>
  <c r="P7" i="131"/>
  <c r="O7" i="131"/>
  <c r="R7" i="131" s="1"/>
  <c r="T7" i="131" l="1"/>
  <c r="Q7" i="131"/>
  <c r="W7" i="130"/>
  <c r="P7" i="130"/>
  <c r="O7" i="130"/>
  <c r="T7" i="130" s="1"/>
  <c r="Q7" i="130" l="1"/>
  <c r="R7" i="130"/>
  <c r="W7" i="129"/>
  <c r="P7" i="129"/>
  <c r="O7" i="129"/>
  <c r="T7" i="129" s="1"/>
  <c r="W7" i="128"/>
  <c r="P7" i="128"/>
  <c r="O7" i="128"/>
  <c r="T7" i="128" s="1"/>
  <c r="Q7" i="129" l="1"/>
  <c r="R7" i="129"/>
  <c r="R7" i="128"/>
  <c r="Q7" i="128"/>
  <c r="W7" i="127"/>
  <c r="P7" i="127"/>
  <c r="O7" i="127"/>
  <c r="T7" i="127" s="1"/>
  <c r="Q7" i="127" l="1"/>
  <c r="R7" i="127"/>
  <c r="W8" i="126"/>
  <c r="P8" i="126"/>
  <c r="O8" i="126"/>
  <c r="W7" i="126"/>
  <c r="P7" i="126"/>
  <c r="O7" i="126"/>
  <c r="T7" i="126" s="1"/>
  <c r="R8" i="126" l="1"/>
  <c r="T8" i="126"/>
  <c r="R7" i="126"/>
  <c r="Q7" i="126"/>
  <c r="Q8" i="126"/>
  <c r="W8" i="125"/>
  <c r="P8" i="125"/>
  <c r="O8" i="125"/>
  <c r="T8" i="125" s="1"/>
  <c r="O8" i="124"/>
  <c r="Q8" i="124" s="1"/>
  <c r="P8" i="124"/>
  <c r="W8" i="124"/>
  <c r="W7" i="125"/>
  <c r="P7" i="125"/>
  <c r="O7" i="125"/>
  <c r="Q7" i="125" s="1"/>
  <c r="R8" i="125" l="1"/>
  <c r="Q8" i="125"/>
  <c r="R8" i="124"/>
  <c r="T8" i="124"/>
  <c r="R7" i="125"/>
  <c r="W7" i="124"/>
  <c r="P7" i="124"/>
  <c r="O7" i="124"/>
  <c r="R7" i="124" l="1"/>
  <c r="Q7" i="124"/>
  <c r="P8" i="123"/>
  <c r="O8" i="123"/>
  <c r="T8" i="123" s="1"/>
  <c r="W9" i="123"/>
  <c r="P9" i="123"/>
  <c r="O9" i="123"/>
  <c r="T9" i="123" s="1"/>
  <c r="W8" i="123"/>
  <c r="W7" i="123"/>
  <c r="P7" i="123"/>
  <c r="O7" i="123"/>
  <c r="Q7" i="123" s="1"/>
  <c r="R9" i="123" l="1"/>
  <c r="Q9" i="123"/>
  <c r="R8" i="123"/>
  <c r="Q8" i="123"/>
  <c r="T7" i="123"/>
  <c r="R7" i="123"/>
  <c r="T8" i="122"/>
  <c r="T9" i="122"/>
  <c r="R8" i="122"/>
  <c r="W8" i="122"/>
  <c r="O9" i="122"/>
  <c r="P9" i="122"/>
  <c r="Q9" i="122"/>
  <c r="R9" i="122"/>
  <c r="W9" i="122"/>
  <c r="O10" i="122"/>
  <c r="Q10" i="122" s="1"/>
  <c r="P10" i="122"/>
  <c r="W10" i="122"/>
  <c r="W7" i="122"/>
  <c r="P7" i="122"/>
  <c r="O7" i="122"/>
  <c r="R7" i="122" l="1"/>
  <c r="T10" i="122"/>
  <c r="R10" i="122"/>
  <c r="Q8" i="122"/>
  <c r="Q7" i="122"/>
  <c r="O8" i="121"/>
  <c r="Q8" i="121" s="1"/>
  <c r="P8" i="121"/>
  <c r="W8" i="121"/>
  <c r="O9" i="121"/>
  <c r="Q9" i="121" s="1"/>
  <c r="P9" i="121"/>
  <c r="W9" i="121"/>
  <c r="W7" i="121"/>
  <c r="P7" i="121"/>
  <c r="O7" i="121"/>
  <c r="Q7" i="121" s="1"/>
  <c r="W8" i="120"/>
  <c r="T8" i="120"/>
  <c r="P8" i="120"/>
  <c r="O8" i="120"/>
  <c r="R8" i="120" s="1"/>
  <c r="T9" i="121" l="1"/>
  <c r="R9" i="121"/>
  <c r="R8" i="121"/>
  <c r="R7" i="121"/>
  <c r="Q8" i="120"/>
  <c r="P7" i="120"/>
  <c r="W7" i="120"/>
  <c r="O7" i="120"/>
  <c r="Q7" i="120" l="1"/>
  <c r="R7" i="120"/>
  <c r="W8" i="119"/>
  <c r="P8" i="119"/>
  <c r="O8" i="119"/>
  <c r="T8" i="119" s="1"/>
  <c r="W7" i="119"/>
  <c r="P7" i="119"/>
  <c r="O7" i="119"/>
  <c r="R7" i="119" l="1"/>
  <c r="T7" i="119"/>
  <c r="R8" i="119"/>
  <c r="Q8" i="119"/>
  <c r="Q7" i="119"/>
  <c r="W8" i="118" l="1"/>
  <c r="P8" i="118"/>
  <c r="O8" i="118"/>
  <c r="T8" i="118" s="1"/>
  <c r="W7" i="118"/>
  <c r="P7" i="118"/>
  <c r="O7" i="118"/>
  <c r="T7" i="118" s="1"/>
  <c r="Q8" i="118" l="1"/>
  <c r="R8" i="118"/>
  <c r="R7" i="118"/>
  <c r="Q7" i="118"/>
  <c r="W7" i="117"/>
  <c r="P7" i="117"/>
  <c r="O7" i="117"/>
  <c r="R7" i="117" l="1"/>
  <c r="Q7" i="117"/>
  <c r="W8" i="116"/>
  <c r="P8" i="116"/>
  <c r="O8" i="116"/>
  <c r="Q8" i="116" l="1"/>
  <c r="R8" i="116"/>
  <c r="W7" i="116"/>
  <c r="P7" i="116"/>
  <c r="O7" i="116"/>
  <c r="R7" i="116" l="1"/>
  <c r="Q7" i="116"/>
  <c r="W7" i="115"/>
  <c r="P7" i="115"/>
  <c r="O7" i="115"/>
  <c r="R7" i="115" l="1"/>
  <c r="T7" i="115"/>
  <c r="Q7" i="115"/>
  <c r="W8" i="114"/>
  <c r="P8" i="114"/>
  <c r="O8" i="114"/>
  <c r="W7" i="114"/>
  <c r="P7" i="114"/>
  <c r="O7" i="114"/>
  <c r="T7" i="114" s="1"/>
  <c r="R8" i="114" l="1"/>
  <c r="T8" i="114"/>
  <c r="R7" i="114"/>
  <c r="Q7" i="114"/>
  <c r="Q8" i="114"/>
  <c r="W8" i="113"/>
  <c r="P8" i="113"/>
  <c r="O8" i="113"/>
  <c r="T8" i="113" s="1"/>
  <c r="W7" i="113"/>
  <c r="P7" i="113"/>
  <c r="O7" i="113"/>
  <c r="R7" i="113" l="1"/>
  <c r="T7" i="113"/>
  <c r="Q8" i="113"/>
  <c r="R8" i="113"/>
  <c r="Q7" i="113"/>
  <c r="W8" i="112"/>
  <c r="P8" i="112"/>
  <c r="O8" i="112"/>
  <c r="T8" i="112" s="1"/>
  <c r="W7" i="112"/>
  <c r="P7" i="112"/>
  <c r="O7" i="112"/>
  <c r="Q7" i="112" s="1"/>
  <c r="T7" i="112" l="1"/>
  <c r="R7" i="112"/>
  <c r="Q8" i="112"/>
  <c r="R8" i="112"/>
  <c r="W9" i="111"/>
  <c r="P9" i="111"/>
  <c r="O9" i="111"/>
  <c r="W8" i="111"/>
  <c r="P8" i="111"/>
  <c r="O8" i="111"/>
  <c r="T8" i="111" s="1"/>
  <c r="W7" i="111"/>
  <c r="P7" i="111"/>
  <c r="O7" i="111"/>
  <c r="R9" i="111" l="1"/>
  <c r="T9" i="111"/>
  <c r="R8" i="111"/>
  <c r="Q8" i="111"/>
  <c r="R7" i="111"/>
  <c r="Q7" i="111"/>
  <c r="T7" i="111"/>
  <c r="Q9" i="111"/>
  <c r="O9" i="110"/>
  <c r="T9" i="110" s="1"/>
  <c r="W9" i="110"/>
  <c r="P9" i="110"/>
  <c r="W8" i="110"/>
  <c r="P8" i="110"/>
  <c r="O8" i="110"/>
  <c r="T8" i="110" s="1"/>
  <c r="W7" i="110"/>
  <c r="P7" i="110"/>
  <c r="O7" i="110"/>
  <c r="T7" i="110" s="1"/>
  <c r="R9" i="110" l="1"/>
  <c r="Q8" i="110"/>
  <c r="R8" i="110"/>
  <c r="Q7" i="110"/>
  <c r="R7" i="110"/>
  <c r="Q9" i="110"/>
  <c r="W9" i="109"/>
  <c r="P9" i="109" l="1"/>
  <c r="R9" i="109" s="1"/>
  <c r="O9" i="109"/>
  <c r="Q9" i="109" s="1"/>
  <c r="W8" i="109"/>
  <c r="P8" i="109"/>
  <c r="O8" i="109"/>
  <c r="W7" i="109"/>
  <c r="P7" i="109"/>
  <c r="O7" i="109"/>
  <c r="Q8" i="109" l="1"/>
  <c r="T8" i="109"/>
  <c r="R7" i="109"/>
  <c r="T7" i="109"/>
  <c r="R8" i="109"/>
  <c r="Q7" i="109"/>
  <c r="W7" i="108"/>
  <c r="W8" i="108"/>
  <c r="W9" i="108"/>
  <c r="W9" i="107"/>
  <c r="W8" i="107"/>
  <c r="P9" i="108" l="1"/>
  <c r="O9" i="108"/>
  <c r="P8" i="108"/>
  <c r="O8" i="108"/>
  <c r="P7" i="108"/>
  <c r="O7" i="108"/>
  <c r="Q7" i="108" l="1"/>
  <c r="T7" i="108"/>
  <c r="Q8" i="108"/>
  <c r="T8" i="108"/>
  <c r="R9" i="108"/>
  <c r="Q9" i="108"/>
  <c r="R7" i="108"/>
  <c r="R8" i="108"/>
  <c r="P9" i="107" l="1"/>
  <c r="O9" i="107"/>
  <c r="R9" i="107" s="1"/>
  <c r="Q9" i="107" l="1"/>
  <c r="P8" i="107"/>
  <c r="O8" i="107"/>
  <c r="W7" i="107"/>
  <c r="P7" i="107"/>
  <c r="O7" i="107"/>
  <c r="R7" i="107" l="1"/>
  <c r="T7" i="107"/>
  <c r="Q8" i="107"/>
  <c r="T8" i="107"/>
  <c r="R8" i="107"/>
  <c r="Q7" i="107"/>
  <c r="P8" i="106"/>
  <c r="O8" i="106"/>
  <c r="T8" i="106" s="1"/>
  <c r="W7" i="106"/>
  <c r="P7" i="106"/>
  <c r="O7" i="106"/>
  <c r="Q7" i="106" l="1"/>
  <c r="T7" i="106"/>
  <c r="R8" i="106"/>
  <c r="R7" i="106"/>
  <c r="Q8" i="106"/>
  <c r="W7" i="105"/>
  <c r="P7" i="105"/>
  <c r="O7" i="105"/>
  <c r="T7" i="105" s="1"/>
  <c r="Q7" i="105" l="1"/>
  <c r="R7" i="105"/>
  <c r="P9" i="105"/>
  <c r="O9" i="105"/>
  <c r="W8" i="105"/>
  <c r="P8" i="105"/>
  <c r="O8" i="105"/>
  <c r="Q8" i="105" s="1"/>
  <c r="R9" i="105" l="1"/>
  <c r="R8" i="105"/>
  <c r="Q9" i="105"/>
  <c r="W8" i="104"/>
  <c r="P8" i="104"/>
  <c r="O8" i="104"/>
  <c r="Q8" i="104" s="1"/>
  <c r="W7" i="104"/>
  <c r="P7" i="104"/>
  <c r="O7" i="104"/>
  <c r="Q7" i="104" s="1"/>
  <c r="T8" i="104" l="1"/>
  <c r="R7" i="104"/>
  <c r="R8" i="104"/>
  <c r="W8" i="103"/>
  <c r="W9" i="103" l="1"/>
  <c r="P9" i="103" l="1"/>
  <c r="O9" i="103"/>
  <c r="P8" i="103"/>
  <c r="O8" i="103"/>
  <c r="T8" i="103" s="1"/>
  <c r="W7" i="103"/>
  <c r="P7" i="103"/>
  <c r="O7" i="103"/>
  <c r="Q7" i="103" s="1"/>
  <c r="Q8" i="103" l="1"/>
  <c r="R7" i="103"/>
  <c r="R9" i="103"/>
  <c r="Q9" i="103"/>
  <c r="R8" i="103"/>
  <c r="T7" i="103"/>
  <c r="Q8" i="102"/>
  <c r="W8" i="102"/>
  <c r="P8" i="102"/>
  <c r="O8" i="102"/>
  <c r="W7" i="102"/>
  <c r="P7" i="102"/>
  <c r="O7" i="102"/>
  <c r="Q7" i="102" s="1"/>
  <c r="R7" i="102" l="1"/>
  <c r="T7" i="102"/>
  <c r="T8" i="102"/>
  <c r="R8" i="102"/>
  <c r="P7" i="101"/>
  <c r="P8" i="101"/>
  <c r="W8" i="101"/>
  <c r="O8" i="101"/>
  <c r="T8" i="101" s="1"/>
  <c r="W7" i="101"/>
  <c r="O7" i="101"/>
  <c r="T7" i="101" s="1"/>
  <c r="R8" i="101" l="1"/>
  <c r="Q8" i="101"/>
  <c r="R7" i="101"/>
  <c r="Q7" i="101"/>
  <c r="O8" i="100"/>
  <c r="Q8" i="100" s="1"/>
  <c r="P8" i="100"/>
  <c r="W8" i="100"/>
  <c r="T8" i="100"/>
  <c r="R8" i="100" l="1"/>
  <c r="W9" i="100" l="1"/>
  <c r="P9" i="100"/>
  <c r="O9" i="100"/>
  <c r="T9" i="100" s="1"/>
  <c r="W7" i="100"/>
  <c r="P7" i="100"/>
  <c r="O7" i="100"/>
  <c r="R7" i="100" l="1"/>
  <c r="Q9" i="100"/>
  <c r="R9" i="100"/>
  <c r="T7" i="100"/>
  <c r="Q7" i="100"/>
  <c r="W8" i="99"/>
  <c r="P8" i="99"/>
  <c r="O8" i="99"/>
  <c r="T8" i="99" s="1"/>
  <c r="W7" i="99"/>
  <c r="P7" i="99"/>
  <c r="O7" i="99"/>
  <c r="R8" i="99" l="1"/>
  <c r="Q8" i="99"/>
  <c r="R7" i="99"/>
  <c r="Q7" i="99"/>
  <c r="T7" i="99"/>
  <c r="W8" i="98"/>
  <c r="P8" i="98"/>
  <c r="O8" i="98"/>
  <c r="Q8" i="98" s="1"/>
  <c r="W7" i="98"/>
  <c r="P7" i="98"/>
  <c r="O7" i="98"/>
  <c r="T8" i="98" l="1"/>
  <c r="R8" i="98"/>
  <c r="R7" i="98"/>
  <c r="T7" i="98"/>
  <c r="Q7" i="98"/>
  <c r="W8" i="97" l="1"/>
  <c r="P8" i="97"/>
  <c r="O8" i="97"/>
  <c r="T8" i="97" s="1"/>
  <c r="W7" i="97"/>
  <c r="P7" i="97"/>
  <c r="O7" i="97"/>
  <c r="Q8" i="97" l="1"/>
  <c r="R7" i="97"/>
  <c r="R8" i="97"/>
  <c r="T7" i="97"/>
  <c r="Q7" i="97"/>
  <c r="W8" i="96"/>
  <c r="P8" i="96"/>
  <c r="O8" i="96"/>
  <c r="T8" i="96" s="1"/>
  <c r="W7" i="96"/>
  <c r="P7" i="96"/>
  <c r="O7" i="96"/>
  <c r="Q8" i="96" l="1"/>
  <c r="R7" i="96"/>
  <c r="R8" i="96"/>
  <c r="T7" i="96"/>
  <c r="Q7" i="96"/>
  <c r="W8" i="95"/>
  <c r="P8" i="95"/>
  <c r="O8" i="95"/>
  <c r="T8" i="95" s="1"/>
  <c r="W7" i="95"/>
  <c r="P7" i="95"/>
  <c r="O7" i="95"/>
  <c r="R7" i="95" l="1"/>
  <c r="R8" i="95"/>
  <c r="Q8" i="95"/>
  <c r="T7" i="95"/>
  <c r="Q7" i="95"/>
  <c r="W8" i="94"/>
  <c r="P8" i="94"/>
  <c r="O8" i="94"/>
  <c r="W7" i="94"/>
  <c r="P7" i="94"/>
  <c r="O7" i="94"/>
  <c r="R8" i="94" l="1"/>
  <c r="Q8" i="94"/>
  <c r="T8" i="94"/>
  <c r="R7" i="94"/>
  <c r="T7" i="94"/>
  <c r="Q7" i="94"/>
  <c r="W8" i="93"/>
  <c r="P8" i="93"/>
  <c r="O8" i="93"/>
  <c r="T8" i="93" s="1"/>
  <c r="W7" i="93"/>
  <c r="P7" i="93"/>
  <c r="O7" i="93"/>
  <c r="R7" i="93" l="1"/>
  <c r="T7" i="93"/>
  <c r="Q8" i="93"/>
  <c r="R8" i="93"/>
  <c r="Q7" i="93"/>
  <c r="O7" i="92"/>
  <c r="Q7" i="92" s="1"/>
  <c r="P7" i="92"/>
  <c r="W7" i="92"/>
  <c r="T7" i="92" l="1"/>
  <c r="R7" i="92"/>
  <c r="W8" i="92"/>
  <c r="P8" i="92"/>
  <c r="O8" i="92"/>
  <c r="T8" i="92" s="1"/>
  <c r="Q8" i="92" l="1"/>
  <c r="R8" i="92"/>
  <c r="W7" i="91"/>
  <c r="P7" i="91"/>
  <c r="O7" i="91"/>
  <c r="T7" i="91" s="1"/>
  <c r="Q7" i="91" l="1"/>
  <c r="R7" i="91"/>
  <c r="W7" i="90"/>
  <c r="P7" i="90"/>
  <c r="O7" i="90"/>
  <c r="T7" i="90" s="1"/>
  <c r="Q7" i="90" l="1"/>
  <c r="R7" i="90"/>
  <c r="W7" i="89"/>
  <c r="P7" i="89"/>
  <c r="O7" i="89"/>
  <c r="T7" i="89" s="1"/>
  <c r="R7" i="89" l="1"/>
  <c r="Q7" i="89"/>
  <c r="W8" i="88"/>
  <c r="P8" i="88"/>
  <c r="O8" i="88"/>
  <c r="T8" i="88" s="1"/>
  <c r="W7" i="88"/>
  <c r="P7" i="88"/>
  <c r="O7" i="88"/>
  <c r="Q8" i="88" l="1"/>
  <c r="R7" i="88"/>
  <c r="T7" i="88"/>
  <c r="R8" i="88"/>
  <c r="Q7" i="88"/>
  <c r="W9" i="87"/>
  <c r="P9" i="87"/>
  <c r="O9" i="87"/>
  <c r="T9" i="87" s="1"/>
  <c r="W8" i="87"/>
  <c r="P8" i="87"/>
  <c r="O8" i="87"/>
  <c r="W7" i="87"/>
  <c r="P7" i="87"/>
  <c r="O7" i="87"/>
  <c r="T7" i="87" s="1"/>
  <c r="Q9" i="87" l="1"/>
  <c r="R9" i="87"/>
  <c r="R8" i="87"/>
  <c r="Q7" i="87"/>
  <c r="R7" i="87"/>
  <c r="T8" i="87"/>
  <c r="Q8" i="87"/>
  <c r="W9" i="86"/>
  <c r="P9" i="86"/>
  <c r="O9" i="86"/>
  <c r="T9" i="86" s="1"/>
  <c r="W8" i="86"/>
  <c r="P8" i="86"/>
  <c r="O8" i="86"/>
  <c r="W7" i="86"/>
  <c r="P7" i="86"/>
  <c r="O7" i="86"/>
  <c r="T7" i="86" s="1"/>
  <c r="R8" i="86" l="1"/>
  <c r="Q7" i="86"/>
  <c r="T8" i="86"/>
  <c r="Q9" i="86"/>
  <c r="R7" i="86"/>
  <c r="R9" i="86"/>
  <c r="Q8" i="86"/>
  <c r="W9" i="85"/>
  <c r="P9" i="85"/>
  <c r="O9" i="85"/>
  <c r="T9" i="85" s="1"/>
  <c r="W8" i="85"/>
  <c r="P8" i="85"/>
  <c r="O8" i="85"/>
  <c r="W7" i="85"/>
  <c r="P7" i="85"/>
  <c r="O7" i="85"/>
  <c r="T7" i="85" s="1"/>
  <c r="R8" i="85" l="1"/>
  <c r="T8" i="85"/>
  <c r="Q9" i="85"/>
  <c r="R7" i="85"/>
  <c r="R9" i="85"/>
  <c r="Q7" i="85"/>
  <c r="Q8" i="85"/>
  <c r="W9" i="84"/>
  <c r="P9" i="84"/>
  <c r="O9" i="84"/>
  <c r="T9" i="84" s="1"/>
  <c r="W8" i="84"/>
  <c r="P8" i="84"/>
  <c r="O8" i="84"/>
  <c r="T8" i="84" s="1"/>
  <c r="W7" i="84"/>
  <c r="P7" i="84"/>
  <c r="O7" i="84"/>
  <c r="T7" i="84" s="1"/>
  <c r="R9" i="84" l="1"/>
  <c r="R8" i="84"/>
  <c r="Q8" i="84"/>
  <c r="R7" i="84"/>
  <c r="Q7" i="84"/>
  <c r="Q9" i="84"/>
  <c r="O8" i="83"/>
  <c r="Q8" i="83" s="1"/>
  <c r="P8" i="83"/>
  <c r="W8" i="83"/>
  <c r="W9" i="83"/>
  <c r="P9" i="83"/>
  <c r="O9" i="83"/>
  <c r="T9" i="83" s="1"/>
  <c r="W7" i="83"/>
  <c r="P7" i="83"/>
  <c r="O7" i="83"/>
  <c r="Q9" i="83" l="1"/>
  <c r="T8" i="83"/>
  <c r="R8" i="83"/>
  <c r="R7" i="83"/>
  <c r="R9" i="83"/>
  <c r="T7" i="83"/>
  <c r="Q7" i="83"/>
  <c r="W7" i="82"/>
  <c r="O7" i="82"/>
  <c r="Q7" i="82" s="1"/>
  <c r="P7" i="82"/>
  <c r="W8" i="82"/>
  <c r="P8" i="82"/>
  <c r="O8" i="82"/>
  <c r="T8" i="82" s="1"/>
  <c r="R7" i="82" l="1"/>
  <c r="T7" i="82"/>
  <c r="R8" i="82"/>
  <c r="Q8" i="82"/>
  <c r="W7" i="81"/>
  <c r="P7" i="81"/>
  <c r="O7" i="81"/>
  <c r="R7" i="81" l="1"/>
  <c r="T7" i="81"/>
  <c r="Q7" i="81"/>
  <c r="P7" i="80"/>
  <c r="W7" i="80"/>
  <c r="O7" i="80"/>
  <c r="R7" i="80" l="1"/>
  <c r="T7" i="80"/>
  <c r="Q7" i="80"/>
  <c r="W8" i="79"/>
  <c r="P8" i="79"/>
  <c r="O8" i="79"/>
  <c r="T8" i="79" s="1"/>
  <c r="W7" i="79"/>
  <c r="P7" i="79"/>
  <c r="O7" i="79"/>
  <c r="T7" i="79" s="1"/>
  <c r="O8" i="78"/>
  <c r="P8" i="78"/>
  <c r="Q8" i="78"/>
  <c r="R8" i="78"/>
  <c r="T8" i="78"/>
  <c r="W8" i="78"/>
  <c r="Q7" i="79" l="1"/>
  <c r="Q8" i="79"/>
  <c r="R7" i="79"/>
  <c r="R8" i="79"/>
  <c r="O7" i="78"/>
  <c r="P7" i="78"/>
  <c r="W7" i="78"/>
  <c r="W9" i="78"/>
  <c r="P9" i="78"/>
  <c r="O9" i="78"/>
  <c r="T9" i="78" s="1"/>
  <c r="R7" i="78" l="1"/>
  <c r="T7" i="78"/>
  <c r="Q7" i="78"/>
  <c r="Q9" i="78"/>
  <c r="R9" i="78"/>
  <c r="W7" i="77"/>
  <c r="P7" i="77"/>
  <c r="O7" i="77"/>
  <c r="R7" i="77" l="1"/>
  <c r="T7" i="77"/>
  <c r="Q7" i="77"/>
  <c r="O8" i="76"/>
  <c r="P8" i="76"/>
  <c r="O7" i="76"/>
  <c r="T7" i="76" s="1"/>
  <c r="P7" i="76"/>
  <c r="W7" i="76"/>
  <c r="Q7" i="76" l="1"/>
  <c r="R7" i="76"/>
  <c r="W8" i="76"/>
  <c r="R8" i="76"/>
  <c r="Q8" i="76"/>
  <c r="T8" i="76" l="1"/>
  <c r="W7" i="75"/>
  <c r="P7" i="75"/>
  <c r="O7" i="75"/>
  <c r="R7" i="75" l="1"/>
  <c r="T7" i="75"/>
  <c r="Q7" i="75"/>
  <c r="O8" i="74"/>
  <c r="T8" i="74" s="1"/>
  <c r="P8" i="74"/>
  <c r="W8" i="74"/>
  <c r="W7" i="74"/>
  <c r="P7" i="74"/>
  <c r="O7" i="74"/>
  <c r="Q8" i="74" l="1"/>
  <c r="R8" i="74"/>
  <c r="R7" i="74"/>
  <c r="T7" i="74"/>
  <c r="Q7" i="74"/>
  <c r="O8" i="73"/>
  <c r="P8" i="73"/>
  <c r="W8" i="73" l="1"/>
  <c r="T8" i="73"/>
  <c r="W7" i="73"/>
  <c r="P7" i="73"/>
  <c r="O7" i="73"/>
  <c r="T7" i="73" s="1"/>
  <c r="R8" i="73" l="1"/>
  <c r="R7" i="73"/>
  <c r="Q8" i="73"/>
  <c r="Q7" i="73"/>
  <c r="W9" i="72"/>
  <c r="P9" i="72"/>
  <c r="O9" i="72"/>
  <c r="W8" i="72"/>
  <c r="P8" i="72"/>
  <c r="O8" i="72"/>
  <c r="T8" i="72" s="1"/>
  <c r="W7" i="72"/>
  <c r="P7" i="72"/>
  <c r="O7" i="72"/>
  <c r="R9" i="72" l="1"/>
  <c r="R8" i="72"/>
  <c r="R7" i="72"/>
  <c r="Q8" i="72"/>
  <c r="T9" i="72"/>
  <c r="Q7" i="72"/>
  <c r="Q9" i="72"/>
  <c r="T7" i="72"/>
  <c r="W9" i="71"/>
  <c r="O9" i="71"/>
  <c r="T9" i="71" s="1"/>
  <c r="P9" i="71"/>
  <c r="R9" i="71" l="1"/>
  <c r="Q9" i="71"/>
  <c r="W11" i="71" l="1"/>
  <c r="P11" i="71"/>
  <c r="O11" i="71"/>
  <c r="T11" i="71" s="1"/>
  <c r="W10" i="71"/>
  <c r="P10" i="71"/>
  <c r="O10" i="71"/>
  <c r="T10" i="71" s="1"/>
  <c r="W8" i="71"/>
  <c r="P8" i="71"/>
  <c r="O8" i="71"/>
  <c r="W7" i="71"/>
  <c r="P7" i="71"/>
  <c r="O7" i="71"/>
  <c r="T7" i="71" s="1"/>
  <c r="R10" i="71" l="1"/>
  <c r="Q7" i="71"/>
  <c r="R7" i="71"/>
  <c r="R8" i="71"/>
  <c r="Q10" i="71"/>
  <c r="T8" i="71"/>
  <c r="Q8" i="71"/>
  <c r="Q11" i="71"/>
  <c r="R11" i="71"/>
  <c r="W11" i="70"/>
  <c r="O11" i="70"/>
  <c r="Q11" i="70" s="1"/>
  <c r="P11" i="70"/>
  <c r="T11" i="70" l="1"/>
  <c r="R11" i="70"/>
  <c r="O8" i="70" l="1"/>
  <c r="T8" i="70" s="1"/>
  <c r="P8" i="70"/>
  <c r="O9" i="70"/>
  <c r="Q9" i="70" s="1"/>
  <c r="P9" i="70"/>
  <c r="O10" i="70"/>
  <c r="T10" i="70" s="1"/>
  <c r="P10" i="70"/>
  <c r="W8" i="70"/>
  <c r="W9" i="70"/>
  <c r="W10" i="70"/>
  <c r="Q10" i="70" l="1"/>
  <c r="Q8" i="70"/>
  <c r="R8" i="70"/>
  <c r="R9" i="70"/>
  <c r="T9" i="70"/>
  <c r="R10" i="70"/>
  <c r="W12" i="70" l="1"/>
  <c r="P12" i="70"/>
  <c r="O12" i="70"/>
  <c r="T12" i="70" s="1"/>
  <c r="W7" i="70"/>
  <c r="P7" i="70"/>
  <c r="O7" i="70"/>
  <c r="Q7" i="70" s="1"/>
  <c r="R12" i="70" l="1"/>
  <c r="R7" i="70"/>
  <c r="T7" i="70"/>
  <c r="Q12" i="70"/>
  <c r="W8" i="69"/>
  <c r="P8" i="69"/>
  <c r="O8" i="69"/>
  <c r="Q8" i="69" s="1"/>
  <c r="W7" i="69"/>
  <c r="P7" i="69"/>
  <c r="O7" i="69"/>
  <c r="T7" i="69" s="1"/>
  <c r="R8" i="69" l="1"/>
  <c r="R7" i="69"/>
  <c r="Q7" i="69"/>
  <c r="T8" i="69"/>
  <c r="P8" i="68"/>
  <c r="W8" i="68"/>
  <c r="O8" i="68"/>
  <c r="T8" i="68" s="1"/>
  <c r="W7" i="68"/>
  <c r="P7" i="68"/>
  <c r="O7" i="68"/>
  <c r="T7" i="68" s="1"/>
  <c r="R7" i="68" l="1"/>
  <c r="R8" i="68"/>
  <c r="Q7" i="68"/>
  <c r="Q8" i="68"/>
  <c r="W9" i="67"/>
  <c r="P9" i="67"/>
  <c r="O9" i="67"/>
  <c r="T9" i="67" s="1"/>
  <c r="W8" i="67"/>
  <c r="P8" i="67"/>
  <c r="O8" i="67"/>
  <c r="W7" i="67"/>
  <c r="P7" i="67"/>
  <c r="O7" i="67"/>
  <c r="T7" i="67" s="1"/>
  <c r="Q7" i="67" l="1"/>
  <c r="R7" i="67"/>
  <c r="R8" i="67"/>
  <c r="Q9" i="67"/>
  <c r="T8" i="67"/>
  <c r="R9" i="67"/>
  <c r="Q8" i="67"/>
  <c r="R7" i="66"/>
  <c r="O7" i="66"/>
  <c r="T7" i="66" s="1"/>
  <c r="O8" i="66"/>
  <c r="O9" i="66"/>
  <c r="T9" i="66" s="1"/>
  <c r="P7" i="66"/>
  <c r="P8" i="66"/>
  <c r="P9" i="66"/>
  <c r="W9" i="66"/>
  <c r="W8" i="66"/>
  <c r="W7" i="66"/>
  <c r="R9" i="66" l="1"/>
  <c r="R8" i="66"/>
  <c r="Q7" i="66"/>
  <c r="Q9" i="66"/>
  <c r="T8" i="66"/>
  <c r="Q8" i="66"/>
  <c r="P8" i="65"/>
  <c r="P9" i="65"/>
  <c r="O8" i="65"/>
  <c r="Q8" i="65" s="1"/>
  <c r="O9" i="65"/>
  <c r="T9" i="65" s="1"/>
  <c r="O7" i="65"/>
  <c r="T7" i="65" s="1"/>
  <c r="W9" i="65"/>
  <c r="W8" i="65"/>
  <c r="W7" i="65"/>
  <c r="P7" i="65"/>
  <c r="R8" i="65" l="1"/>
  <c r="R7" i="65"/>
  <c r="Q7" i="65"/>
  <c r="T8" i="65"/>
  <c r="Q9" i="65"/>
  <c r="R9" i="65"/>
  <c r="O9" i="64"/>
  <c r="T9" i="64" s="1"/>
  <c r="P9" i="64"/>
  <c r="P7" i="64"/>
  <c r="W8" i="64"/>
  <c r="O8" i="64"/>
  <c r="Q8" i="64" s="1"/>
  <c r="P8" i="64"/>
  <c r="W9" i="64"/>
  <c r="W7" i="64"/>
  <c r="O7" i="64"/>
  <c r="T7" i="64" s="1"/>
  <c r="R9" i="64" l="1"/>
  <c r="R7" i="64"/>
  <c r="Q7" i="64"/>
  <c r="T8" i="64"/>
  <c r="R8" i="64"/>
  <c r="Q9" i="64"/>
  <c r="W7" i="63"/>
  <c r="O7" i="63"/>
  <c r="T7" i="63" s="1"/>
  <c r="P7" i="63"/>
  <c r="R7" i="63" l="1"/>
  <c r="Q7" i="63"/>
  <c r="W8" i="63" l="1"/>
  <c r="P8" i="63"/>
  <c r="O8" i="63"/>
  <c r="T8" i="63" s="1"/>
  <c r="R8" i="63" l="1"/>
  <c r="Q8" i="63"/>
  <c r="W7" i="62"/>
  <c r="P7" i="62"/>
  <c r="O7" i="62"/>
  <c r="T7" i="62" s="1"/>
  <c r="R7" i="62" l="1"/>
  <c r="Q7" i="62"/>
  <c r="W7" i="61"/>
  <c r="P7" i="61"/>
  <c r="O7" i="61"/>
  <c r="R7" i="61" l="1"/>
  <c r="Q7" i="61"/>
  <c r="T7" i="61"/>
  <c r="O7" i="60"/>
  <c r="Q7" i="60" s="1"/>
  <c r="P7" i="60"/>
  <c r="W7" i="60"/>
  <c r="R7" i="60" l="1"/>
  <c r="T7" i="60"/>
  <c r="W8" i="60" l="1"/>
  <c r="P8" i="60"/>
  <c r="O8" i="60"/>
  <c r="T8" i="60" s="1"/>
  <c r="R8" i="60" l="1"/>
  <c r="Q8" i="60"/>
  <c r="P7" i="59"/>
  <c r="W7" i="59"/>
  <c r="O7" i="59"/>
  <c r="T7" i="59" s="1"/>
  <c r="Q7" i="59" l="1"/>
  <c r="R7" i="59"/>
  <c r="O8" i="58"/>
  <c r="P8" i="58"/>
  <c r="P7" i="58"/>
  <c r="R8" i="58" l="1"/>
  <c r="Q8" i="58"/>
  <c r="W8" i="58"/>
  <c r="W7" i="58"/>
  <c r="O7" i="58"/>
  <c r="T7" i="58" s="1"/>
  <c r="Q7" i="58" l="1"/>
  <c r="R7" i="58"/>
  <c r="T8" i="58"/>
  <c r="W8" i="57"/>
  <c r="P8" i="57"/>
  <c r="O8" i="57"/>
  <c r="T8" i="57" s="1"/>
  <c r="W7" i="57"/>
  <c r="P7" i="57"/>
  <c r="O7" i="57"/>
  <c r="T7" i="57" s="1"/>
  <c r="R8" i="57" l="1"/>
  <c r="R7" i="57"/>
  <c r="Q7" i="57"/>
  <c r="Q8" i="57"/>
  <c r="W8" i="56"/>
  <c r="P8" i="56"/>
  <c r="O8" i="56"/>
  <c r="T8" i="56" s="1"/>
  <c r="W7" i="56"/>
  <c r="P7" i="56"/>
  <c r="O7" i="56"/>
  <c r="Q7" i="56" s="1"/>
  <c r="R7" i="56" l="1"/>
  <c r="T7" i="56"/>
  <c r="Q8" i="56"/>
  <c r="R8" i="56"/>
  <c r="W9" i="55"/>
  <c r="P9" i="55"/>
  <c r="O9" i="55"/>
  <c r="T9" i="55" s="1"/>
  <c r="W8" i="55"/>
  <c r="P8" i="55"/>
  <c r="O8" i="55"/>
  <c r="Q8" i="55" s="1"/>
  <c r="W7" i="55"/>
  <c r="P7" i="55"/>
  <c r="O7" i="55"/>
  <c r="T7" i="55" s="1"/>
  <c r="R9" i="55" l="1"/>
  <c r="R8" i="55"/>
  <c r="R7" i="55"/>
  <c r="Q7" i="55"/>
  <c r="T8" i="55"/>
  <c r="Q9" i="55"/>
  <c r="W9" i="54"/>
  <c r="P9" i="54"/>
  <c r="O9" i="54"/>
  <c r="W8" i="54"/>
  <c r="P8" i="54"/>
  <c r="O8" i="54"/>
  <c r="W7" i="54"/>
  <c r="P7" i="54"/>
  <c r="O7" i="54"/>
  <c r="T7" i="54" s="1"/>
  <c r="R9" i="54" l="1"/>
  <c r="R8" i="54"/>
  <c r="Q7" i="54"/>
  <c r="R7" i="54"/>
  <c r="Q8" i="54"/>
  <c r="Q9" i="54"/>
  <c r="T8" i="54"/>
  <c r="T9" i="54"/>
  <c r="W10" i="53"/>
  <c r="O7" i="53"/>
  <c r="P7" i="53"/>
  <c r="O8" i="53"/>
  <c r="Q8" i="53" s="1"/>
  <c r="P8" i="53"/>
  <c r="O9" i="53"/>
  <c r="P9" i="53"/>
  <c r="O10" i="53"/>
  <c r="T10" i="53" s="1"/>
  <c r="P10" i="53"/>
  <c r="P11" i="53"/>
  <c r="O11" i="53"/>
  <c r="Q11" i="53" s="1"/>
  <c r="W11" i="53"/>
  <c r="W9" i="53"/>
  <c r="W8" i="53"/>
  <c r="W7" i="53"/>
  <c r="Q10" i="53" l="1"/>
  <c r="R10" i="53"/>
  <c r="R7" i="53"/>
  <c r="T11" i="53"/>
  <c r="R11" i="53"/>
  <c r="R9" i="53"/>
  <c r="Q7" i="53"/>
  <c r="R8" i="53"/>
  <c r="Q9" i="53"/>
  <c r="T8" i="53"/>
  <c r="T7" i="53"/>
  <c r="T9" i="53"/>
  <c r="O7" i="52"/>
  <c r="P7" i="52"/>
  <c r="O8" i="52"/>
  <c r="T8" i="52" s="1"/>
  <c r="P8" i="52"/>
  <c r="R8" i="52" s="1"/>
  <c r="W8" i="52"/>
  <c r="Q8" i="52" l="1"/>
  <c r="W10" i="52"/>
  <c r="P10" i="52"/>
  <c r="O10" i="52"/>
  <c r="T10" i="52" s="1"/>
  <c r="W9" i="52"/>
  <c r="P9" i="52"/>
  <c r="O9" i="52"/>
  <c r="W7" i="52"/>
  <c r="T7" i="52"/>
  <c r="R9" i="52" l="1"/>
  <c r="T9" i="52"/>
  <c r="Q10" i="52"/>
  <c r="Q7" i="52"/>
  <c r="R7" i="52"/>
  <c r="R10" i="52"/>
  <c r="Q9" i="52"/>
  <c r="O9" i="51"/>
  <c r="W9" i="51" l="1"/>
  <c r="P9" i="51"/>
  <c r="T9" i="51"/>
  <c r="W8" i="51"/>
  <c r="P8" i="51"/>
  <c r="O8" i="51"/>
  <c r="Q8" i="51" s="1"/>
  <c r="W7" i="51"/>
  <c r="P7" i="51"/>
  <c r="O7" i="51"/>
  <c r="T7" i="51" s="1"/>
  <c r="R9" i="51" l="1"/>
  <c r="Q9" i="51"/>
  <c r="R8" i="51"/>
  <c r="R7" i="51"/>
  <c r="Q7" i="51"/>
  <c r="T8" i="51"/>
  <c r="W9" i="50"/>
  <c r="P9" i="50"/>
  <c r="O9" i="50"/>
  <c r="T9" i="50" s="1"/>
  <c r="W8" i="50"/>
  <c r="P8" i="50"/>
  <c r="O8" i="50"/>
  <c r="W7" i="50"/>
  <c r="P7" i="50"/>
  <c r="O7" i="50"/>
  <c r="T7" i="50" s="1"/>
  <c r="R9" i="50" l="1"/>
  <c r="Q9" i="50"/>
  <c r="R8" i="50"/>
  <c r="Q7" i="50"/>
  <c r="R7" i="50"/>
  <c r="Q8" i="50"/>
  <c r="T8" i="50"/>
  <c r="O8" i="49"/>
  <c r="O9" i="49"/>
  <c r="T9" i="49" s="1"/>
  <c r="W9" i="49"/>
  <c r="P9" i="49"/>
  <c r="W8" i="49"/>
  <c r="P8" i="49"/>
  <c r="W7" i="49"/>
  <c r="P7" i="49"/>
  <c r="O7" i="49"/>
  <c r="T7" i="49" s="1"/>
  <c r="R8" i="49" l="1"/>
  <c r="Q9" i="49"/>
  <c r="R7" i="49"/>
  <c r="Q7" i="49"/>
  <c r="R9" i="49"/>
  <c r="T8" i="49"/>
  <c r="Q8" i="49"/>
  <c r="P7" i="48"/>
  <c r="R7" i="48" s="1"/>
  <c r="P8" i="48"/>
  <c r="O7" i="48"/>
  <c r="Q7" i="48" s="1"/>
  <c r="O8" i="48"/>
  <c r="T8" i="48" s="1"/>
  <c r="P9" i="48"/>
  <c r="O9" i="48"/>
  <c r="Q9" i="48" s="1"/>
  <c r="W9" i="48"/>
  <c r="W8" i="48"/>
  <c r="W7" i="48"/>
  <c r="R8" i="48" l="1"/>
  <c r="R9" i="48"/>
  <c r="T9" i="48"/>
  <c r="Q8" i="48"/>
  <c r="T7" i="48"/>
  <c r="O8" i="47"/>
  <c r="T8" i="47" s="1"/>
  <c r="R7" i="47"/>
  <c r="W8" i="47"/>
  <c r="P8" i="47"/>
  <c r="W7" i="47"/>
  <c r="P7" i="47"/>
  <c r="O7" i="47"/>
  <c r="Q7" i="47" s="1"/>
  <c r="Q8" i="47" l="1"/>
  <c r="T7" i="47"/>
  <c r="R8" i="47"/>
  <c r="P8" i="46" l="1"/>
  <c r="O8" i="46" l="1"/>
  <c r="T8" i="46" s="1"/>
  <c r="Q8" i="46"/>
  <c r="W8" i="46"/>
  <c r="W7" i="46"/>
  <c r="P7" i="46"/>
  <c r="Q7" i="46" s="1"/>
  <c r="O7" i="46"/>
  <c r="R7" i="46" l="1"/>
  <c r="R8" i="46"/>
  <c r="T7" i="46"/>
  <c r="W7" i="45"/>
  <c r="P7" i="45"/>
  <c r="Q7" i="45" s="1"/>
  <c r="O7" i="45"/>
  <c r="T7" i="45" s="1"/>
  <c r="R7" i="45" l="1"/>
  <c r="W8" i="44"/>
  <c r="P8" i="44"/>
  <c r="Q8" i="44" s="1"/>
  <c r="O8" i="44"/>
  <c r="W7" i="44"/>
  <c r="P7" i="44"/>
  <c r="Q7" i="44" s="1"/>
  <c r="O7" i="44"/>
  <c r="T7" i="44" s="1"/>
  <c r="R8" i="44" l="1"/>
  <c r="R7" i="44"/>
  <c r="T8" i="44"/>
  <c r="P8" i="43"/>
  <c r="Q8" i="43" s="1"/>
  <c r="P9" i="43"/>
  <c r="Q9" i="43" s="1"/>
  <c r="P7" i="43"/>
  <c r="Q7" i="43" s="1"/>
  <c r="O7" i="43"/>
  <c r="T7" i="43" s="1"/>
  <c r="W7" i="43"/>
  <c r="O8" i="43"/>
  <c r="T8" i="43" s="1"/>
  <c r="W8" i="43"/>
  <c r="W9" i="43"/>
  <c r="O9" i="43"/>
  <c r="T9" i="43" s="1"/>
  <c r="R7" i="43" l="1"/>
  <c r="R8" i="43"/>
  <c r="R9" i="43"/>
  <c r="P8" i="42"/>
  <c r="Q8" i="42" s="1"/>
  <c r="W8" i="42"/>
  <c r="O8" i="42"/>
  <c r="T8" i="42" s="1"/>
  <c r="W7" i="42"/>
  <c r="P7" i="42"/>
  <c r="Q7" i="42" s="1"/>
  <c r="O7" i="42"/>
  <c r="R7" i="42" l="1"/>
  <c r="R8" i="42"/>
  <c r="T7" i="42"/>
  <c r="P8" i="41"/>
  <c r="Q8" i="41" s="1"/>
  <c r="P7" i="41"/>
  <c r="Q7" i="41" s="1"/>
  <c r="O7" i="41" l="1"/>
  <c r="R7" i="41" s="1"/>
  <c r="W7" i="41"/>
  <c r="W8" i="41"/>
  <c r="O8" i="41"/>
  <c r="T8" i="41" s="1"/>
  <c r="T7" i="41" l="1"/>
  <c r="R8" i="41"/>
  <c r="W7" i="40"/>
  <c r="Q7" i="40"/>
  <c r="O7" i="40"/>
  <c r="T7" i="40" s="1"/>
  <c r="R7" i="40" l="1"/>
  <c r="P7" i="39"/>
  <c r="W7" i="39" l="1"/>
  <c r="Q7" i="39"/>
  <c r="O7" i="39"/>
  <c r="T7" i="39" s="1"/>
  <c r="R7" i="39" l="1"/>
  <c r="W8" i="38"/>
  <c r="P8" i="38"/>
  <c r="Q8" i="38" s="1"/>
  <c r="O8" i="38"/>
  <c r="T8" i="38" s="1"/>
  <c r="W7" i="38"/>
  <c r="P7" i="38"/>
  <c r="Q7" i="38" s="1"/>
  <c r="O7" i="38"/>
  <c r="R7" i="38" l="1"/>
  <c r="T7" i="38"/>
  <c r="R8" i="38"/>
  <c r="W7" i="37"/>
  <c r="P7" i="37"/>
  <c r="Q7" i="37" s="1"/>
  <c r="O7" i="37"/>
  <c r="R7" i="37" l="1"/>
  <c r="T7" i="37"/>
  <c r="P7" i="36"/>
  <c r="Q7" i="36" s="1"/>
  <c r="W7" i="36"/>
  <c r="O7" i="36"/>
  <c r="R7" i="36" l="1"/>
  <c r="T7" i="36"/>
  <c r="W8" i="35"/>
  <c r="P8" i="35"/>
  <c r="Q8" i="35" s="1"/>
  <c r="O8" i="35"/>
  <c r="T8" i="35" s="1"/>
  <c r="W7" i="35"/>
  <c r="P7" i="35"/>
  <c r="Q7" i="35" s="1"/>
  <c r="O7" i="35"/>
  <c r="R7" i="35" l="1"/>
  <c r="R8" i="35"/>
  <c r="T7" i="35"/>
  <c r="W8" i="34" l="1"/>
  <c r="P8" i="34"/>
  <c r="Q8" i="34" s="1"/>
  <c r="O8" i="34"/>
  <c r="T8" i="34" s="1"/>
  <c r="W7" i="34"/>
  <c r="P7" i="34"/>
  <c r="Q7" i="34" s="1"/>
  <c r="O7" i="34"/>
  <c r="R7" i="34" l="1"/>
  <c r="T7" i="34"/>
  <c r="R8" i="34"/>
  <c r="P7" i="33"/>
  <c r="Q7" i="33" s="1"/>
  <c r="W8" i="33"/>
  <c r="P8" i="33"/>
  <c r="Q8" i="33" s="1"/>
  <c r="O8" i="33"/>
  <c r="T8" i="33" s="1"/>
  <c r="W7" i="33"/>
  <c r="O7" i="33"/>
  <c r="T7" i="33" s="1"/>
  <c r="R7" i="33" l="1"/>
  <c r="R8" i="33"/>
  <c r="P9" i="32"/>
  <c r="P7" i="32"/>
  <c r="Q7" i="32" s="1"/>
  <c r="P8" i="32"/>
  <c r="Q8" i="32" s="1"/>
  <c r="O7" i="32"/>
  <c r="W7" i="32"/>
  <c r="W9" i="32"/>
  <c r="O9" i="32"/>
  <c r="T9" i="32" s="1"/>
  <c r="W8" i="32"/>
  <c r="O8" i="32"/>
  <c r="R7" i="32" l="1"/>
  <c r="T7" i="32"/>
  <c r="R8" i="32"/>
  <c r="R9" i="32"/>
  <c r="Q9" i="32"/>
  <c r="T8" i="32"/>
  <c r="O8" i="31"/>
  <c r="P8" i="31"/>
  <c r="O9" i="31"/>
  <c r="P9" i="31"/>
  <c r="P7" i="31"/>
  <c r="R8" i="31" l="1"/>
  <c r="Q8" i="31"/>
  <c r="W8" i="31"/>
  <c r="W9" i="31"/>
  <c r="R9" i="31"/>
  <c r="Q9" i="31"/>
  <c r="T9" i="31"/>
  <c r="W7" i="31"/>
  <c r="Q7" i="31"/>
  <c r="O7" i="31"/>
  <c r="T7" i="31" s="1"/>
  <c r="R7" i="31" l="1"/>
  <c r="T8" i="31"/>
  <c r="O7" i="30"/>
  <c r="R7" i="30" s="1"/>
  <c r="Q7" i="30"/>
  <c r="W7" i="30"/>
  <c r="T7" i="30" l="1"/>
  <c r="W8" i="30" l="1"/>
  <c r="Q8" i="30"/>
  <c r="O8" i="30"/>
  <c r="T8" i="30" s="1"/>
  <c r="R8" i="30" l="1"/>
  <c r="Q7" i="29"/>
  <c r="W7" i="29"/>
  <c r="O7" i="29"/>
  <c r="T7" i="29" s="1"/>
  <c r="R7" i="29" l="1"/>
  <c r="W7" i="28"/>
  <c r="Q7" i="28"/>
  <c r="O7" i="28"/>
  <c r="R7" i="28" l="1"/>
  <c r="T7" i="28"/>
  <c r="O7" i="27"/>
  <c r="P7" i="27"/>
  <c r="Q7" i="27" s="1"/>
  <c r="P8" i="27"/>
  <c r="Q8" i="27" s="1"/>
  <c r="W8" i="27"/>
  <c r="O8" i="27"/>
  <c r="T8" i="27" s="1"/>
  <c r="W7" i="27"/>
  <c r="R7" i="27" l="1"/>
  <c r="R8" i="27"/>
  <c r="T7" i="27"/>
  <c r="W8" i="26"/>
  <c r="P8" i="26"/>
  <c r="Q8" i="26" s="1"/>
  <c r="O8" i="26"/>
  <c r="T8" i="26" s="1"/>
  <c r="W7" i="26"/>
  <c r="P7" i="26"/>
  <c r="Q7" i="26" s="1"/>
  <c r="O7" i="26"/>
  <c r="T7" i="26" s="1"/>
  <c r="R8" i="26" l="1"/>
  <c r="R7" i="26"/>
  <c r="W8" i="23"/>
  <c r="P7" i="23"/>
  <c r="P8" i="23"/>
  <c r="Q8" i="23" s="1"/>
  <c r="O8" i="23"/>
  <c r="R8" i="23" l="1"/>
  <c r="W9" i="23"/>
  <c r="P9" i="23"/>
  <c r="Q9" i="23" s="1"/>
  <c r="O9" i="23"/>
  <c r="T9" i="23" s="1"/>
  <c r="W7" i="23"/>
  <c r="O7" i="23"/>
  <c r="T7" i="23" s="1"/>
  <c r="R7" i="23" l="1"/>
  <c r="R9" i="23"/>
  <c r="Q7" i="23"/>
  <c r="P7" i="22"/>
  <c r="W8" i="22" l="1"/>
  <c r="P8" i="22"/>
  <c r="Q8" i="22" s="1"/>
  <c r="O8" i="22"/>
  <c r="T8" i="22" s="1"/>
  <c r="W7" i="22"/>
  <c r="Q7" i="22"/>
  <c r="O7" i="22"/>
  <c r="T7" i="22" s="1"/>
  <c r="R7" i="22" l="1"/>
  <c r="R8" i="22"/>
  <c r="P8" i="21"/>
  <c r="Q8" i="21" s="1"/>
  <c r="W9" i="21"/>
  <c r="P9" i="21"/>
  <c r="Q9" i="21" s="1"/>
  <c r="O9" i="21"/>
  <c r="T9" i="21" s="1"/>
  <c r="W8" i="21"/>
  <c r="O8" i="21"/>
  <c r="T8" i="21" s="1"/>
  <c r="W7" i="21"/>
  <c r="P7" i="21"/>
  <c r="Q7" i="21" s="1"/>
  <c r="O7" i="21"/>
  <c r="T7" i="21" s="1"/>
  <c r="R8" i="21" l="1"/>
  <c r="R7" i="21"/>
  <c r="R9" i="21"/>
  <c r="O7" i="19"/>
  <c r="W9" i="20" l="1"/>
  <c r="P9" i="20"/>
  <c r="Q9" i="20" s="1"/>
  <c r="O9" i="20"/>
  <c r="T9" i="20" s="1"/>
  <c r="W8" i="20"/>
  <c r="Q8" i="20"/>
  <c r="O8" i="20"/>
  <c r="W7" i="20"/>
  <c r="P7" i="20"/>
  <c r="Q7" i="20" s="1"/>
  <c r="O7" i="20"/>
  <c r="T7" i="20" s="1"/>
  <c r="R8" i="20" l="1"/>
  <c r="T8" i="20"/>
  <c r="R7" i="20"/>
  <c r="R9" i="20"/>
  <c r="W11" i="19"/>
  <c r="P11" i="19"/>
  <c r="Q11" i="19" s="1"/>
  <c r="O11" i="19"/>
  <c r="T11" i="19" s="1"/>
  <c r="W10" i="19"/>
  <c r="P10" i="19"/>
  <c r="Q10" i="19" s="1"/>
  <c r="O10" i="19"/>
  <c r="T10" i="19" s="1"/>
  <c r="W9" i="19"/>
  <c r="P9" i="19"/>
  <c r="Q9" i="19" s="1"/>
  <c r="O9" i="19"/>
  <c r="T9" i="19" s="1"/>
  <c r="W8" i="19"/>
  <c r="P8" i="19"/>
  <c r="Q8" i="19" s="1"/>
  <c r="O8" i="19"/>
  <c r="W7" i="19"/>
  <c r="P7" i="19"/>
  <c r="Q7" i="19" s="1"/>
  <c r="T7" i="19"/>
  <c r="R10" i="19" l="1"/>
  <c r="R9" i="19"/>
  <c r="R8" i="19"/>
  <c r="T8" i="19"/>
  <c r="R11" i="19"/>
  <c r="R7" i="19"/>
  <c r="W7" i="18"/>
  <c r="P7" i="18"/>
  <c r="Q7" i="18" s="1"/>
  <c r="O7" i="18"/>
  <c r="T7" i="18" s="1"/>
  <c r="W11" i="18"/>
  <c r="P11" i="18"/>
  <c r="Q11" i="18" s="1"/>
  <c r="O11" i="18"/>
  <c r="T11" i="18" s="1"/>
  <c r="W10" i="18"/>
  <c r="P10" i="18"/>
  <c r="Q10" i="18" s="1"/>
  <c r="O10" i="18"/>
  <c r="T10" i="18" s="1"/>
  <c r="W9" i="18"/>
  <c r="P9" i="18"/>
  <c r="Q9" i="18" s="1"/>
  <c r="O9" i="18"/>
  <c r="T9" i="18" s="1"/>
  <c r="W8" i="18"/>
  <c r="P8" i="18"/>
  <c r="Q8" i="18" s="1"/>
  <c r="O8" i="18"/>
  <c r="R8" i="18" l="1"/>
  <c r="R7" i="18"/>
  <c r="R10" i="18"/>
  <c r="R11" i="18"/>
  <c r="R9" i="18"/>
  <c r="T8" i="18"/>
  <c r="O7" i="17"/>
  <c r="T7" i="17" s="1"/>
  <c r="P7" i="17"/>
  <c r="Q7" i="17" s="1"/>
  <c r="W7" i="17"/>
  <c r="R7" i="17" l="1"/>
  <c r="O8" i="16"/>
  <c r="P8" i="16"/>
  <c r="Q8" i="16" s="1"/>
  <c r="W8" i="16"/>
  <c r="W7" i="16"/>
  <c r="P7" i="16"/>
  <c r="Q7" i="16" s="1"/>
  <c r="O7" i="16"/>
  <c r="T7" i="16" s="1"/>
  <c r="P10" i="16"/>
  <c r="Q10" i="16" s="1"/>
  <c r="P9" i="16"/>
  <c r="Q9" i="16" s="1"/>
  <c r="W10" i="16"/>
  <c r="O10" i="16"/>
  <c r="T10" i="16" s="1"/>
  <c r="W9" i="16"/>
  <c r="O9" i="16"/>
  <c r="T9" i="16" s="1"/>
  <c r="R8" i="16" l="1"/>
  <c r="T8" i="16"/>
  <c r="R7" i="16"/>
  <c r="R10" i="16"/>
  <c r="R9" i="16"/>
  <c r="O7" i="15"/>
  <c r="R7" i="15" s="1"/>
  <c r="Q7" i="15"/>
  <c r="O8" i="15"/>
  <c r="R8" i="15" s="1"/>
  <c r="Q8" i="15"/>
  <c r="W7" i="15"/>
  <c r="W8" i="15"/>
  <c r="T7" i="15" l="1"/>
  <c r="T8" i="15"/>
  <c r="W9" i="15" l="1"/>
  <c r="Q9" i="15"/>
  <c r="O9" i="15"/>
  <c r="T9" i="15" s="1"/>
  <c r="R9" i="15" l="1"/>
  <c r="P7" i="14"/>
  <c r="Q7" i="14" s="1"/>
  <c r="W7" i="14"/>
  <c r="O7" i="14"/>
  <c r="R7" i="14" l="1"/>
  <c r="T7" i="14"/>
  <c r="O7" i="13"/>
  <c r="T7" i="13" s="1"/>
  <c r="Q7" i="13"/>
  <c r="R7" i="13"/>
  <c r="W7" i="13"/>
  <c r="O7" i="12"/>
  <c r="R7" i="12" s="1"/>
  <c r="Q7" i="12"/>
  <c r="W7" i="12"/>
  <c r="T7" i="12" l="1"/>
  <c r="W7" i="11" l="1"/>
  <c r="Q7" i="11"/>
  <c r="O7" i="11"/>
  <c r="R7" i="11" l="1"/>
  <c r="T7" i="11"/>
  <c r="W8" i="10"/>
  <c r="P8" i="10"/>
  <c r="Q8" i="10" s="1"/>
  <c r="O8" i="10"/>
  <c r="T8" i="10" s="1"/>
  <c r="W7" i="10"/>
  <c r="P7" i="10"/>
  <c r="Q7" i="10" s="1"/>
  <c r="O7" i="10"/>
  <c r="T7" i="10" s="1"/>
  <c r="R8" i="10" l="1"/>
  <c r="R7" i="10"/>
  <c r="W7" i="9"/>
  <c r="P7" i="9"/>
  <c r="O7" i="9"/>
  <c r="T7" i="9" s="1"/>
  <c r="R7" i="9" l="1"/>
  <c r="Q7" i="9"/>
  <c r="W7" i="8"/>
  <c r="P7" i="8"/>
  <c r="Q7" i="8" s="1"/>
  <c r="O7" i="8"/>
  <c r="T7" i="8" s="1"/>
  <c r="R7" i="8" l="1"/>
  <c r="W7" i="7"/>
  <c r="P7" i="7"/>
  <c r="Q7" i="7" s="1"/>
  <c r="O7" i="7"/>
  <c r="T7" i="7" s="1"/>
  <c r="R7" i="7" l="1"/>
  <c r="W7" i="6"/>
  <c r="P7" i="6"/>
  <c r="Q7" i="6" s="1"/>
  <c r="O7" i="6"/>
  <c r="R7" i="6" l="1"/>
  <c r="T7" i="6"/>
  <c r="W8" i="4" l="1"/>
  <c r="P8" i="4"/>
  <c r="Q8" i="4" s="1"/>
  <c r="O8" i="4"/>
  <c r="T8" i="4" s="1"/>
  <c r="W7" i="4"/>
  <c r="P7" i="4"/>
  <c r="Q7" i="4" s="1"/>
  <c r="O7" i="4"/>
  <c r="R7" i="4" l="1"/>
  <c r="T7" i="4"/>
  <c r="R8" i="4"/>
  <c r="W7" i="3"/>
  <c r="P7" i="3"/>
  <c r="O7" i="3"/>
  <c r="T7" i="3" s="1"/>
  <c r="W8" i="3"/>
  <c r="P8" i="3"/>
  <c r="Q8" i="3" s="1"/>
  <c r="O8" i="3"/>
  <c r="T8" i="3" s="1"/>
  <c r="R7" i="3" l="1"/>
  <c r="Q7" i="3"/>
  <c r="R8" i="3"/>
  <c r="W7" i="2"/>
  <c r="P7" i="2"/>
  <c r="O7" i="2"/>
  <c r="T7" i="2" s="1"/>
  <c r="R7" i="2" l="1"/>
  <c r="Q7" i="2"/>
  <c r="W7" i="1"/>
  <c r="P7" i="1"/>
  <c r="Q7" i="1" s="1"/>
  <c r="O7" i="1"/>
  <c r="T7" i="1" s="1"/>
  <c r="R7" i="1" l="1"/>
</calcChain>
</file>

<file path=xl/sharedStrings.xml><?xml version="1.0" encoding="utf-8"?>
<sst xmlns="http://schemas.openxmlformats.org/spreadsheetml/2006/main" count="5910" uniqueCount="444">
  <si>
    <t xml:space="preserve">                   MC FİLM DAĞITIM HAFTA SONU SEYİRCİ VE HASILAT RAPORU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</si>
  <si>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</si>
  <si>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</si>
  <si>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</si>
  <si>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</si>
  <si>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</si>
  <si>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</si>
  <si>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</si>
  <si>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</si>
  <si>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</si>
  <si>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</si>
  <si>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</si>
  <si>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</si>
  <si>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</si>
  <si>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</si>
  <si>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</si>
  <si>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</si>
  <si>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</si>
  <si>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</si>
  <si>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>ZUZULA</t>
  </si>
  <si>
    <t>MC Film</t>
  </si>
  <si>
    <t>Vidd Film</t>
  </si>
  <si>
    <t>Hafta Sonu : 01</t>
  </si>
  <si>
    <t>01-05Ocak</t>
  </si>
  <si>
    <t>06-12Ocak</t>
  </si>
  <si>
    <t>Hafta Sonu : 02</t>
  </si>
  <si>
    <t>Hafta Sonu : 03</t>
  </si>
  <si>
    <t>13-19Ocak</t>
  </si>
  <si>
    <t>GÖLGE</t>
  </si>
  <si>
    <t>GSA Yapım</t>
  </si>
  <si>
    <t>Hafta Sonu : 04</t>
  </si>
  <si>
    <t>20-26Ocak</t>
  </si>
  <si>
    <t>Hafta Sonu : 05</t>
  </si>
  <si>
    <t>27Ocak-02Şubat</t>
  </si>
  <si>
    <t>Hafta Sonu : 06</t>
  </si>
  <si>
    <t>03-09Şubat</t>
  </si>
  <si>
    <t>Hafta Sonu : 07</t>
  </si>
  <si>
    <t>10-16Şubat</t>
  </si>
  <si>
    <t>İSRA VE SİHİRLİ KİTAP</t>
  </si>
  <si>
    <t>Dervish Pictures</t>
  </si>
  <si>
    <t>17-23Şubat</t>
  </si>
  <si>
    <t>Hafta Sonu : 08</t>
  </si>
  <si>
    <t>Hafta Sonu : 09</t>
  </si>
  <si>
    <t>24Şubat-02Mart</t>
  </si>
  <si>
    <t>CEREYAN</t>
  </si>
  <si>
    <t>Green Pictures</t>
  </si>
  <si>
    <t>03-09Mart</t>
  </si>
  <si>
    <t>Hafta Sonu : 10</t>
  </si>
  <si>
    <t>17-23Mart</t>
  </si>
  <si>
    <t>Hafta Sonu : 12</t>
  </si>
  <si>
    <t>10-16Mart</t>
  </si>
  <si>
    <t>Hafta Sonu : 11</t>
  </si>
  <si>
    <t>Hafta Sonu : 18</t>
  </si>
  <si>
    <t>28Nisan - 04Mayıs</t>
  </si>
  <si>
    <t>AÇ KAPIYI ÇOK FENAYIM</t>
  </si>
  <si>
    <t>YEF Media</t>
  </si>
  <si>
    <t>GERİ DÖNDÜ</t>
  </si>
  <si>
    <t>UMUDUN KIYISINDA</t>
  </si>
  <si>
    <t>GSA</t>
  </si>
  <si>
    <t>11K</t>
  </si>
  <si>
    <t>Hafta Sonu : 21</t>
  </si>
  <si>
    <t>12- 18Mayıs</t>
  </si>
  <si>
    <t>Hafta Sonu : 22</t>
  </si>
  <si>
    <t>19-25Mayıs</t>
  </si>
  <si>
    <t>KAHRAMANLAR TAKIMI</t>
  </si>
  <si>
    <t>Yeni Film</t>
  </si>
  <si>
    <t>NEW YORK MASALI</t>
  </si>
  <si>
    <t>Five Sister Productions</t>
  </si>
  <si>
    <t>5mayıs - 12Mayıs</t>
  </si>
  <si>
    <t>Hafta Sonu : 19</t>
  </si>
  <si>
    <t>Hafta Sonu : 23</t>
  </si>
  <si>
    <t>26Mayıs-01Haziran</t>
  </si>
  <si>
    <t>KATRE</t>
  </si>
  <si>
    <t>Kuyu Yapım</t>
  </si>
  <si>
    <t>Hafta Sonu : 24</t>
  </si>
  <si>
    <t>02-08Haziran</t>
  </si>
  <si>
    <t>BAMBAŞKA</t>
  </si>
  <si>
    <t>Boyoz Akademi</t>
  </si>
  <si>
    <t>ÇÜNKÜ ONU ÇOK SEVDİM</t>
  </si>
  <si>
    <t>REC STAR</t>
  </si>
  <si>
    <t>09-12Haziran</t>
  </si>
  <si>
    <t>16-19Haziran</t>
  </si>
  <si>
    <t>Hafta Sonu : 26</t>
  </si>
  <si>
    <t>23-26Haziran</t>
  </si>
  <si>
    <t>30haz-2temmuz</t>
  </si>
  <si>
    <t>Hafta Sonu : 27</t>
  </si>
  <si>
    <t>7-14 Temmuz</t>
  </si>
  <si>
    <t>Hafta Sonu : 28</t>
  </si>
  <si>
    <t>Hafta Sonu : 29</t>
  </si>
  <si>
    <t xml:space="preserve">KAHRAMANLAR TAKIMI </t>
  </si>
  <si>
    <t>YENİ FİLM</t>
  </si>
  <si>
    <t>14-17 Temmuz</t>
  </si>
  <si>
    <t>Hafta Sonu :30</t>
  </si>
  <si>
    <t>21-24 Temmuz</t>
  </si>
  <si>
    <t>BEZM-İ EZEL</t>
  </si>
  <si>
    <t>ARI KOVANI</t>
  </si>
  <si>
    <t>28-31 Temmuz</t>
  </si>
  <si>
    <t>Hafta Sonu :31</t>
  </si>
  <si>
    <t>04-07Ağustos</t>
  </si>
  <si>
    <t>Hafta Sonu :32</t>
  </si>
  <si>
    <t>İKİ</t>
  </si>
  <si>
    <t>UFP, Efektif Sanat</t>
  </si>
  <si>
    <t>11-13Ağustos</t>
  </si>
  <si>
    <t>AMİGOS MEKSİKA HAZİNESİ</t>
  </si>
  <si>
    <t xml:space="preserve">AC23 </t>
  </si>
  <si>
    <t>Hafta Sonu :33</t>
  </si>
  <si>
    <t>AYHAN ULAM FİLM YAPIM</t>
  </si>
  <si>
    <t>SEMUR</t>
  </si>
  <si>
    <t>Hafta Sonu :34</t>
  </si>
  <si>
    <t>18-21Ağustos</t>
  </si>
  <si>
    <t>25-28Ağustos</t>
  </si>
  <si>
    <t>Hafta Sonu :35</t>
  </si>
  <si>
    <t>Hafta Sonu :36</t>
  </si>
  <si>
    <t>01-03Eylül</t>
  </si>
  <si>
    <t>Hafta Sonu :37</t>
  </si>
  <si>
    <t>08-10Eylül</t>
  </si>
  <si>
    <t>Hafta Sonu :38</t>
  </si>
  <si>
    <t>15-17Eylül</t>
  </si>
  <si>
    <t>GSA FİLM</t>
  </si>
  <si>
    <t>Korkacak Bi'Şey Yok</t>
  </si>
  <si>
    <t>Hafta Sonu :39</t>
  </si>
  <si>
    <t>22-24Eylül</t>
  </si>
  <si>
    <t>Hafta Sonu :40</t>
  </si>
  <si>
    <t>29Eylül-05Ekim</t>
  </si>
  <si>
    <t>6-9 Ekim</t>
  </si>
  <si>
    <t>Hafta Sonu :41</t>
  </si>
  <si>
    <t>Hafta Sonu :43</t>
  </si>
  <si>
    <t>20-23 Ekim</t>
  </si>
  <si>
    <t>Hafta Sonu :45</t>
  </si>
  <si>
    <t>3-5 KASIM</t>
  </si>
  <si>
    <t>17-23KASIM</t>
  </si>
  <si>
    <t>Hafta Sonu 47</t>
  </si>
  <si>
    <t xml:space="preserve">BİZİM KÜÇÜK GÜNAHLARIMIZ </t>
  </si>
  <si>
    <t xml:space="preserve">KALEM FİLM </t>
  </si>
  <si>
    <t>İstanbul Media</t>
  </si>
  <si>
    <t>MORG</t>
  </si>
  <si>
    <t>24-27KASIM</t>
  </si>
  <si>
    <t>Hafta Sonu 48</t>
  </si>
  <si>
    <t>1-7Aralık2017</t>
  </si>
  <si>
    <t>Hafta Sonu 49</t>
  </si>
  <si>
    <t>8-10aralık</t>
  </si>
  <si>
    <t>Hafta Sonu 50</t>
  </si>
  <si>
    <t>PAPATYA</t>
  </si>
  <si>
    <t>Hafta Sonu51</t>
  </si>
  <si>
    <t>15-17aralık</t>
  </si>
  <si>
    <t>SERÜVEN FİLM</t>
  </si>
  <si>
    <t>Hafta Sonu52</t>
  </si>
  <si>
    <t>22-24aralık</t>
  </si>
  <si>
    <t>PARAYI BULDUK</t>
  </si>
  <si>
    <t>TAŞ FİLM</t>
  </si>
  <si>
    <t>29-31aralık</t>
  </si>
  <si>
    <t>Hafta Sonu53</t>
  </si>
  <si>
    <t>Hafta Sonu2</t>
  </si>
  <si>
    <t>5-7Ocak</t>
  </si>
  <si>
    <t>Hafta Sonu3</t>
  </si>
  <si>
    <t>12-15Ocak</t>
  </si>
  <si>
    <t>Hafta Sonu4</t>
  </si>
  <si>
    <t>19-21Ocak</t>
  </si>
  <si>
    <t>UMUT AVCILARI</t>
  </si>
  <si>
    <t>AYHAN ULAM FİLM</t>
  </si>
  <si>
    <t>SAĞLAM FİLM</t>
  </si>
  <si>
    <t>ADI AŞK</t>
  </si>
  <si>
    <t xml:space="preserve">INSERT FİLM </t>
  </si>
  <si>
    <t>Hafta Sonu5</t>
  </si>
  <si>
    <t>26-28Ocak</t>
  </si>
  <si>
    <t>2-4 şubat</t>
  </si>
  <si>
    <t>Hafta Sonu6</t>
  </si>
  <si>
    <t>CİN ÇEŞMESİ</t>
  </si>
  <si>
    <t>İSTANBUL MEDİA</t>
  </si>
  <si>
    <t xml:space="preserve">YENİ FİLM </t>
  </si>
  <si>
    <t>9-11 şubat</t>
  </si>
  <si>
    <t>Hafta Sonu7</t>
  </si>
  <si>
    <t>KAPIDAKİ SIR</t>
  </si>
  <si>
    <t>ZAİMBROTHERS FİLM</t>
  </si>
  <si>
    <t>Hafta Sonu8</t>
  </si>
  <si>
    <t>16-18şubat</t>
  </si>
  <si>
    <t>23-25şubat</t>
  </si>
  <si>
    <t>Hafta Sonu9</t>
  </si>
  <si>
    <t>Hafta Sonu10</t>
  </si>
  <si>
    <t>2-4Mart</t>
  </si>
  <si>
    <t>02.03,2018</t>
  </si>
  <si>
    <t>DFGS, Makinist Film</t>
  </si>
  <si>
    <t xml:space="preserve">THE CROSSBREED-MELEZ </t>
  </si>
  <si>
    <t>Hafta Sonu11</t>
  </si>
  <si>
    <t>9-11Mart</t>
  </si>
  <si>
    <t>Hafta Sonu12</t>
  </si>
  <si>
    <t>16-18mart</t>
  </si>
  <si>
    <t>Hafta Sonu13</t>
  </si>
  <si>
    <t>23-25</t>
  </si>
  <si>
    <t>KABUS</t>
  </si>
  <si>
    <t>30MART-1NİSAN</t>
  </si>
  <si>
    <t>Hafta Sonu14</t>
  </si>
  <si>
    <t>Gürbüz Prodüksiyon</t>
  </si>
  <si>
    <t>Hafta Sonu15</t>
  </si>
  <si>
    <t>6-8nisan</t>
  </si>
  <si>
    <t>Hafta Sonu16</t>
  </si>
  <si>
    <t>13-15</t>
  </si>
  <si>
    <t>EĞRETİ GELİN</t>
  </si>
  <si>
    <t>SİNEMEDYA</t>
  </si>
  <si>
    <t>Hafta Sonu17</t>
  </si>
  <si>
    <t>20-22</t>
  </si>
  <si>
    <t>HOROZ BAYRAM</t>
  </si>
  <si>
    <t>VESSA YAPIM</t>
  </si>
  <si>
    <t>ELİM SENDE</t>
  </si>
  <si>
    <t>Avantgarde Yapım</t>
  </si>
  <si>
    <t>Hafta Sonu20</t>
  </si>
  <si>
    <t>11-13 MAYIS</t>
  </si>
  <si>
    <t>25-27 MAYIS</t>
  </si>
  <si>
    <t>Hafta Sonu22</t>
  </si>
  <si>
    <t>3 VAKTE KADAR</t>
  </si>
  <si>
    <t>KAFİR</t>
  </si>
  <si>
    <t>GMT FİLM</t>
  </si>
  <si>
    <t>İGA MEDYA</t>
  </si>
  <si>
    <t>8-10 Haziran</t>
  </si>
  <si>
    <t>Hafta Sonu24</t>
  </si>
  <si>
    <t>ZOHAK</t>
  </si>
  <si>
    <t>ŞUA FİLM</t>
  </si>
  <si>
    <t>Hafta Sonu25</t>
  </si>
  <si>
    <t>15-17Haziran</t>
  </si>
  <si>
    <t>HADİ YA</t>
  </si>
  <si>
    <t xml:space="preserve">PARAYI BULDUK </t>
  </si>
  <si>
    <t>Avcı Film Yapım</t>
  </si>
  <si>
    <t>Hafta Sonu26</t>
  </si>
  <si>
    <t>22-24Haziran</t>
  </si>
  <si>
    <t xml:space="preserve">ANTİSOSYAL 2 </t>
  </si>
  <si>
    <t>22.06.108</t>
  </si>
  <si>
    <t>DFGS</t>
  </si>
  <si>
    <t xml:space="preserve">SESSİZ OL </t>
  </si>
  <si>
    <t>Filmeks</t>
  </si>
  <si>
    <t>Hafta Sonu28</t>
  </si>
  <si>
    <t>6-8temmuz</t>
  </si>
  <si>
    <t>Hafta Sonu29</t>
  </si>
  <si>
    <t>12-15temmuz</t>
  </si>
  <si>
    <t>20-26 temmuz</t>
  </si>
  <si>
    <t>SCARECROWS</t>
  </si>
  <si>
    <t>Hafta Sonu31</t>
  </si>
  <si>
    <t>27-29 temmuz</t>
  </si>
  <si>
    <t>İgamedya Yayıncılık</t>
  </si>
  <si>
    <t>Hafta Sonu32</t>
  </si>
  <si>
    <t>3-5Ağustos</t>
  </si>
  <si>
    <t>Hafta Sonu33</t>
  </si>
  <si>
    <t>10-12Ağustos</t>
  </si>
  <si>
    <t>SESSİZ OL</t>
  </si>
  <si>
    <t>ANTİSOSYAL 2</t>
  </si>
  <si>
    <t>FİLMEKS</t>
  </si>
  <si>
    <t>Hafta Sonu34</t>
  </si>
  <si>
    <t>17-19Ağustos</t>
  </si>
  <si>
    <t>Hafta Sonu36</t>
  </si>
  <si>
    <t>31Ağustos-6eylül</t>
  </si>
  <si>
    <t>İGAMEDYA</t>
  </si>
  <si>
    <t>Hafta Sonu37</t>
  </si>
  <si>
    <t>7-9Eylül</t>
  </si>
  <si>
    <t>ZİFİR-İ AZAP</t>
  </si>
  <si>
    <t>11KFİLM</t>
  </si>
  <si>
    <t>Hafta Sonu39</t>
  </si>
  <si>
    <t>21-23Eylül</t>
  </si>
  <si>
    <t>NEZİH BİR FİLM</t>
  </si>
  <si>
    <t xml:space="preserve">BEST FİLM </t>
  </si>
  <si>
    <t>AİLE OYUNLARI</t>
  </si>
  <si>
    <t>Hafta Sonu40</t>
  </si>
  <si>
    <t>28-30eylül</t>
  </si>
  <si>
    <t>3HARFLİLER BÜYÜLÜ KONAK</t>
  </si>
  <si>
    <t>İNFİNİTİ MEDYA</t>
  </si>
  <si>
    <t>Hafta Sonu41</t>
  </si>
  <si>
    <t>5-7EKİM</t>
  </si>
  <si>
    <t>Hafta Sonu42</t>
  </si>
  <si>
    <t>12-14EKİM</t>
  </si>
  <si>
    <t>EL UMMAR</t>
  </si>
  <si>
    <t>Eyes Yapım, Gürbüz Prodüksiyon</t>
  </si>
  <si>
    <t>ACEMİ HIRSIZ</t>
  </si>
  <si>
    <t>HAZER FİLM</t>
  </si>
  <si>
    <t>Hafta Sonu45</t>
  </si>
  <si>
    <t>2-4Kasım</t>
  </si>
  <si>
    <t>Hafta Sonu46</t>
  </si>
  <si>
    <t>9-11Kasım</t>
  </si>
  <si>
    <t>Hafta Sonu49</t>
  </si>
  <si>
    <t>30kasım2aralık</t>
  </si>
  <si>
    <t>EFSANE TAKIM</t>
  </si>
  <si>
    <t>DUKKA MEDYA</t>
  </si>
  <si>
    <t>ŞEYTAN GEÇİDİ(En Ha Ra)</t>
  </si>
  <si>
    <t>HM Productions</t>
  </si>
  <si>
    <t>Hafta Sonu50</t>
  </si>
  <si>
    <t>7-9Aralık</t>
  </si>
  <si>
    <t>14-16Aralık</t>
  </si>
  <si>
    <t>21-23Aralık</t>
  </si>
  <si>
    <t>28-30Aralık</t>
  </si>
  <si>
    <t>Hafta Sonu54</t>
  </si>
  <si>
    <t>4-6Ocak</t>
  </si>
  <si>
    <t>11-13Ocak</t>
  </si>
  <si>
    <t>18-20Ocak</t>
  </si>
  <si>
    <t>25-27Ocak</t>
  </si>
  <si>
    <t>11K FİLM</t>
  </si>
  <si>
    <t>1-3Şubat</t>
  </si>
  <si>
    <t>8-10 Şubat</t>
  </si>
  <si>
    <t>BMS FİLM</t>
  </si>
  <si>
    <t>15-17 Şubat</t>
  </si>
  <si>
    <t>POST OFFICE</t>
  </si>
  <si>
    <t>ŞEYTANIN BÜYÜSÜ</t>
  </si>
  <si>
    <t>NEWYORK IN NEWYORK</t>
  </si>
  <si>
    <t>22-24 Şubat</t>
  </si>
  <si>
    <t>MUSABBAR</t>
  </si>
  <si>
    <t>BÜYÜKGALİLEO FİLM</t>
  </si>
  <si>
    <t>1-7 MART</t>
  </si>
  <si>
    <t>8-14 MART</t>
  </si>
  <si>
    <t>15-21 MART</t>
  </si>
  <si>
    <t>SOKAĞIN ÇOCUKLARI</t>
  </si>
  <si>
    <t>GİZEM AJANS</t>
  </si>
  <si>
    <t>22-28 MART</t>
  </si>
  <si>
    <t>BABA "BU ALEM Bİ ALEM"</t>
  </si>
  <si>
    <t>EİLİTH MEDİA DIŞ. TİC.İTH. İHR. LTD. ŞTİ.</t>
  </si>
  <si>
    <t>29 Mart 4 Nisan</t>
  </si>
  <si>
    <t>ŞEYTAN OYUNU</t>
  </si>
  <si>
    <t>MAKİNİST FİLM</t>
  </si>
  <si>
    <t>5-11 Nisan</t>
  </si>
  <si>
    <t>12-18 Nisan</t>
  </si>
  <si>
    <t>19-25 Nisan</t>
  </si>
  <si>
    <t>26 NİSAN - 2 MAYIS</t>
  </si>
  <si>
    <t>Hafta Sonu18</t>
  </si>
  <si>
    <t>3-9 MAYIS</t>
  </si>
  <si>
    <t>Hafta Sonu19</t>
  </si>
  <si>
    <t>10-16 MAYIS</t>
  </si>
  <si>
    <t>Hafta Sonu 20</t>
  </si>
  <si>
    <t>17-23 MAYIS</t>
  </si>
  <si>
    <t>LANETLİ KAPI (PARANORMAL ORMAN)</t>
  </si>
  <si>
    <t>Hafta Sonu 21</t>
  </si>
  <si>
    <t>24-30 MAYIS</t>
  </si>
  <si>
    <t>Hafta Sonu 22</t>
  </si>
  <si>
    <t>31 MAYIS 6 HAZİRAN</t>
  </si>
  <si>
    <t>KRAL MİDAS'IN HAZİNESİ</t>
  </si>
  <si>
    <t xml:space="preserve">CİNE MEDYA YAPIM </t>
  </si>
  <si>
    <t>Hafta Sonu 23</t>
  </si>
  <si>
    <t>7-13 HAZİRAN</t>
  </si>
  <si>
    <t>HAYALİMDEKİ KÖY</t>
  </si>
  <si>
    <t>CFA FİLM</t>
  </si>
  <si>
    <t>Hafta Sonu 24</t>
  </si>
  <si>
    <t>14-16 HAZİRAN</t>
  </si>
  <si>
    <t>TURANO FİLM</t>
  </si>
  <si>
    <t>KLALPTEN GERDANLIK</t>
  </si>
  <si>
    <t>Hafta Sonu 25</t>
  </si>
  <si>
    <t>21-23 HAZİRAN</t>
  </si>
  <si>
    <t>İFRİT</t>
  </si>
  <si>
    <t>MSF FİLM</t>
  </si>
  <si>
    <t>Hafta Sonu 26</t>
  </si>
  <si>
    <t>28-30 HAZİRAN</t>
  </si>
  <si>
    <t>5-7 TEMMUZ</t>
  </si>
  <si>
    <t>Hafta Sonu 27</t>
  </si>
  <si>
    <t>Hafta Sonu 28</t>
  </si>
  <si>
    <t>12-14 TEMMUZ</t>
  </si>
  <si>
    <t>CİN DERESİ - MÜSFER</t>
  </si>
  <si>
    <t>KARAPAÇA FİLM</t>
  </si>
  <si>
    <t>ŞAHIS 46</t>
  </si>
  <si>
    <t>19-21 TEMMUZ</t>
  </si>
  <si>
    <t>Hafta Sonu 29</t>
  </si>
  <si>
    <t>26-28 TEMMUZ</t>
  </si>
  <si>
    <t>Hafta Sonu 30</t>
  </si>
  <si>
    <t>Hafta Sonu 31</t>
  </si>
  <si>
    <t>2-4 AĞUSTOS</t>
  </si>
  <si>
    <t>9-11 AĞUSTOS</t>
  </si>
  <si>
    <t>Hafta Sonu 32</t>
  </si>
  <si>
    <t>Hafta Sonu 33</t>
  </si>
  <si>
    <t>16-18 AĞUSTOS</t>
  </si>
  <si>
    <t>23-25 AĞUSTOS</t>
  </si>
  <si>
    <t>Hafta Sonu 34</t>
  </si>
  <si>
    <t>Hafta Sonu 35</t>
  </si>
  <si>
    <t>30 AĞUSTOS-5 EYLÜL</t>
  </si>
  <si>
    <t>LANETLİ KAPI- PARANORMAL ORMAN</t>
  </si>
  <si>
    <t>Hafta Sonu 36</t>
  </si>
  <si>
    <t>06-12 EYLÜL</t>
  </si>
  <si>
    <t>CİNEMEDYA YAPIM</t>
  </si>
  <si>
    <t>Hafta Sonu 37</t>
  </si>
  <si>
    <t>13-19 EYLÜL</t>
  </si>
  <si>
    <t>KRAL MİDAS'IN HAZİNESİ - YEDİRMEZLER AGA</t>
  </si>
  <si>
    <t>Hafta Sonu 38</t>
  </si>
  <si>
    <t>20-26 EYLÜL</t>
  </si>
  <si>
    <t>KİN</t>
  </si>
  <si>
    <t>GRİFFİN PİCTURES FİLM</t>
  </si>
  <si>
    <t>Hafta Sonu 39</t>
  </si>
  <si>
    <t>VAMPİR İSTİLASI</t>
  </si>
  <si>
    <t>27EYLÜL-3EKİM</t>
  </si>
  <si>
    <t>Hafta Sonu 40</t>
  </si>
  <si>
    <t>4-10EKİM</t>
  </si>
  <si>
    <t>KEŞFEDİLMEMİŞ ÇOCUKLAR</t>
  </si>
  <si>
    <t>KEŞFEDİLMEMİŞ ÇOCUKLAR FİLM</t>
  </si>
  <si>
    <t>11-17EKİM</t>
  </si>
  <si>
    <t>Hafta Sonu 41</t>
  </si>
  <si>
    <t>Hafta Sonu 42</t>
  </si>
  <si>
    <t>18-24EKİM</t>
  </si>
  <si>
    <t>Hafta Sonu 43</t>
  </si>
  <si>
    <t>25-31EKİM</t>
  </si>
  <si>
    <t>Hafta Sonu 44</t>
  </si>
  <si>
    <t>1- 8 KASIM</t>
  </si>
  <si>
    <t>8-14 KASIM</t>
  </si>
  <si>
    <t>Hafta Sonu 45</t>
  </si>
  <si>
    <t>PİAR DNA</t>
  </si>
  <si>
    <t>YARALI KEKLİK</t>
  </si>
  <si>
    <t>Hafta Sonu 46</t>
  </si>
  <si>
    <t>SENER YAPIM</t>
  </si>
  <si>
    <t>GÜZEL AŞK</t>
  </si>
  <si>
    <t>Hafta Sonu 51</t>
  </si>
  <si>
    <t>Hafta Sonu 52</t>
  </si>
  <si>
    <t>27-29 ARALIK</t>
  </si>
  <si>
    <t>20-22 ARALIK</t>
  </si>
  <si>
    <t>13-15 ARALIK</t>
  </si>
  <si>
    <t>6-8 ARALIK</t>
  </si>
  <si>
    <t>29 KASIM- 1 ARALIK</t>
  </si>
  <si>
    <t>22-24 KASIM</t>
  </si>
  <si>
    <t>15-17 KASIM</t>
  </si>
  <si>
    <t>Hafta Sonu 1</t>
  </si>
  <si>
    <t>03 - 05 OCAK</t>
  </si>
  <si>
    <t>KATSA YAPIM</t>
  </si>
  <si>
    <t>LAZ KİT</t>
  </si>
  <si>
    <t>Hafta Sonu 2</t>
  </si>
  <si>
    <t>10 - 12 OCAK</t>
  </si>
  <si>
    <t>Hafta Sonu 3</t>
  </si>
  <si>
    <t>17 - 19 OCAK</t>
  </si>
  <si>
    <t>İSTASYON</t>
  </si>
  <si>
    <t>Hafta Sonu 4</t>
  </si>
  <si>
    <t>24-26 OCAK</t>
  </si>
  <si>
    <t>MÜHR-Ü CİN</t>
  </si>
  <si>
    <t>HM PRODUCTIONS</t>
  </si>
  <si>
    <t>GÜLLER ÜLKESİ DAMASCENA</t>
  </si>
  <si>
    <t>Fİ PRODÜKSİYON</t>
  </si>
  <si>
    <t>Hafta Sonu 5</t>
  </si>
  <si>
    <t>31 OCAK - 2 ŞUBAT</t>
  </si>
  <si>
    <t>Hafta Sonu 6</t>
  </si>
  <si>
    <t>7-9 ŞUBAT</t>
  </si>
  <si>
    <t>Hafta Sonu 7</t>
  </si>
  <si>
    <t>14-16 ŞUBAT</t>
  </si>
  <si>
    <t>21-23 ŞUBAT</t>
  </si>
  <si>
    <t>Hafta Sonu 8</t>
  </si>
  <si>
    <t>GEÇERKEN UĞRADIM</t>
  </si>
  <si>
    <t>RUNO YAPIM</t>
  </si>
  <si>
    <t>Hafta Sonu 9</t>
  </si>
  <si>
    <t>28 ŞUBAT-1 MART</t>
  </si>
  <si>
    <t>SUARE FİLM</t>
  </si>
  <si>
    <t>EL-DECCUR</t>
  </si>
  <si>
    <t>Hafta Sonu 10</t>
  </si>
  <si>
    <t>6-8 MART</t>
  </si>
  <si>
    <t xml:space="preserve"> </t>
  </si>
  <si>
    <t>13-15 MART</t>
  </si>
  <si>
    <t>Hafta Sonu 11</t>
  </si>
  <si>
    <t>3-5 TEMMUZ</t>
  </si>
  <si>
    <t>10-12 TEMMUZ</t>
  </si>
  <si>
    <t>17-19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</si>
</sst>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₺_-;\-* #,##0.00\ _₺_-;_-* &quot;-&quot;??\ _₺_-;_-@_-"/>
    <numFmt numFmtId="165" formatCode="#,##0\ "/>
    <numFmt numFmtId="166" formatCode="dd/mm/yy"/>
    <numFmt numFmtId="167" formatCode="#,##0.00\ "/>
    <numFmt numFmtId="168" formatCode="0.00\ "/>
    <numFmt numFmtId="169" formatCode="#,##0.00\ \ "/>
    <numFmt numFmtId="170" formatCode="[$-F400]h:mm:ss\ AM/PM"/>
    <numFmt numFmtId="171" formatCode="_-* #,##0.00\ _T_L_-;\-* #,##0.00\ _T_L_-;_-* &quot;-&quot;??\ _T_L_-;_-@_-"/>
    <numFmt numFmtId="172" formatCode="0\ %\ "/>
    <numFmt numFmtId="173" formatCode="#,##0;[Red]#,##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name val="Arial Black"/>
      <family val="2"/>
      <charset val="162"/>
    </font>
    <font>
      <b/>
      <sz val="14"/>
      <name val="Arial"/>
      <family val="2"/>
      <charset val="162"/>
    </font>
    <font>
      <sz val="20"/>
      <color theme="9" tint="-0.249977111117893"/>
      <name val="Tahoma"/>
      <family val="2"/>
      <charset val="162"/>
    </font>
    <font>
      <sz val="10"/>
      <color theme="9" tint="-0.249977111117893"/>
      <name val="Tahoma"/>
      <family val="2"/>
      <charset val="162"/>
    </font>
    <font>
      <b/>
      <sz val="10"/>
      <name val="Tahoma"/>
      <family val="2"/>
      <charset val="162"/>
    </font>
    <font>
      <sz val="11"/>
      <color theme="1"/>
      <name val="Calibri"/>
      <family val="2"/>
      <scheme val="minor"/>
    </font>
    <font>
      <b/>
      <sz val="11"/>
      <name val="Tahoma"/>
      <family val="2"/>
      <charset val="162"/>
    </font>
    <font>
      <b/>
      <sz val="11"/>
      <name val="Arial Narrow"/>
      <family val="2"/>
      <charset val="162"/>
    </font>
    <font>
      <sz val="10"/>
      <name val="Arial"/>
      <family val="2"/>
      <charset val="162"/>
    </font>
    <font>
      <sz val="12"/>
      <name val="Tahoma"/>
      <family val="2"/>
      <charset val="162"/>
    </font>
    <font>
      <b/>
      <sz val="9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</cellStyleXfs>
  <cellXfs count="613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</xf>
    <xf numFmtId="169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 shrinkToFit="1"/>
    </xf>
    <xf numFmtId="166" fontId="11" fillId="0" borderId="1" xfId="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169" fontId="11" fillId="4" borderId="1" xfId="3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>
      <alignment horizontal="center" vertical="center" shrinkToFit="1"/>
    </xf>
    <xf numFmtId="3" fontId="11" fillId="0" borderId="1" xfId="3" applyNumberFormat="1" applyFont="1" applyFill="1" applyBorder="1" applyAlignment="1" applyProtection="1">
      <alignment horizontal="center" vertical="center" shrinkToFit="1"/>
    </xf>
    <xf numFmtId="165" fontId="11" fillId="0" borderId="1" xfId="3" applyNumberFormat="1" applyFont="1" applyFill="1" applyBorder="1" applyAlignment="1">
      <alignment horizontal="center" vertical="center" shrinkToFit="1"/>
    </xf>
    <xf numFmtId="168" fontId="11" fillId="0" borderId="1" xfId="3" applyNumberFormat="1" applyFont="1" applyFill="1" applyBorder="1" applyAlignment="1">
      <alignment horizontal="center" vertical="center" shrinkToFit="1"/>
    </xf>
    <xf numFmtId="169" fontId="11" fillId="0" borderId="1" xfId="3" applyNumberFormat="1" applyFont="1" applyFill="1" applyBorder="1" applyAlignment="1" applyProtection="1">
      <alignment horizontal="center" vertical="center" shrinkToFit="1"/>
    </xf>
    <xf numFmtId="172" fontId="11" fillId="0" borderId="1" xfId="3" applyNumberFormat="1" applyFont="1" applyFill="1" applyBorder="1" applyAlignment="1">
      <alignment horizontal="center" vertical="center" shrinkToFit="1"/>
    </xf>
    <xf numFmtId="169" fontId="11" fillId="4" borderId="1" xfId="2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 applyProtection="1">
      <alignment horizontal="center" vertical="center" shrinkToFit="1"/>
      <protection locked="0"/>
    </xf>
    <xf numFmtId="169" fontId="11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73" fontId="11" fillId="0" borderId="1" xfId="1" applyNumberFormat="1" applyFont="1" applyFill="1" applyBorder="1" applyAlignment="1" applyProtection="1">
      <alignment horizontal="center" vertical="center" shrinkToFi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/>
  </cellXfs>
  <cellStyles count="4">
    <cellStyle name="Binlik Ayracı 2 2 2" xfId="3"/>
    <cellStyle name="Normal" xfId="0" builtinId="0"/>
    <cellStyle name="Normal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zoomScale="55" zoomScaleNormal="55" workbookViewId="0">
      <selection activeCell="R22" sqref="R22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352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443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8" t="s">
        <v>17</v>
      </c>
      <c r="S6" s="2" t="s">
        <v>14</v>
      </c>
      <c r="T6" s="599" t="s">
        <v>18</v>
      </c>
      <c r="U6" s="2" t="s">
        <v>14</v>
      </c>
      <c r="V6" s="3" t="s">
        <v>15</v>
      </c>
      <c r="W6" s="598" t="s">
        <v>17</v>
      </c>
    </row>
    <row r="8" spans="1:23" ht="57.75" customHeight="1" x14ac:dyDescent="0.25">
      <c r="B8" s="600" t="s">
        <v>435</v>
      </c>
      <c r="C8" s="601">
        <v>43896</v>
      </c>
      <c r="D8" s="599" t="s">
        <v>20</v>
      </c>
      <c r="E8" s="408" t="s">
        <v>434</v>
      </c>
      <c r="F8" s="599">
        <v>32</v>
      </c>
      <c r="G8" s="599">
        <v>5</v>
      </c>
      <c r="H8" s="599">
        <v>5</v>
      </c>
      <c r="I8" s="11">
        <v>0</v>
      </c>
      <c r="J8" s="12">
        <v>0</v>
      </c>
      <c r="K8" s="11">
        <v>60</v>
      </c>
      <c r="L8" s="12">
        <v>4</v>
      </c>
      <c r="M8" s="11">
        <v>195</v>
      </c>
      <c r="N8" s="12">
        <v>13</v>
      </c>
      <c r="O8" s="38">
        <f t="shared" ref="O8:O9" si="0">+I8+K8+M8</f>
        <v>255</v>
      </c>
      <c r="P8" s="393">
        <f>+J8+L8+N8</f>
        <v>17</v>
      </c>
      <c r="Q8" s="15">
        <f>+O8/G8</f>
        <v>51</v>
      </c>
      <c r="R8" s="15">
        <f t="shared" ref="R8:R9" si="1">+O8/P8</f>
        <v>15</v>
      </c>
      <c r="S8" s="18">
        <v>20</v>
      </c>
      <c r="T8" s="17">
        <f>-(S8-O8)/S8</f>
        <v>11.75</v>
      </c>
      <c r="U8" s="18">
        <v>30018.5</v>
      </c>
      <c r="V8" s="19">
        <v>1976</v>
      </c>
      <c r="W8" s="20">
        <f t="shared" ref="W8:W9" si="2">U8/V8</f>
        <v>15.191548582995951</v>
      </c>
    </row>
    <row r="9" spans="1:23" ht="57.75" customHeight="1" x14ac:dyDescent="0.25">
      <c r="B9" s="600" t="s">
        <v>430</v>
      </c>
      <c r="C9" s="601">
        <v>43889</v>
      </c>
      <c r="D9" s="599" t="s">
        <v>20</v>
      </c>
      <c r="E9" s="408" t="s">
        <v>431</v>
      </c>
      <c r="F9" s="599">
        <v>14</v>
      </c>
      <c r="G9" s="599">
        <v>2</v>
      </c>
      <c r="H9" s="599">
        <v>6</v>
      </c>
      <c r="I9" s="11">
        <v>0</v>
      </c>
      <c r="J9" s="12">
        <v>0</v>
      </c>
      <c r="K9" s="11">
        <v>0</v>
      </c>
      <c r="L9" s="12">
        <v>0</v>
      </c>
      <c r="M9" s="11">
        <v>27</v>
      </c>
      <c r="N9" s="12">
        <v>2</v>
      </c>
      <c r="O9" s="38">
        <f t="shared" si="0"/>
        <v>27</v>
      </c>
      <c r="P9" s="393">
        <f>+J9+L9+N9</f>
        <v>2</v>
      </c>
      <c r="Q9" s="15">
        <f>+O9/G9</f>
        <v>13.5</v>
      </c>
      <c r="R9" s="15">
        <f t="shared" si="1"/>
        <v>13.5</v>
      </c>
      <c r="S9" s="18">
        <v>24</v>
      </c>
      <c r="T9" s="17">
        <f>-(S9-O9)/S9</f>
        <v>0.125</v>
      </c>
      <c r="U9" s="18">
        <v>29820.5</v>
      </c>
      <c r="V9" s="19">
        <v>2461</v>
      </c>
      <c r="W9" s="20">
        <f t="shared" si="2"/>
        <v>12.117228768793174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70" zoomScaleNormal="70" workbookViewId="0">
      <selection activeCell="E23" sqref="E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422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423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2" t="s">
        <v>17</v>
      </c>
      <c r="S6" s="2" t="s">
        <v>14</v>
      </c>
      <c r="T6" s="563" t="s">
        <v>18</v>
      </c>
      <c r="U6" s="2" t="s">
        <v>14</v>
      </c>
      <c r="V6" s="3" t="s">
        <v>15</v>
      </c>
      <c r="W6" s="562" t="s">
        <v>17</v>
      </c>
    </row>
    <row r="8" spans="1:23" ht="57.75" customHeight="1" x14ac:dyDescent="0.25">
      <c r="B8" s="564" t="s">
        <v>420</v>
      </c>
      <c r="C8" s="565">
        <v>43861</v>
      </c>
      <c r="D8" s="563" t="s">
        <v>20</v>
      </c>
      <c r="E8" s="408" t="s">
        <v>421</v>
      </c>
      <c r="F8" s="563">
        <v>20</v>
      </c>
      <c r="G8" s="563">
        <v>20</v>
      </c>
      <c r="H8" s="563">
        <v>1</v>
      </c>
      <c r="I8" s="11">
        <v>811</v>
      </c>
      <c r="J8" s="12">
        <v>52</v>
      </c>
      <c r="K8" s="11">
        <v>1146.5</v>
      </c>
      <c r="L8" s="12">
        <v>74</v>
      </c>
      <c r="M8" s="11">
        <v>1594</v>
      </c>
      <c r="N8" s="12">
        <v>84</v>
      </c>
      <c r="O8" s="38">
        <f t="shared" ref="O8" si="0">+I8+K8+M8</f>
        <v>3551.5</v>
      </c>
      <c r="P8" s="393">
        <f>+J8+L8+N8</f>
        <v>210</v>
      </c>
      <c r="Q8" s="15">
        <f>+O8/G8</f>
        <v>177.57499999999999</v>
      </c>
      <c r="R8" s="15">
        <f t="shared" ref="R8" si="1">+O8/P8</f>
        <v>16.911904761904761</v>
      </c>
      <c r="S8" s="18"/>
      <c r="T8" s="17"/>
      <c r="U8" s="18">
        <v>3551.5</v>
      </c>
      <c r="V8" s="19">
        <v>210</v>
      </c>
      <c r="W8" s="20">
        <f t="shared" ref="W8" si="2">U8/V8</f>
        <v>16.911904761904761</v>
      </c>
    </row>
    <row r="9" spans="1:23" ht="57.75" customHeight="1" x14ac:dyDescent="0.25">
      <c r="B9" s="564" t="s">
        <v>418</v>
      </c>
      <c r="C9" s="565">
        <v>43854</v>
      </c>
      <c r="D9" s="563" t="s">
        <v>20</v>
      </c>
      <c r="E9" s="408" t="s">
        <v>419</v>
      </c>
      <c r="F9" s="563">
        <v>43</v>
      </c>
      <c r="G9" s="563">
        <v>23</v>
      </c>
      <c r="H9" s="563">
        <v>2</v>
      </c>
      <c r="I9" s="11">
        <v>2603</v>
      </c>
      <c r="J9" s="12">
        <v>199</v>
      </c>
      <c r="K9" s="11">
        <v>3957</v>
      </c>
      <c r="L9" s="12">
        <v>290</v>
      </c>
      <c r="M9" s="11">
        <v>4438</v>
      </c>
      <c r="N9" s="12">
        <v>317</v>
      </c>
      <c r="O9" s="38">
        <f t="shared" ref="O9" si="3">+I9+K9+M9</f>
        <v>10998</v>
      </c>
      <c r="P9" s="393">
        <f>+J9+L9+N9</f>
        <v>806</v>
      </c>
      <c r="Q9" s="15">
        <f>+O9/G9</f>
        <v>478.17391304347825</v>
      </c>
      <c r="R9" s="15">
        <f t="shared" ref="R9" si="4">+O9/P9</f>
        <v>13.64516129032258</v>
      </c>
      <c r="S9" s="18">
        <v>28358.5</v>
      </c>
      <c r="T9" s="17">
        <f>-(S9-O9)/S9</f>
        <v>-0.61217976973394217</v>
      </c>
      <c r="U9" s="18">
        <v>63202.5</v>
      </c>
      <c r="V9" s="19">
        <v>4350</v>
      </c>
      <c r="W9" s="20">
        <f t="shared" ref="W9" si="5">U9/V9</f>
        <v>14.529310344827586</v>
      </c>
    </row>
    <row r="10" spans="1:23" ht="57.75" customHeight="1" x14ac:dyDescent="0.25">
      <c r="B10" s="564" t="s">
        <v>415</v>
      </c>
      <c r="C10" s="565">
        <v>43847</v>
      </c>
      <c r="D10" s="563" t="s">
        <v>20</v>
      </c>
      <c r="E10" s="408" t="s">
        <v>312</v>
      </c>
      <c r="F10" s="563">
        <v>16</v>
      </c>
      <c r="G10" s="563">
        <v>1</v>
      </c>
      <c r="H10" s="563">
        <v>3</v>
      </c>
      <c r="I10" s="11">
        <v>0</v>
      </c>
      <c r="J10" s="12">
        <v>0</v>
      </c>
      <c r="K10" s="11">
        <v>60</v>
      </c>
      <c r="L10" s="12">
        <v>5</v>
      </c>
      <c r="M10" s="11">
        <v>45</v>
      </c>
      <c r="N10" s="12">
        <v>3</v>
      </c>
      <c r="O10" s="38">
        <f t="shared" ref="O10" si="6">+I10+K10+M10</f>
        <v>105</v>
      </c>
      <c r="P10" s="393">
        <f>+J10+L10+N10</f>
        <v>8</v>
      </c>
      <c r="Q10" s="15">
        <f>+O10/G10</f>
        <v>105</v>
      </c>
      <c r="R10" s="15">
        <f t="shared" ref="R10" si="7">+O10/P10</f>
        <v>13.125</v>
      </c>
      <c r="S10" s="18">
        <v>0</v>
      </c>
      <c r="T10" s="17"/>
      <c r="U10" s="18">
        <v>8121</v>
      </c>
      <c r="V10" s="19">
        <v>613</v>
      </c>
      <c r="W10" s="20">
        <f t="shared" ref="W10" si="8">U10/V10</f>
        <v>13.247960848287113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27" sqref="C2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196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7" t="s">
        <v>17</v>
      </c>
      <c r="S6" s="2" t="s">
        <v>14</v>
      </c>
      <c r="T6" s="208" t="s">
        <v>18</v>
      </c>
      <c r="U6" s="2" t="s">
        <v>14</v>
      </c>
      <c r="V6" s="3" t="s">
        <v>15</v>
      </c>
      <c r="W6" s="207" t="s">
        <v>17</v>
      </c>
    </row>
    <row r="7" spans="1:23" ht="33.75" customHeight="1" x14ac:dyDescent="0.25">
      <c r="A7" s="170"/>
      <c r="B7" s="209" t="s">
        <v>197</v>
      </c>
      <c r="C7" s="210">
        <v>43203</v>
      </c>
      <c r="D7" s="10" t="s">
        <v>20</v>
      </c>
      <c r="E7" s="208" t="s">
        <v>198</v>
      </c>
      <c r="F7" s="208">
        <v>34</v>
      </c>
      <c r="G7" s="208">
        <v>34</v>
      </c>
      <c r="H7" s="208">
        <v>1</v>
      </c>
      <c r="I7" s="11">
        <v>3177</v>
      </c>
      <c r="J7" s="12">
        <v>237</v>
      </c>
      <c r="K7" s="11">
        <v>3785</v>
      </c>
      <c r="L7" s="12">
        <v>285</v>
      </c>
      <c r="M7" s="11">
        <v>3783</v>
      </c>
      <c r="N7" s="12">
        <v>274</v>
      </c>
      <c r="O7" s="38">
        <f t="shared" ref="O7" si="0">+I7+K7+M7</f>
        <v>10745</v>
      </c>
      <c r="P7" s="38">
        <f t="shared" ref="P7" si="1">+J7+L7+N7</f>
        <v>796</v>
      </c>
      <c r="Q7" s="15">
        <f t="shared" ref="Q7:R8" si="2">+N7/O7</f>
        <v>2.5500232666356443E-2</v>
      </c>
      <c r="R7" s="15">
        <f t="shared" si="2"/>
        <v>13.498743718592964</v>
      </c>
      <c r="S7" s="18"/>
      <c r="T7" s="17" t="e">
        <f t="shared" ref="T7:T8" si="3">-(S7-O7)/S7</f>
        <v>#DIV/0!</v>
      </c>
      <c r="U7" s="18">
        <v>10745</v>
      </c>
      <c r="V7" s="19">
        <v>796</v>
      </c>
      <c r="W7" s="20">
        <f t="shared" ref="W7:W8" si="4">U7/V7</f>
        <v>13.498743718592964</v>
      </c>
    </row>
    <row r="8" spans="1:23" ht="32.25" customHeight="1" x14ac:dyDescent="0.25">
      <c r="A8" s="170"/>
      <c r="B8" s="209" t="s">
        <v>189</v>
      </c>
      <c r="C8" s="210">
        <v>43189</v>
      </c>
      <c r="D8" s="10" t="s">
        <v>20</v>
      </c>
      <c r="E8" s="208" t="s">
        <v>192</v>
      </c>
      <c r="F8" s="208">
        <v>42</v>
      </c>
      <c r="G8" s="208">
        <v>12</v>
      </c>
      <c r="H8" s="208">
        <v>2</v>
      </c>
      <c r="I8" s="11">
        <v>259</v>
      </c>
      <c r="J8" s="12">
        <v>30</v>
      </c>
      <c r="K8" s="11">
        <v>662</v>
      </c>
      <c r="L8" s="12">
        <v>77</v>
      </c>
      <c r="M8" s="11">
        <v>754</v>
      </c>
      <c r="N8" s="12">
        <v>87</v>
      </c>
      <c r="O8" s="38">
        <f t="shared" ref="O8:P8" si="5">+I8+K8+M8</f>
        <v>1675</v>
      </c>
      <c r="P8" s="38">
        <f t="shared" si="5"/>
        <v>194</v>
      </c>
      <c r="Q8" s="15">
        <f t="shared" si="2"/>
        <v>5.1940298507462686E-2</v>
      </c>
      <c r="R8" s="15">
        <f t="shared" si="2"/>
        <v>8.6340206185567006</v>
      </c>
      <c r="S8" s="18">
        <v>3333</v>
      </c>
      <c r="T8" s="17">
        <f t="shared" si="3"/>
        <v>-0.49744974497449745</v>
      </c>
      <c r="U8" s="18">
        <v>33207</v>
      </c>
      <c r="V8" s="19">
        <v>3324</v>
      </c>
      <c r="W8" s="20">
        <f t="shared" si="4"/>
        <v>9.9900722021660648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6" sqref="D2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194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6" t="s">
        <v>17</v>
      </c>
      <c r="S6" s="2" t="s">
        <v>14</v>
      </c>
      <c r="T6" s="205" t="s">
        <v>18</v>
      </c>
      <c r="U6" s="2" t="s">
        <v>14</v>
      </c>
      <c r="V6" s="3" t="s">
        <v>15</v>
      </c>
      <c r="W6" s="206" t="s">
        <v>17</v>
      </c>
    </row>
    <row r="7" spans="1:23" ht="32.25" customHeight="1" x14ac:dyDescent="0.25">
      <c r="A7" s="170"/>
      <c r="B7" s="203" t="s">
        <v>189</v>
      </c>
      <c r="C7" s="204">
        <v>43189</v>
      </c>
      <c r="D7" s="10" t="s">
        <v>20</v>
      </c>
      <c r="E7" s="205" t="s">
        <v>192</v>
      </c>
      <c r="F7" s="205">
        <v>42</v>
      </c>
      <c r="G7" s="205">
        <v>12</v>
      </c>
      <c r="H7" s="205">
        <v>2</v>
      </c>
      <c r="I7" s="11">
        <v>650</v>
      </c>
      <c r="J7" s="12">
        <v>73</v>
      </c>
      <c r="K7" s="11">
        <v>1215</v>
      </c>
      <c r="L7" s="12">
        <v>133</v>
      </c>
      <c r="M7" s="11">
        <v>1458</v>
      </c>
      <c r="N7" s="12">
        <v>154</v>
      </c>
      <c r="O7" s="38">
        <f t="shared" ref="O7:P7" si="0">+I7+K7+M7</f>
        <v>3323</v>
      </c>
      <c r="P7" s="38">
        <f t="shared" si="0"/>
        <v>360</v>
      </c>
      <c r="Q7" s="15">
        <f t="shared" ref="Q7:R7" si="1">+N7/O7</f>
        <v>4.6343665362624138E-2</v>
      </c>
      <c r="R7" s="15">
        <f t="shared" si="1"/>
        <v>9.2305555555555561</v>
      </c>
      <c r="S7" s="18">
        <v>18621</v>
      </c>
      <c r="T7" s="17">
        <f t="shared" ref="T7" si="2">-(S7-O7)/S7</f>
        <v>-0.82154556683314539</v>
      </c>
      <c r="U7" s="18">
        <v>29183</v>
      </c>
      <c r="V7" s="19">
        <v>2840</v>
      </c>
      <c r="W7" s="20">
        <f t="shared" ref="W7" si="3">U7/V7</f>
        <v>10.275704225352113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8" sqref="D2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190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9" t="s">
        <v>17</v>
      </c>
      <c r="S6" s="2" t="s">
        <v>14</v>
      </c>
      <c r="T6" s="200" t="s">
        <v>18</v>
      </c>
      <c r="U6" s="2" t="s">
        <v>14</v>
      </c>
      <c r="V6" s="3" t="s">
        <v>15</v>
      </c>
      <c r="W6" s="199" t="s">
        <v>17</v>
      </c>
    </row>
    <row r="7" spans="1:23" ht="32.25" customHeight="1" x14ac:dyDescent="0.25">
      <c r="A7" s="170"/>
      <c r="B7" s="201" t="s">
        <v>189</v>
      </c>
      <c r="C7" s="202">
        <v>43189</v>
      </c>
      <c r="D7" s="10" t="s">
        <v>20</v>
      </c>
      <c r="E7" s="200" t="s">
        <v>192</v>
      </c>
      <c r="F7" s="200">
        <v>42</v>
      </c>
      <c r="G7" s="200">
        <v>42</v>
      </c>
      <c r="H7" s="200">
        <v>1</v>
      </c>
      <c r="I7" s="11">
        <v>4620</v>
      </c>
      <c r="J7" s="12">
        <v>379</v>
      </c>
      <c r="K7" s="11">
        <v>7322</v>
      </c>
      <c r="L7" s="12">
        <v>712</v>
      </c>
      <c r="M7" s="11">
        <v>6679</v>
      </c>
      <c r="N7" s="12">
        <v>643</v>
      </c>
      <c r="O7" s="38">
        <f t="shared" ref="O7:P7" si="0">+I7+K7+M7</f>
        <v>18621</v>
      </c>
      <c r="P7" s="38">
        <f t="shared" si="0"/>
        <v>1734</v>
      </c>
      <c r="Q7" s="15">
        <f t="shared" ref="Q7:R7" si="1">+N7/O7</f>
        <v>3.4530905966382044E-2</v>
      </c>
      <c r="R7" s="15">
        <f t="shared" si="1"/>
        <v>10.738754325259515</v>
      </c>
      <c r="S7" s="18"/>
      <c r="T7" s="17" t="e">
        <f t="shared" ref="T7" si="2">-(S7-O7)/S7</f>
        <v>#DIV/0!</v>
      </c>
      <c r="U7" s="18">
        <v>18621</v>
      </c>
      <c r="V7" s="19">
        <v>1734</v>
      </c>
      <c r="W7" s="20">
        <f t="shared" ref="W7" si="3">U7/V7</f>
        <v>10.738754325259515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187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188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5" t="s">
        <v>17</v>
      </c>
      <c r="S6" s="2" t="s">
        <v>14</v>
      </c>
      <c r="T6" s="196" t="s">
        <v>18</v>
      </c>
      <c r="U6" s="2" t="s">
        <v>14</v>
      </c>
      <c r="V6" s="3" t="s">
        <v>15</v>
      </c>
      <c r="W6" s="195" t="s">
        <v>17</v>
      </c>
    </row>
    <row r="7" spans="1:23" ht="32.25" customHeight="1" x14ac:dyDescent="0.25">
      <c r="A7" s="170"/>
      <c r="B7" s="197" t="s">
        <v>167</v>
      </c>
      <c r="C7" s="198">
        <v>43133</v>
      </c>
      <c r="D7" s="10" t="s">
        <v>20</v>
      </c>
      <c r="E7" s="196" t="s">
        <v>168</v>
      </c>
      <c r="F7" s="196">
        <v>60</v>
      </c>
      <c r="G7" s="196">
        <v>1</v>
      </c>
      <c r="H7" s="196">
        <v>6</v>
      </c>
      <c r="I7" s="11">
        <v>120</v>
      </c>
      <c r="J7" s="12">
        <v>15</v>
      </c>
      <c r="K7" s="11">
        <v>176</v>
      </c>
      <c r="L7" s="12">
        <v>22</v>
      </c>
      <c r="M7" s="11">
        <v>152</v>
      </c>
      <c r="N7" s="12">
        <v>19</v>
      </c>
      <c r="O7" s="38">
        <f t="shared" ref="O7" si="0">+I7+K7+M7</f>
        <v>448</v>
      </c>
      <c r="P7" s="38">
        <f t="shared" ref="P7" si="1">+J7+L7+N7</f>
        <v>56</v>
      </c>
      <c r="Q7" s="15">
        <f t="shared" ref="Q7:R8" si="2">+N7/O7</f>
        <v>4.2410714285714288E-2</v>
      </c>
      <c r="R7" s="15">
        <f t="shared" si="2"/>
        <v>8</v>
      </c>
      <c r="S7" s="18">
        <v>789</v>
      </c>
      <c r="T7" s="17">
        <f t="shared" ref="T7:T8" si="3">-(S7-O7)/S7</f>
        <v>-0.43219264892268694</v>
      </c>
      <c r="U7" s="18">
        <v>76536</v>
      </c>
      <c r="V7" s="19">
        <v>7739</v>
      </c>
      <c r="W7" s="20">
        <f t="shared" ref="W7:W8" si="4">U7/V7</f>
        <v>9.8896498255588572</v>
      </c>
    </row>
    <row r="8" spans="1:23" ht="45" customHeight="1" x14ac:dyDescent="0.25">
      <c r="B8" s="197" t="s">
        <v>182</v>
      </c>
      <c r="C8" s="198" t="s">
        <v>180</v>
      </c>
      <c r="D8" s="10" t="s">
        <v>20</v>
      </c>
      <c r="E8" s="196" t="s">
        <v>181</v>
      </c>
      <c r="F8" s="196">
        <v>43</v>
      </c>
      <c r="G8" s="196">
        <v>5</v>
      </c>
      <c r="H8" s="196">
        <v>4</v>
      </c>
      <c r="I8" s="11">
        <v>206</v>
      </c>
      <c r="J8" s="12">
        <v>21</v>
      </c>
      <c r="K8" s="11">
        <v>310</v>
      </c>
      <c r="L8" s="12">
        <v>32</v>
      </c>
      <c r="M8" s="11">
        <v>211</v>
      </c>
      <c r="N8" s="12">
        <v>22</v>
      </c>
      <c r="O8" s="38">
        <f t="shared" ref="O8:P8" si="5">+I8+K8+M8</f>
        <v>727</v>
      </c>
      <c r="P8" s="38">
        <f t="shared" si="5"/>
        <v>75</v>
      </c>
      <c r="Q8" s="15">
        <f t="shared" si="2"/>
        <v>3.0261348005502064E-2</v>
      </c>
      <c r="R8" s="15">
        <f t="shared" si="2"/>
        <v>9.6933333333333334</v>
      </c>
      <c r="S8" s="18">
        <v>1791</v>
      </c>
      <c r="T8" s="17">
        <f t="shared" si="3"/>
        <v>-0.59408151870463433</v>
      </c>
      <c r="U8" s="18">
        <v>43272</v>
      </c>
      <c r="V8" s="19">
        <v>3804</v>
      </c>
      <c r="W8" s="20">
        <f t="shared" si="4"/>
        <v>11.375394321766562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C16" sqref="C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185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186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1" t="s">
        <v>17</v>
      </c>
      <c r="S6" s="2" t="s">
        <v>14</v>
      </c>
      <c r="T6" s="192" t="s">
        <v>18</v>
      </c>
      <c r="U6" s="2" t="s">
        <v>14</v>
      </c>
      <c r="V6" s="3" t="s">
        <v>15</v>
      </c>
      <c r="W6" s="191" t="s">
        <v>17</v>
      </c>
    </row>
    <row r="7" spans="1:23" ht="45" customHeight="1" x14ac:dyDescent="0.25">
      <c r="B7" s="193" t="s">
        <v>182</v>
      </c>
      <c r="C7" s="194" t="s">
        <v>180</v>
      </c>
      <c r="D7" s="10" t="s">
        <v>20</v>
      </c>
      <c r="E7" s="192" t="s">
        <v>181</v>
      </c>
      <c r="F7" s="192">
        <v>43</v>
      </c>
      <c r="G7" s="192">
        <v>8</v>
      </c>
      <c r="H7" s="192">
        <v>3</v>
      </c>
      <c r="I7" s="11">
        <v>214</v>
      </c>
      <c r="J7" s="12">
        <v>21</v>
      </c>
      <c r="K7" s="11">
        <v>921</v>
      </c>
      <c r="L7" s="12">
        <v>82</v>
      </c>
      <c r="M7" s="11">
        <v>656</v>
      </c>
      <c r="N7" s="12">
        <v>61</v>
      </c>
      <c r="O7" s="38">
        <f t="shared" ref="O7:P7" si="0">+I7+K7+M7</f>
        <v>1791</v>
      </c>
      <c r="P7" s="38">
        <f t="shared" si="0"/>
        <v>164</v>
      </c>
      <c r="Q7" s="15">
        <f t="shared" ref="Q7:R7" si="1">+N7/O7</f>
        <v>3.4059184812953655E-2</v>
      </c>
      <c r="R7" s="15">
        <f t="shared" si="1"/>
        <v>10.920731707317072</v>
      </c>
      <c r="S7" s="18">
        <v>5618</v>
      </c>
      <c r="T7" s="17">
        <f t="shared" ref="T7" si="2">-(S7-O7)/S7</f>
        <v>-0.68120327518689927</v>
      </c>
      <c r="U7" s="18">
        <v>45526</v>
      </c>
      <c r="V7" s="19">
        <v>3621</v>
      </c>
      <c r="W7" s="20">
        <f t="shared" ref="W7" si="3">U7/V7</f>
        <v>12.572769953051644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20" sqref="E2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183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184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7" t="s">
        <v>17</v>
      </c>
      <c r="S6" s="2" t="s">
        <v>14</v>
      </c>
      <c r="T6" s="188" t="s">
        <v>18</v>
      </c>
      <c r="U6" s="2" t="s">
        <v>14</v>
      </c>
      <c r="V6" s="3" t="s">
        <v>15</v>
      </c>
      <c r="W6" s="187" t="s">
        <v>17</v>
      </c>
    </row>
    <row r="7" spans="1:23" ht="43.5" customHeight="1" x14ac:dyDescent="0.25">
      <c r="A7" s="170"/>
      <c r="B7" s="189" t="s">
        <v>172</v>
      </c>
      <c r="C7" s="190">
        <v>43147</v>
      </c>
      <c r="D7" s="10" t="s">
        <v>20</v>
      </c>
      <c r="E7" s="188" t="s">
        <v>173</v>
      </c>
      <c r="F7" s="188">
        <v>63</v>
      </c>
      <c r="G7" s="188">
        <v>1</v>
      </c>
      <c r="H7" s="188">
        <v>4</v>
      </c>
      <c r="I7" s="11">
        <v>24</v>
      </c>
      <c r="J7" s="12">
        <v>2</v>
      </c>
      <c r="K7" s="11">
        <v>44</v>
      </c>
      <c r="L7" s="12">
        <v>4</v>
      </c>
      <c r="M7" s="11">
        <v>20</v>
      </c>
      <c r="N7" s="12">
        <v>2</v>
      </c>
      <c r="O7" s="38">
        <f t="shared" ref="O7:P7" si="0">+I7+K7+M7</f>
        <v>88</v>
      </c>
      <c r="P7" s="38">
        <f t="shared" si="0"/>
        <v>8</v>
      </c>
      <c r="Q7" s="15">
        <f t="shared" ref="Q7:R8" si="1">+N7/O7</f>
        <v>2.2727272727272728E-2</v>
      </c>
      <c r="R7" s="15">
        <f t="shared" si="1"/>
        <v>11</v>
      </c>
      <c r="S7" s="18">
        <v>1280</v>
      </c>
      <c r="T7" s="17">
        <f t="shared" ref="T7:T8" si="2">-(S7-O7)/S7</f>
        <v>-0.93125000000000002</v>
      </c>
      <c r="U7" s="18">
        <v>83312</v>
      </c>
      <c r="V7" s="19">
        <v>8351</v>
      </c>
      <c r="W7" s="20">
        <f t="shared" ref="W7:W8" si="3">U7/V7</f>
        <v>9.9762902646389655</v>
      </c>
    </row>
    <row r="8" spans="1:23" ht="45" customHeight="1" x14ac:dyDescent="0.25">
      <c r="B8" s="189" t="s">
        <v>182</v>
      </c>
      <c r="C8" s="190" t="s">
        <v>180</v>
      </c>
      <c r="D8" s="10" t="s">
        <v>20</v>
      </c>
      <c r="E8" s="188" t="s">
        <v>181</v>
      </c>
      <c r="F8" s="188">
        <v>43</v>
      </c>
      <c r="G8" s="188">
        <v>25</v>
      </c>
      <c r="H8" s="188">
        <v>2</v>
      </c>
      <c r="I8" s="11">
        <v>1055</v>
      </c>
      <c r="J8" s="12">
        <v>112</v>
      </c>
      <c r="K8" s="11">
        <v>2592</v>
      </c>
      <c r="L8" s="12">
        <v>261</v>
      </c>
      <c r="M8" s="11">
        <v>1887</v>
      </c>
      <c r="N8" s="12">
        <v>198</v>
      </c>
      <c r="O8" s="38">
        <f t="shared" ref="O8" si="4">+I8+K8+M8</f>
        <v>5534</v>
      </c>
      <c r="P8" s="38">
        <f t="shared" ref="P8" si="5">+J8+L8+N8</f>
        <v>571</v>
      </c>
      <c r="Q8" s="15">
        <f t="shared" si="1"/>
        <v>3.5778821828695337E-2</v>
      </c>
      <c r="R8" s="15">
        <f t="shared" si="1"/>
        <v>9.6917688266199651</v>
      </c>
      <c r="S8" s="18">
        <v>20657</v>
      </c>
      <c r="T8" s="17">
        <f t="shared" si="2"/>
        <v>-0.73210049862032245</v>
      </c>
      <c r="U8" s="18">
        <v>36886</v>
      </c>
      <c r="V8" s="19">
        <v>3138</v>
      </c>
      <c r="W8" s="20">
        <f t="shared" si="3"/>
        <v>11.754620777565329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16" sqref="U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178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179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6" t="s">
        <v>17</v>
      </c>
      <c r="S6" s="2" t="s">
        <v>14</v>
      </c>
      <c r="T6" s="185" t="s">
        <v>18</v>
      </c>
      <c r="U6" s="2" t="s">
        <v>14</v>
      </c>
      <c r="V6" s="3" t="s">
        <v>15</v>
      </c>
      <c r="W6" s="186" t="s">
        <v>17</v>
      </c>
    </row>
    <row r="7" spans="1:23" ht="43.5" customHeight="1" x14ac:dyDescent="0.25">
      <c r="A7" s="170"/>
      <c r="B7" s="183" t="s">
        <v>172</v>
      </c>
      <c r="C7" s="184">
        <v>43147</v>
      </c>
      <c r="D7" s="10" t="s">
        <v>20</v>
      </c>
      <c r="E7" s="185" t="s">
        <v>173</v>
      </c>
      <c r="F7" s="185">
        <v>63</v>
      </c>
      <c r="G7" s="185">
        <v>6</v>
      </c>
      <c r="H7" s="185">
        <v>3</v>
      </c>
      <c r="I7" s="11">
        <v>166</v>
      </c>
      <c r="J7" s="12">
        <v>16</v>
      </c>
      <c r="K7" s="11">
        <v>753</v>
      </c>
      <c r="L7" s="12">
        <v>72</v>
      </c>
      <c r="M7" s="11">
        <v>361</v>
      </c>
      <c r="N7" s="12">
        <v>32</v>
      </c>
      <c r="O7" s="38">
        <f t="shared" ref="O7:P8" si="0">+I7+K7+M7</f>
        <v>1280</v>
      </c>
      <c r="P7" s="38">
        <f t="shared" si="0"/>
        <v>120</v>
      </c>
      <c r="Q7" s="15">
        <f t="shared" ref="Q7:R8" si="1">+N7/O7</f>
        <v>2.5000000000000001E-2</v>
      </c>
      <c r="R7" s="15">
        <f t="shared" si="1"/>
        <v>10.666666666666666</v>
      </c>
      <c r="S7" s="18">
        <v>14657</v>
      </c>
      <c r="T7" s="17">
        <f t="shared" ref="T7:T8" si="2">-(S7-O7)/S7</f>
        <v>-0.91266971412976738</v>
      </c>
      <c r="U7" s="18">
        <v>82395</v>
      </c>
      <c r="V7" s="19">
        <v>8258</v>
      </c>
      <c r="W7" s="20">
        <f t="shared" ref="W7:W8" si="3">U7/V7</f>
        <v>9.9775974812303225</v>
      </c>
    </row>
    <row r="8" spans="1:23" ht="45" customHeight="1" x14ac:dyDescent="0.25">
      <c r="B8" s="183" t="s">
        <v>182</v>
      </c>
      <c r="C8" s="184" t="s">
        <v>180</v>
      </c>
      <c r="D8" s="10" t="s">
        <v>20</v>
      </c>
      <c r="E8" s="185" t="s">
        <v>181</v>
      </c>
      <c r="F8" s="185">
        <v>43</v>
      </c>
      <c r="G8" s="185">
        <v>43</v>
      </c>
      <c r="H8" s="185">
        <v>1</v>
      </c>
      <c r="I8" s="11">
        <v>4308.72</v>
      </c>
      <c r="J8" s="12">
        <v>328</v>
      </c>
      <c r="K8" s="11">
        <v>7175.07</v>
      </c>
      <c r="L8" s="12">
        <v>568</v>
      </c>
      <c r="M8" s="11">
        <v>9021.9599999999991</v>
      </c>
      <c r="N8" s="12">
        <v>697</v>
      </c>
      <c r="O8" s="38">
        <f t="shared" si="0"/>
        <v>20505.75</v>
      </c>
      <c r="P8" s="38">
        <f t="shared" si="0"/>
        <v>1593</v>
      </c>
      <c r="Q8" s="15">
        <f t="shared" si="1"/>
        <v>3.3990466088779973E-2</v>
      </c>
      <c r="R8" s="15">
        <f t="shared" si="1"/>
        <v>12.87241054613936</v>
      </c>
      <c r="S8" s="18"/>
      <c r="T8" s="17" t="e">
        <f t="shared" si="2"/>
        <v>#DIV/0!</v>
      </c>
      <c r="U8" s="18">
        <v>20505.75</v>
      </c>
      <c r="V8" s="19">
        <v>1593</v>
      </c>
      <c r="W8" s="20">
        <f t="shared" si="3"/>
        <v>12.87241054613936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F18" sqref="F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177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176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9" t="s">
        <v>17</v>
      </c>
      <c r="S6" s="2" t="s">
        <v>14</v>
      </c>
      <c r="T6" s="180" t="s">
        <v>18</v>
      </c>
      <c r="U6" s="2" t="s">
        <v>14</v>
      </c>
      <c r="V6" s="3" t="s">
        <v>15</v>
      </c>
      <c r="W6" s="179" t="s">
        <v>17</v>
      </c>
    </row>
    <row r="7" spans="1:23" ht="43.5" customHeight="1" x14ac:dyDescent="0.25">
      <c r="A7" s="170"/>
      <c r="B7" s="181" t="s">
        <v>172</v>
      </c>
      <c r="C7" s="182">
        <v>43147</v>
      </c>
      <c r="D7" s="10" t="s">
        <v>20</v>
      </c>
      <c r="E7" s="180" t="s">
        <v>173</v>
      </c>
      <c r="F7" s="180">
        <v>63</v>
      </c>
      <c r="G7" s="180">
        <v>37</v>
      </c>
      <c r="H7" s="180">
        <v>2</v>
      </c>
      <c r="I7" s="11">
        <v>2234</v>
      </c>
      <c r="J7" s="12">
        <v>233</v>
      </c>
      <c r="K7" s="11">
        <v>6682</v>
      </c>
      <c r="L7" s="12">
        <v>725</v>
      </c>
      <c r="M7" s="11">
        <v>5591</v>
      </c>
      <c r="N7" s="12">
        <v>587</v>
      </c>
      <c r="O7" s="38">
        <f t="shared" ref="O7:P8" si="0">+I7+K7+M7</f>
        <v>14507</v>
      </c>
      <c r="P7" s="38">
        <f t="shared" si="0"/>
        <v>1545</v>
      </c>
      <c r="Q7" s="15">
        <f t="shared" ref="Q7:R8" si="1">+N7/O7</f>
        <v>4.0463224650168883E-2</v>
      </c>
      <c r="R7" s="15">
        <f t="shared" si="1"/>
        <v>9.3896440129449843</v>
      </c>
      <c r="S7" s="18">
        <v>41740</v>
      </c>
      <c r="T7" s="17">
        <f t="shared" ref="T7:T8" si="2">-(S7-O7)/S7</f>
        <v>-0.65244369908960231</v>
      </c>
      <c r="U7" s="18">
        <v>74949</v>
      </c>
      <c r="V7" s="19">
        <v>7431</v>
      </c>
      <c r="W7" s="20">
        <f t="shared" ref="W7:W8" si="3">U7/V7</f>
        <v>10.085991118288252</v>
      </c>
    </row>
    <row r="8" spans="1:23" ht="45" customHeight="1" x14ac:dyDescent="0.25">
      <c r="B8" s="181" t="s">
        <v>167</v>
      </c>
      <c r="C8" s="182">
        <v>43133</v>
      </c>
      <c r="D8" s="10" t="s">
        <v>20</v>
      </c>
      <c r="E8" s="180" t="s">
        <v>168</v>
      </c>
      <c r="F8" s="180">
        <v>60</v>
      </c>
      <c r="G8" s="180">
        <v>3</v>
      </c>
      <c r="H8" s="180">
        <v>4</v>
      </c>
      <c r="I8" s="11">
        <v>119</v>
      </c>
      <c r="J8" s="12">
        <v>13</v>
      </c>
      <c r="K8" s="11">
        <v>388</v>
      </c>
      <c r="L8" s="12">
        <v>40</v>
      </c>
      <c r="M8" s="11">
        <v>282</v>
      </c>
      <c r="N8" s="12">
        <v>31</v>
      </c>
      <c r="O8" s="38">
        <f t="shared" si="0"/>
        <v>789</v>
      </c>
      <c r="P8" s="38">
        <f t="shared" si="0"/>
        <v>84</v>
      </c>
      <c r="Q8" s="15">
        <f t="shared" si="1"/>
        <v>3.9290240811153357E-2</v>
      </c>
      <c r="R8" s="15">
        <f t="shared" si="1"/>
        <v>9.3928571428571423</v>
      </c>
      <c r="S8" s="18">
        <v>1354</v>
      </c>
      <c r="T8" s="17">
        <f t="shared" si="2"/>
        <v>-0.41728212703101919</v>
      </c>
      <c r="U8" s="18">
        <v>75754</v>
      </c>
      <c r="V8" s="19">
        <v>7647</v>
      </c>
      <c r="W8" s="20">
        <f t="shared" si="3"/>
        <v>9.9063685105270043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I17" sqref="I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174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175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5" t="s">
        <v>17</v>
      </c>
      <c r="S6" s="2" t="s">
        <v>14</v>
      </c>
      <c r="T6" s="176" t="s">
        <v>18</v>
      </c>
      <c r="U6" s="2" t="s">
        <v>14</v>
      </c>
      <c r="V6" s="3" t="s">
        <v>15</v>
      </c>
      <c r="W6" s="175" t="s">
        <v>17</v>
      </c>
    </row>
    <row r="7" spans="1:23" ht="43.5" customHeight="1" x14ac:dyDescent="0.25">
      <c r="A7" s="170"/>
      <c r="B7" s="177" t="s">
        <v>172</v>
      </c>
      <c r="C7" s="178">
        <v>43147</v>
      </c>
      <c r="D7" s="10" t="s">
        <v>20</v>
      </c>
      <c r="E7" s="176" t="s">
        <v>173</v>
      </c>
      <c r="F7" s="176">
        <v>63</v>
      </c>
      <c r="G7" s="176">
        <v>63</v>
      </c>
      <c r="H7" s="176">
        <v>1</v>
      </c>
      <c r="I7" s="11">
        <v>6968</v>
      </c>
      <c r="J7" s="12">
        <v>668</v>
      </c>
      <c r="K7" s="11">
        <v>17635</v>
      </c>
      <c r="L7" s="12">
        <v>1689</v>
      </c>
      <c r="M7" s="11">
        <v>16996</v>
      </c>
      <c r="N7" s="12">
        <v>1610</v>
      </c>
      <c r="O7" s="38">
        <f t="shared" ref="O7:P9" si="0">+I7+K7+M7</f>
        <v>41599</v>
      </c>
      <c r="P7" s="38">
        <f t="shared" si="0"/>
        <v>3967</v>
      </c>
      <c r="Q7" s="15">
        <f t="shared" ref="Q7:R9" si="1">+N7/O7</f>
        <v>3.870285343397678E-2</v>
      </c>
      <c r="R7" s="15">
        <f t="shared" si="1"/>
        <v>10.486261658684144</v>
      </c>
      <c r="S7" s="18"/>
      <c r="T7" s="17" t="e">
        <f t="shared" ref="T7:T9" si="2">-(S7-O7)/S7</f>
        <v>#DIV/0!</v>
      </c>
      <c r="U7" s="18"/>
      <c r="V7" s="19"/>
      <c r="W7" s="20" t="e">
        <f t="shared" ref="W7:W9" si="3">U7/V7</f>
        <v>#DIV/0!</v>
      </c>
    </row>
    <row r="8" spans="1:23" ht="43.5" customHeight="1" x14ac:dyDescent="0.25">
      <c r="B8" s="177" t="s">
        <v>64</v>
      </c>
      <c r="C8" s="178">
        <v>42874</v>
      </c>
      <c r="D8" s="10" t="s">
        <v>20</v>
      </c>
      <c r="E8" s="176" t="s">
        <v>90</v>
      </c>
      <c r="F8" s="176">
        <v>172</v>
      </c>
      <c r="G8" s="176">
        <v>1</v>
      </c>
      <c r="H8" s="176">
        <v>16</v>
      </c>
      <c r="I8" s="11">
        <v>0</v>
      </c>
      <c r="J8" s="12">
        <v>0</v>
      </c>
      <c r="K8" s="11">
        <v>18</v>
      </c>
      <c r="L8" s="12">
        <v>3</v>
      </c>
      <c r="M8" s="11">
        <v>30</v>
      </c>
      <c r="N8" s="12">
        <v>5</v>
      </c>
      <c r="O8" s="38">
        <f t="shared" si="0"/>
        <v>48</v>
      </c>
      <c r="P8" s="38">
        <f t="shared" si="0"/>
        <v>8</v>
      </c>
      <c r="Q8" s="15">
        <f t="shared" si="1"/>
        <v>0.10416666666666667</v>
      </c>
      <c r="R8" s="15">
        <f t="shared" si="1"/>
        <v>6</v>
      </c>
      <c r="S8" s="18">
        <v>24</v>
      </c>
      <c r="T8" s="17">
        <f t="shared" si="2"/>
        <v>1</v>
      </c>
      <c r="U8" s="18">
        <v>331498</v>
      </c>
      <c r="V8" s="19">
        <v>31685</v>
      </c>
      <c r="W8" s="20">
        <f t="shared" si="3"/>
        <v>10.462300773236548</v>
      </c>
    </row>
    <row r="9" spans="1:23" ht="45" customHeight="1" x14ac:dyDescent="0.25">
      <c r="B9" s="177" t="s">
        <v>167</v>
      </c>
      <c r="C9" s="178">
        <v>43133</v>
      </c>
      <c r="D9" s="10" t="s">
        <v>20</v>
      </c>
      <c r="E9" s="176" t="s">
        <v>168</v>
      </c>
      <c r="F9" s="176">
        <v>60</v>
      </c>
      <c r="G9" s="176">
        <v>3</v>
      </c>
      <c r="H9" s="176">
        <v>3</v>
      </c>
      <c r="I9" s="11">
        <v>132</v>
      </c>
      <c r="J9" s="12">
        <v>16</v>
      </c>
      <c r="K9" s="11">
        <v>637</v>
      </c>
      <c r="L9" s="12">
        <v>69</v>
      </c>
      <c r="M9" s="11">
        <v>585</v>
      </c>
      <c r="N9" s="12">
        <v>66</v>
      </c>
      <c r="O9" s="38">
        <f t="shared" si="0"/>
        <v>1354</v>
      </c>
      <c r="P9" s="38">
        <f t="shared" si="0"/>
        <v>151</v>
      </c>
      <c r="Q9" s="15">
        <f t="shared" si="1"/>
        <v>4.874446085672083E-2</v>
      </c>
      <c r="R9" s="15">
        <f t="shared" si="1"/>
        <v>8.9668874172185422</v>
      </c>
      <c r="S9" s="18">
        <v>11122</v>
      </c>
      <c r="T9" s="17">
        <f t="shared" si="2"/>
        <v>-0.87825930588023737</v>
      </c>
      <c r="U9" s="18">
        <v>74557</v>
      </c>
      <c r="V9" s="19">
        <v>7515</v>
      </c>
      <c r="W9" s="20">
        <f t="shared" si="3"/>
        <v>9.9210911510312716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5" sqref="U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171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170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1" t="s">
        <v>17</v>
      </c>
      <c r="S6" s="2" t="s">
        <v>14</v>
      </c>
      <c r="T6" s="172" t="s">
        <v>18</v>
      </c>
      <c r="U6" s="2" t="s">
        <v>14</v>
      </c>
      <c r="V6" s="3" t="s">
        <v>15</v>
      </c>
      <c r="W6" s="171" t="s">
        <v>17</v>
      </c>
    </row>
    <row r="7" spans="1:23" ht="43.5" customHeight="1" x14ac:dyDescent="0.25">
      <c r="A7" s="170"/>
      <c r="B7" s="173" t="s">
        <v>161</v>
      </c>
      <c r="C7" s="174">
        <v>42761</v>
      </c>
      <c r="D7" s="10" t="s">
        <v>20</v>
      </c>
      <c r="E7" s="172" t="s">
        <v>162</v>
      </c>
      <c r="F7" s="172">
        <v>20</v>
      </c>
      <c r="G7" s="172">
        <v>2</v>
      </c>
      <c r="H7" s="172">
        <v>3</v>
      </c>
      <c r="I7" s="11">
        <v>53</v>
      </c>
      <c r="J7" s="12">
        <v>7</v>
      </c>
      <c r="K7" s="11">
        <v>87</v>
      </c>
      <c r="L7" s="12">
        <v>13</v>
      </c>
      <c r="M7" s="11">
        <v>48</v>
      </c>
      <c r="N7" s="12">
        <v>8</v>
      </c>
      <c r="O7" s="38">
        <f t="shared" ref="O7:P9" si="0">+I7+K7+M7</f>
        <v>188</v>
      </c>
      <c r="P7" s="38">
        <f t="shared" si="0"/>
        <v>28</v>
      </c>
      <c r="Q7" s="15">
        <f t="shared" ref="Q7:R9" si="1">+N7/O7</f>
        <v>4.2553191489361701E-2</v>
      </c>
      <c r="R7" s="15">
        <f t="shared" si="1"/>
        <v>6.7142857142857144</v>
      </c>
      <c r="S7" s="18">
        <v>321</v>
      </c>
      <c r="T7" s="17">
        <f t="shared" ref="T7:T9" si="2">-(S7-O7)/S7</f>
        <v>-0.41433021806853582</v>
      </c>
      <c r="U7" s="18">
        <v>4993</v>
      </c>
      <c r="V7" s="19">
        <v>561</v>
      </c>
      <c r="W7" s="20">
        <f t="shared" ref="W7:W9" si="3">U7/V7</f>
        <v>8.9001782531194298</v>
      </c>
    </row>
    <row r="8" spans="1:23" ht="43.5" customHeight="1" x14ac:dyDescent="0.25">
      <c r="B8" s="173" t="s">
        <v>158</v>
      </c>
      <c r="C8" s="174">
        <v>43119</v>
      </c>
      <c r="D8" s="10" t="s">
        <v>20</v>
      </c>
      <c r="E8" s="172" t="s">
        <v>160</v>
      </c>
      <c r="F8" s="172">
        <v>28</v>
      </c>
      <c r="G8" s="172">
        <v>1</v>
      </c>
      <c r="H8" s="172">
        <v>4</v>
      </c>
      <c r="I8" s="11">
        <v>57</v>
      </c>
      <c r="J8" s="12">
        <v>14</v>
      </c>
      <c r="K8" s="11">
        <v>194</v>
      </c>
      <c r="L8" s="12">
        <v>48</v>
      </c>
      <c r="M8" s="11">
        <v>177</v>
      </c>
      <c r="N8" s="12">
        <v>43</v>
      </c>
      <c r="O8" s="38">
        <f t="shared" si="0"/>
        <v>428</v>
      </c>
      <c r="P8" s="38">
        <f t="shared" si="0"/>
        <v>105</v>
      </c>
      <c r="Q8" s="15">
        <f t="shared" si="1"/>
        <v>0.10046728971962617</v>
      </c>
      <c r="R8" s="15">
        <f t="shared" si="1"/>
        <v>4.0761904761904759</v>
      </c>
      <c r="S8" s="18">
        <v>18</v>
      </c>
      <c r="T8" s="17">
        <f t="shared" si="2"/>
        <v>22.777777777777779</v>
      </c>
      <c r="U8" s="18">
        <v>8625</v>
      </c>
      <c r="V8" s="19">
        <v>961</v>
      </c>
      <c r="W8" s="20">
        <f t="shared" si="3"/>
        <v>8.975026014568158</v>
      </c>
    </row>
    <row r="9" spans="1:23" ht="45" customHeight="1" x14ac:dyDescent="0.25">
      <c r="B9" s="173" t="s">
        <v>167</v>
      </c>
      <c r="C9" s="174">
        <v>43133</v>
      </c>
      <c r="D9" s="10" t="s">
        <v>20</v>
      </c>
      <c r="E9" s="172" t="s">
        <v>168</v>
      </c>
      <c r="F9" s="172">
        <v>60</v>
      </c>
      <c r="G9" s="172">
        <v>60</v>
      </c>
      <c r="H9" s="172">
        <v>1</v>
      </c>
      <c r="I9" s="11">
        <v>1908</v>
      </c>
      <c r="J9" s="12">
        <v>205</v>
      </c>
      <c r="K9" s="11">
        <v>4253</v>
      </c>
      <c r="L9" s="12">
        <v>438</v>
      </c>
      <c r="M9" s="11">
        <v>4875</v>
      </c>
      <c r="N9" s="12">
        <v>501</v>
      </c>
      <c r="O9" s="38">
        <f t="shared" si="0"/>
        <v>11036</v>
      </c>
      <c r="P9" s="38">
        <f t="shared" si="0"/>
        <v>1144</v>
      </c>
      <c r="Q9" s="15">
        <f t="shared" si="1"/>
        <v>4.5396882928597317E-2</v>
      </c>
      <c r="R9" s="15">
        <f t="shared" si="1"/>
        <v>9.6468531468531467</v>
      </c>
      <c r="S9" s="18">
        <v>35132</v>
      </c>
      <c r="T9" s="17">
        <f t="shared" si="2"/>
        <v>-0.68587043151542748</v>
      </c>
      <c r="U9" s="18">
        <v>64331</v>
      </c>
      <c r="V9" s="19">
        <v>6382</v>
      </c>
      <c r="W9" s="20">
        <f t="shared" si="3"/>
        <v>10.080068943904733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C9" sqref="A9:XFD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416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417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8" t="s">
        <v>17</v>
      </c>
      <c r="S6" s="2" t="s">
        <v>14</v>
      </c>
      <c r="T6" s="559" t="s">
        <v>18</v>
      </c>
      <c r="U6" s="2" t="s">
        <v>14</v>
      </c>
      <c r="V6" s="3" t="s">
        <v>15</v>
      </c>
      <c r="W6" s="558" t="s">
        <v>17</v>
      </c>
    </row>
    <row r="8" spans="1:23" ht="57.75" customHeight="1" x14ac:dyDescent="0.25">
      <c r="B8" s="560" t="s">
        <v>418</v>
      </c>
      <c r="C8" s="561">
        <v>43854</v>
      </c>
      <c r="D8" s="559" t="s">
        <v>20</v>
      </c>
      <c r="E8" s="408" t="s">
        <v>419</v>
      </c>
      <c r="F8" s="559">
        <v>43</v>
      </c>
      <c r="G8" s="559">
        <v>43</v>
      </c>
      <c r="H8" s="559">
        <v>1</v>
      </c>
      <c r="I8" s="11">
        <v>7668</v>
      </c>
      <c r="J8" s="12">
        <v>505</v>
      </c>
      <c r="K8" s="11">
        <v>8856</v>
      </c>
      <c r="L8" s="12">
        <v>570</v>
      </c>
      <c r="M8" s="11">
        <v>11834.5</v>
      </c>
      <c r="N8" s="12">
        <v>760</v>
      </c>
      <c r="O8" s="38">
        <f t="shared" ref="O8" si="0">+I8+K8+M8</f>
        <v>28358.5</v>
      </c>
      <c r="P8" s="393">
        <f>+J8+L8+N8</f>
        <v>1835</v>
      </c>
      <c r="Q8" s="15">
        <f>+O8/G8</f>
        <v>659.5</v>
      </c>
      <c r="R8" s="15">
        <f t="shared" ref="R8" si="1">+O8/P8</f>
        <v>15.454223433242507</v>
      </c>
      <c r="S8" s="18"/>
      <c r="T8" s="17"/>
      <c r="U8" s="18">
        <v>28358.5</v>
      </c>
      <c r="V8" s="19">
        <v>1835</v>
      </c>
      <c r="W8" s="20">
        <f t="shared" ref="W8" si="2">U8/V8</f>
        <v>15.454223433242507</v>
      </c>
    </row>
    <row r="9" spans="1:23" x14ac:dyDescent="0.25">
      <c r="B9" s="560"/>
      <c r="C9" s="561"/>
      <c r="D9" s="559"/>
      <c r="E9" s="408"/>
      <c r="F9" s="559"/>
      <c r="G9" s="559"/>
      <c r="H9" s="559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O18" sqref="O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166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165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9" t="s">
        <v>17</v>
      </c>
      <c r="S6" s="2" t="s">
        <v>14</v>
      </c>
      <c r="T6" s="168" t="s">
        <v>18</v>
      </c>
      <c r="U6" s="2" t="s">
        <v>14</v>
      </c>
      <c r="V6" s="3" t="s">
        <v>15</v>
      </c>
      <c r="W6" s="169" t="s">
        <v>17</v>
      </c>
    </row>
    <row r="7" spans="1:23" ht="43.5" customHeight="1" x14ac:dyDescent="0.25">
      <c r="A7" s="1"/>
      <c r="B7" s="166" t="s">
        <v>107</v>
      </c>
      <c r="C7" s="167">
        <v>42965</v>
      </c>
      <c r="D7" s="10" t="s">
        <v>20</v>
      </c>
      <c r="E7" s="168" t="s">
        <v>159</v>
      </c>
      <c r="F7" s="168">
        <v>107</v>
      </c>
      <c r="G7" s="168">
        <v>1</v>
      </c>
      <c r="H7" s="168">
        <v>12</v>
      </c>
      <c r="I7" s="11">
        <v>20</v>
      </c>
      <c r="J7" s="12">
        <v>2</v>
      </c>
      <c r="K7" s="11">
        <v>50</v>
      </c>
      <c r="L7" s="12">
        <v>5</v>
      </c>
      <c r="M7" s="11">
        <v>120</v>
      </c>
      <c r="N7" s="12">
        <v>12</v>
      </c>
      <c r="O7" s="38">
        <f t="shared" ref="O7:O10" si="0">+I7+K7+M7</f>
        <v>190</v>
      </c>
      <c r="P7" s="38">
        <f t="shared" ref="P7:P10" si="1">+J7+L7+N7</f>
        <v>19</v>
      </c>
      <c r="Q7" s="15">
        <f t="shared" ref="Q7:R11" si="2">+N7/O7</f>
        <v>6.3157894736842107E-2</v>
      </c>
      <c r="R7" s="15">
        <f t="shared" si="2"/>
        <v>10</v>
      </c>
      <c r="S7" s="18">
        <v>2041</v>
      </c>
      <c r="T7" s="17">
        <f t="shared" ref="T7:T11" si="3">-(S7-O7)/S7</f>
        <v>-0.90690837824595782</v>
      </c>
      <c r="U7" s="18">
        <v>232049</v>
      </c>
      <c r="V7" s="19">
        <v>22681</v>
      </c>
      <c r="W7" s="20">
        <f t="shared" ref="W7:W11" si="4">U7/V7</f>
        <v>10.230986288082535</v>
      </c>
    </row>
    <row r="8" spans="1:23" ht="43.5" customHeight="1" x14ac:dyDescent="0.25">
      <c r="A8" s="170"/>
      <c r="B8" s="166" t="s">
        <v>161</v>
      </c>
      <c r="C8" s="167">
        <v>42761</v>
      </c>
      <c r="D8" s="10" t="s">
        <v>20</v>
      </c>
      <c r="E8" s="168" t="s">
        <v>162</v>
      </c>
      <c r="F8" s="168">
        <v>20</v>
      </c>
      <c r="G8" s="168">
        <v>4</v>
      </c>
      <c r="H8" s="168">
        <v>2</v>
      </c>
      <c r="I8" s="11">
        <v>107</v>
      </c>
      <c r="J8" s="12">
        <v>13</v>
      </c>
      <c r="K8" s="11">
        <v>76</v>
      </c>
      <c r="L8" s="12">
        <v>8</v>
      </c>
      <c r="M8" s="11">
        <v>110</v>
      </c>
      <c r="N8" s="12">
        <v>12</v>
      </c>
      <c r="O8" s="38">
        <f t="shared" si="0"/>
        <v>293</v>
      </c>
      <c r="P8" s="38">
        <f t="shared" si="1"/>
        <v>33</v>
      </c>
      <c r="Q8" s="15">
        <f t="shared" si="2"/>
        <v>4.0955631399317405E-2</v>
      </c>
      <c r="R8" s="15">
        <f t="shared" si="2"/>
        <v>8.8787878787878789</v>
      </c>
      <c r="S8" s="18">
        <v>2270</v>
      </c>
      <c r="T8" s="17">
        <f t="shared" si="3"/>
        <v>-0.87092511013215856</v>
      </c>
      <c r="U8" s="18">
        <v>4453</v>
      </c>
      <c r="V8" s="19">
        <v>492</v>
      </c>
      <c r="W8" s="20">
        <f t="shared" si="4"/>
        <v>9.0508130081300813</v>
      </c>
    </row>
    <row r="9" spans="1:23" ht="43.5" customHeight="1" x14ac:dyDescent="0.25">
      <c r="B9" s="166" t="s">
        <v>158</v>
      </c>
      <c r="C9" s="167">
        <v>43119</v>
      </c>
      <c r="D9" s="10" t="s">
        <v>20</v>
      </c>
      <c r="E9" s="168" t="s">
        <v>160</v>
      </c>
      <c r="F9" s="168">
        <v>28</v>
      </c>
      <c r="G9" s="168">
        <v>1</v>
      </c>
      <c r="H9" s="168">
        <v>3</v>
      </c>
      <c r="I9" s="11">
        <v>0</v>
      </c>
      <c r="J9" s="12">
        <v>0</v>
      </c>
      <c r="K9" s="11">
        <v>0</v>
      </c>
      <c r="L9" s="12">
        <v>0</v>
      </c>
      <c r="M9" s="11">
        <v>18</v>
      </c>
      <c r="N9" s="12">
        <v>3</v>
      </c>
      <c r="O9" s="38">
        <f t="shared" si="0"/>
        <v>18</v>
      </c>
      <c r="P9" s="38">
        <f t="shared" si="1"/>
        <v>3</v>
      </c>
      <c r="Q9" s="15">
        <f t="shared" si="2"/>
        <v>0.16666666666666666</v>
      </c>
      <c r="R9" s="15">
        <f t="shared" si="2"/>
        <v>6</v>
      </c>
      <c r="S9" s="18">
        <v>397</v>
      </c>
      <c r="T9" s="17">
        <f t="shared" si="3"/>
        <v>-0.95465994962216627</v>
      </c>
      <c r="U9" s="18">
        <v>8197</v>
      </c>
      <c r="V9" s="19">
        <v>856</v>
      </c>
      <c r="W9" s="20">
        <f t="shared" si="4"/>
        <v>9.5759345794392523</v>
      </c>
    </row>
    <row r="10" spans="1:23" ht="43.5" customHeight="1" x14ac:dyDescent="0.25">
      <c r="B10" s="166" t="s">
        <v>64</v>
      </c>
      <c r="C10" s="167">
        <v>42874</v>
      </c>
      <c r="D10" s="10" t="s">
        <v>20</v>
      </c>
      <c r="E10" s="168" t="s">
        <v>169</v>
      </c>
      <c r="F10" s="168">
        <v>172</v>
      </c>
      <c r="G10" s="168">
        <v>1</v>
      </c>
      <c r="H10" s="168">
        <v>15</v>
      </c>
      <c r="I10" s="11">
        <v>24</v>
      </c>
      <c r="J10" s="12">
        <v>4</v>
      </c>
      <c r="K10" s="11">
        <v>12</v>
      </c>
      <c r="L10" s="12">
        <v>2</v>
      </c>
      <c r="M10" s="11">
        <v>18</v>
      </c>
      <c r="N10" s="12">
        <v>3</v>
      </c>
      <c r="O10" s="38">
        <f t="shared" si="0"/>
        <v>54</v>
      </c>
      <c r="P10" s="38">
        <f t="shared" si="1"/>
        <v>9</v>
      </c>
      <c r="Q10" s="15">
        <f t="shared" si="2"/>
        <v>5.5555555555555552E-2</v>
      </c>
      <c r="R10" s="15">
        <f t="shared" si="2"/>
        <v>6</v>
      </c>
      <c r="S10" s="18">
        <v>174</v>
      </c>
      <c r="T10" s="17">
        <f t="shared" si="3"/>
        <v>-0.68965517241379315</v>
      </c>
      <c r="U10" s="18">
        <v>331360</v>
      </c>
      <c r="V10" s="19">
        <v>31662</v>
      </c>
      <c r="W10" s="20">
        <f t="shared" si="4"/>
        <v>10.465542290442801</v>
      </c>
    </row>
    <row r="11" spans="1:23" ht="45" customHeight="1" x14ac:dyDescent="0.25">
      <c r="B11" s="166" t="s">
        <v>167</v>
      </c>
      <c r="C11" s="167">
        <v>43133</v>
      </c>
      <c r="D11" s="10" t="s">
        <v>20</v>
      </c>
      <c r="E11" s="168" t="s">
        <v>168</v>
      </c>
      <c r="F11" s="168">
        <v>60</v>
      </c>
      <c r="G11" s="168">
        <v>60</v>
      </c>
      <c r="H11" s="168">
        <v>1</v>
      </c>
      <c r="I11" s="11">
        <v>10642</v>
      </c>
      <c r="J11" s="12">
        <v>956</v>
      </c>
      <c r="K11" s="11">
        <v>10717.5</v>
      </c>
      <c r="L11" s="12">
        <v>1016</v>
      </c>
      <c r="M11" s="11">
        <v>13617</v>
      </c>
      <c r="N11" s="12">
        <v>1315</v>
      </c>
      <c r="O11" s="38">
        <f t="shared" ref="O11:P11" si="5">+I11+K11+M11</f>
        <v>34976.5</v>
      </c>
      <c r="P11" s="38">
        <f t="shared" si="5"/>
        <v>3287</v>
      </c>
      <c r="Q11" s="15">
        <f t="shared" si="2"/>
        <v>3.7596672051234403E-2</v>
      </c>
      <c r="R11" s="15">
        <f t="shared" si="2"/>
        <v>10.64085792515972</v>
      </c>
      <c r="S11" s="18"/>
      <c r="T11" s="17" t="e">
        <f t="shared" si="3"/>
        <v>#DIV/0!</v>
      </c>
      <c r="U11" s="18">
        <v>34976.5</v>
      </c>
      <c r="V11" s="19">
        <v>3287</v>
      </c>
      <c r="W11" s="20">
        <f t="shared" si="4"/>
        <v>10.64085792515972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A10" sqref="A10:XFD1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164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2" t="s">
        <v>17</v>
      </c>
      <c r="S6" s="2" t="s">
        <v>14</v>
      </c>
      <c r="T6" s="163" t="s">
        <v>18</v>
      </c>
      <c r="U6" s="2" t="s">
        <v>14</v>
      </c>
      <c r="V6" s="3" t="s">
        <v>15</v>
      </c>
      <c r="W6" s="162" t="s">
        <v>17</v>
      </c>
    </row>
    <row r="7" spans="1:23" ht="43.5" customHeight="1" x14ac:dyDescent="0.25">
      <c r="A7" s="1"/>
      <c r="B7" s="164" t="s">
        <v>107</v>
      </c>
      <c r="C7" s="165">
        <v>42965</v>
      </c>
      <c r="D7" s="10" t="s">
        <v>20</v>
      </c>
      <c r="E7" s="163" t="s">
        <v>159</v>
      </c>
      <c r="F7" s="163">
        <v>107</v>
      </c>
      <c r="G7" s="163">
        <v>1</v>
      </c>
      <c r="H7" s="163">
        <v>11</v>
      </c>
      <c r="I7" s="11">
        <v>109.5</v>
      </c>
      <c r="J7" s="12">
        <v>12</v>
      </c>
      <c r="K7" s="11">
        <v>230.5</v>
      </c>
      <c r="L7" s="12">
        <v>29</v>
      </c>
      <c r="M7" s="11">
        <v>526</v>
      </c>
      <c r="N7" s="12">
        <v>77</v>
      </c>
      <c r="O7" s="38">
        <f t="shared" ref="O7:O8" si="0">+I7+K7+M7</f>
        <v>866</v>
      </c>
      <c r="P7" s="38">
        <f t="shared" ref="P7:P8" si="1">+J7+L7+N7</f>
        <v>118</v>
      </c>
      <c r="Q7" s="15">
        <f t="shared" ref="Q7:R10" si="2">+N7/O7</f>
        <v>8.8914549653579672E-2</v>
      </c>
      <c r="R7" s="15">
        <f t="shared" si="2"/>
        <v>7.3389830508474576</v>
      </c>
      <c r="S7" s="18">
        <v>3608</v>
      </c>
      <c r="T7" s="17">
        <f t="shared" ref="T7:T10" si="3">-(S7-O7)/S7</f>
        <v>-0.75997782705099781</v>
      </c>
      <c r="U7" s="18">
        <v>230684</v>
      </c>
      <c r="V7" s="19">
        <v>22508</v>
      </c>
      <c r="W7" s="20">
        <f t="shared" ref="W7:W10" si="4">U7/V7</f>
        <v>10.248978141105384</v>
      </c>
    </row>
    <row r="8" spans="1:23" ht="43.5" customHeight="1" x14ac:dyDescent="0.25">
      <c r="A8" s="170"/>
      <c r="B8" s="164" t="s">
        <v>161</v>
      </c>
      <c r="C8" s="165">
        <v>42761</v>
      </c>
      <c r="D8" s="10" t="s">
        <v>20</v>
      </c>
      <c r="E8" s="163" t="s">
        <v>162</v>
      </c>
      <c r="F8" s="163">
        <v>20</v>
      </c>
      <c r="G8" s="163">
        <v>20</v>
      </c>
      <c r="H8" s="163">
        <v>1</v>
      </c>
      <c r="I8" s="11">
        <v>500</v>
      </c>
      <c r="J8" s="12">
        <v>53</v>
      </c>
      <c r="K8" s="11">
        <v>907</v>
      </c>
      <c r="L8" s="12">
        <v>98</v>
      </c>
      <c r="M8" s="11">
        <v>809</v>
      </c>
      <c r="N8" s="12">
        <v>91</v>
      </c>
      <c r="O8" s="38">
        <f t="shared" si="0"/>
        <v>2216</v>
      </c>
      <c r="P8" s="38">
        <f t="shared" si="1"/>
        <v>242</v>
      </c>
      <c r="Q8" s="15">
        <f t="shared" ref="Q8" si="5">+N8/O8</f>
        <v>4.1064981949458484E-2</v>
      </c>
      <c r="R8" s="15">
        <f t="shared" ref="R8" si="6">+O8/P8</f>
        <v>9.1570247933884303</v>
      </c>
      <c r="S8" s="18"/>
      <c r="T8" s="17" t="e">
        <f t="shared" si="3"/>
        <v>#DIV/0!</v>
      </c>
      <c r="U8" s="18">
        <v>2216</v>
      </c>
      <c r="V8" s="19">
        <v>242</v>
      </c>
      <c r="W8" s="20">
        <f t="shared" si="4"/>
        <v>9.1570247933884303</v>
      </c>
    </row>
    <row r="9" spans="1:23" ht="43.5" customHeight="1" x14ac:dyDescent="0.25">
      <c r="B9" s="164" t="s">
        <v>158</v>
      </c>
      <c r="C9" s="165">
        <v>43119</v>
      </c>
      <c r="D9" s="10" t="s">
        <v>20</v>
      </c>
      <c r="E9" s="163" t="s">
        <v>160</v>
      </c>
      <c r="F9" s="163">
        <v>28</v>
      </c>
      <c r="G9" s="163">
        <v>28</v>
      </c>
      <c r="H9" s="163">
        <v>2</v>
      </c>
      <c r="I9" s="11">
        <v>109</v>
      </c>
      <c r="J9" s="12">
        <v>15</v>
      </c>
      <c r="K9" s="11">
        <v>174</v>
      </c>
      <c r="L9" s="12">
        <v>20</v>
      </c>
      <c r="M9" s="11">
        <v>114</v>
      </c>
      <c r="N9" s="12">
        <v>15</v>
      </c>
      <c r="O9" s="38">
        <f t="shared" ref="O9:P10" si="7">+I9+K9+M9</f>
        <v>397</v>
      </c>
      <c r="P9" s="38">
        <f t="shared" si="7"/>
        <v>50</v>
      </c>
      <c r="Q9" s="15">
        <f t="shared" si="2"/>
        <v>3.7783375314861464E-2</v>
      </c>
      <c r="R9" s="15">
        <f t="shared" si="2"/>
        <v>7.94</v>
      </c>
      <c r="S9" s="18">
        <v>7088</v>
      </c>
      <c r="T9" s="17">
        <f t="shared" si="3"/>
        <v>-0.94398984198645597</v>
      </c>
      <c r="U9" s="18">
        <v>7485</v>
      </c>
      <c r="V9" s="19">
        <v>766</v>
      </c>
      <c r="W9" s="20">
        <f t="shared" si="4"/>
        <v>9.7715404699738908</v>
      </c>
    </row>
    <row r="10" spans="1:23" ht="45" customHeight="1" x14ac:dyDescent="0.25">
      <c r="B10" s="164" t="s">
        <v>94</v>
      </c>
      <c r="C10" s="165">
        <v>42937</v>
      </c>
      <c r="D10" s="10" t="s">
        <v>20</v>
      </c>
      <c r="E10" s="163" t="s">
        <v>95</v>
      </c>
      <c r="F10" s="163">
        <v>81</v>
      </c>
      <c r="G10" s="163">
        <v>1</v>
      </c>
      <c r="H10" s="163">
        <v>8</v>
      </c>
      <c r="I10" s="11">
        <v>180</v>
      </c>
      <c r="J10" s="12">
        <v>18</v>
      </c>
      <c r="K10" s="11">
        <v>210</v>
      </c>
      <c r="L10" s="12">
        <v>21</v>
      </c>
      <c r="M10" s="11">
        <v>230</v>
      </c>
      <c r="N10" s="12">
        <v>23</v>
      </c>
      <c r="O10" s="38">
        <f t="shared" si="7"/>
        <v>620</v>
      </c>
      <c r="P10" s="38">
        <f t="shared" si="7"/>
        <v>62</v>
      </c>
      <c r="Q10" s="15">
        <f t="shared" si="2"/>
        <v>3.7096774193548385E-2</v>
      </c>
      <c r="R10" s="15">
        <f t="shared" si="2"/>
        <v>10</v>
      </c>
      <c r="S10" s="18">
        <v>1460</v>
      </c>
      <c r="T10" s="17">
        <f t="shared" si="3"/>
        <v>-0.57534246575342463</v>
      </c>
      <c r="U10" s="18">
        <v>128017</v>
      </c>
      <c r="V10" s="19">
        <v>12279</v>
      </c>
      <c r="W10" s="20">
        <f t="shared" si="4"/>
        <v>10.42568613079241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29" sqref="C2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157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8" t="s">
        <v>17</v>
      </c>
      <c r="S6" s="2" t="s">
        <v>14</v>
      </c>
      <c r="T6" s="159" t="s">
        <v>18</v>
      </c>
      <c r="U6" s="2" t="s">
        <v>14</v>
      </c>
      <c r="V6" s="3" t="s">
        <v>15</v>
      </c>
      <c r="W6" s="158" t="s">
        <v>17</v>
      </c>
    </row>
    <row r="7" spans="1:23" ht="43.5" customHeight="1" x14ac:dyDescent="0.25">
      <c r="A7" s="1"/>
      <c r="B7" s="160" t="s">
        <v>107</v>
      </c>
      <c r="C7" s="161">
        <v>42965</v>
      </c>
      <c r="D7" s="10" t="s">
        <v>20</v>
      </c>
      <c r="E7" s="159" t="s">
        <v>159</v>
      </c>
      <c r="F7" s="159">
        <v>107</v>
      </c>
      <c r="G7" s="159">
        <v>1</v>
      </c>
      <c r="H7" s="159">
        <v>10</v>
      </c>
      <c r="I7" s="11">
        <v>716</v>
      </c>
      <c r="J7" s="12">
        <v>86</v>
      </c>
      <c r="K7" s="11">
        <v>490</v>
      </c>
      <c r="L7" s="12">
        <v>58</v>
      </c>
      <c r="M7" s="11">
        <v>720</v>
      </c>
      <c r="N7" s="12">
        <v>81</v>
      </c>
      <c r="O7" s="38">
        <f t="shared" ref="O7:P9" si="0">+I7+K7+M7</f>
        <v>1926</v>
      </c>
      <c r="P7" s="38">
        <f t="shared" si="0"/>
        <v>225</v>
      </c>
      <c r="Q7" s="15">
        <f t="shared" ref="Q7:R9" si="1">+N7/O7</f>
        <v>4.2056074766355138E-2</v>
      </c>
      <c r="R7" s="15">
        <f t="shared" si="1"/>
        <v>8.56</v>
      </c>
      <c r="S7" s="18"/>
      <c r="T7" s="17" t="e">
        <f t="shared" ref="T7:T9" si="2">-(S7-O7)/S7</f>
        <v>#DIV/0!</v>
      </c>
      <c r="U7" s="18">
        <v>228136</v>
      </c>
      <c r="V7" s="19">
        <v>22188</v>
      </c>
      <c r="W7" s="20">
        <f t="shared" ref="W7:W9" si="3">U7/V7</f>
        <v>10.281954209482603</v>
      </c>
    </row>
    <row r="8" spans="1:23" ht="43.5" customHeight="1" x14ac:dyDescent="0.25">
      <c r="B8" s="160" t="s">
        <v>158</v>
      </c>
      <c r="C8" s="161">
        <v>43119</v>
      </c>
      <c r="D8" s="10" t="s">
        <v>20</v>
      </c>
      <c r="E8" s="159" t="s">
        <v>160</v>
      </c>
      <c r="F8" s="159">
        <v>28</v>
      </c>
      <c r="G8" s="159">
        <v>28</v>
      </c>
      <c r="H8" s="159">
        <v>1</v>
      </c>
      <c r="I8" s="11">
        <v>1456</v>
      </c>
      <c r="J8" s="12">
        <v>143</v>
      </c>
      <c r="K8" s="11">
        <v>1206</v>
      </c>
      <c r="L8" s="12">
        <v>117</v>
      </c>
      <c r="M8" s="11">
        <v>1433</v>
      </c>
      <c r="N8" s="12">
        <v>137</v>
      </c>
      <c r="O8" s="38">
        <f t="shared" si="0"/>
        <v>4095</v>
      </c>
      <c r="P8" s="38">
        <f t="shared" si="0"/>
        <v>397</v>
      </c>
      <c r="Q8" s="15">
        <f t="shared" si="1"/>
        <v>3.3455433455433455E-2</v>
      </c>
      <c r="R8" s="15">
        <f t="shared" si="1"/>
        <v>10.314861460957179</v>
      </c>
      <c r="S8" s="18"/>
      <c r="T8" s="17" t="e">
        <f t="shared" si="2"/>
        <v>#DIV/0!</v>
      </c>
      <c r="U8" s="18">
        <v>4095</v>
      </c>
      <c r="V8" s="19">
        <v>397</v>
      </c>
      <c r="W8" s="20">
        <f t="shared" si="3"/>
        <v>10.314861460957179</v>
      </c>
    </row>
    <row r="9" spans="1:23" ht="45" customHeight="1" x14ac:dyDescent="0.25">
      <c r="B9" s="160" t="s">
        <v>94</v>
      </c>
      <c r="C9" s="161">
        <v>42937</v>
      </c>
      <c r="D9" s="10" t="s">
        <v>20</v>
      </c>
      <c r="E9" s="159" t="s">
        <v>95</v>
      </c>
      <c r="F9" s="159">
        <v>81</v>
      </c>
      <c r="G9" s="159">
        <v>1</v>
      </c>
      <c r="H9" s="159">
        <v>7</v>
      </c>
      <c r="I9" s="11">
        <v>400</v>
      </c>
      <c r="J9" s="12">
        <v>40</v>
      </c>
      <c r="K9" s="11">
        <v>140</v>
      </c>
      <c r="L9" s="12">
        <v>14</v>
      </c>
      <c r="M9" s="11">
        <v>350</v>
      </c>
      <c r="N9" s="12">
        <v>35</v>
      </c>
      <c r="O9" s="38">
        <f t="shared" si="0"/>
        <v>890</v>
      </c>
      <c r="P9" s="38">
        <f t="shared" si="0"/>
        <v>89</v>
      </c>
      <c r="Q9" s="15">
        <f t="shared" si="1"/>
        <v>3.9325842696629212E-2</v>
      </c>
      <c r="R9" s="15">
        <f t="shared" si="1"/>
        <v>10</v>
      </c>
      <c r="S9" s="18"/>
      <c r="T9" s="17" t="e">
        <f t="shared" si="2"/>
        <v>#DIV/0!</v>
      </c>
      <c r="U9" s="18">
        <v>126827</v>
      </c>
      <c r="V9" s="19">
        <v>12158</v>
      </c>
      <c r="W9" s="20">
        <f t="shared" si="3"/>
        <v>10.431567692054614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25" sqref="C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155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4" t="s">
        <v>17</v>
      </c>
      <c r="S6" s="2" t="s">
        <v>14</v>
      </c>
      <c r="T6" s="155" t="s">
        <v>18</v>
      </c>
      <c r="U6" s="2" t="s">
        <v>14</v>
      </c>
      <c r="V6" s="3" t="s">
        <v>15</v>
      </c>
      <c r="W6" s="154" t="s">
        <v>17</v>
      </c>
    </row>
    <row r="7" spans="1:23" ht="43.5" customHeight="1" x14ac:dyDescent="0.25">
      <c r="A7" s="1"/>
      <c r="B7" s="156" t="s">
        <v>135</v>
      </c>
      <c r="C7" s="157">
        <v>43063</v>
      </c>
      <c r="D7" s="10" t="s">
        <v>20</v>
      </c>
      <c r="E7" s="155" t="s">
        <v>134</v>
      </c>
      <c r="F7" s="155">
        <v>46</v>
      </c>
      <c r="G7" s="155">
        <v>1</v>
      </c>
      <c r="H7" s="155">
        <v>8</v>
      </c>
      <c r="I7" s="11">
        <v>224</v>
      </c>
      <c r="J7" s="12">
        <v>28</v>
      </c>
      <c r="K7" s="11">
        <v>392</v>
      </c>
      <c r="L7" s="12">
        <v>49</v>
      </c>
      <c r="M7" s="11">
        <v>432</v>
      </c>
      <c r="N7" s="12">
        <v>54</v>
      </c>
      <c r="O7" s="38">
        <f t="shared" ref="O7:P9" si="0">+I7+K7+M7</f>
        <v>1048</v>
      </c>
      <c r="P7" s="38">
        <f t="shared" si="0"/>
        <v>131</v>
      </c>
      <c r="Q7" s="15">
        <f t="shared" ref="Q7:R9" si="1">+N7/O7</f>
        <v>5.1526717557251911E-2</v>
      </c>
      <c r="R7" s="15">
        <f t="shared" si="1"/>
        <v>8</v>
      </c>
      <c r="S7" s="18">
        <v>931</v>
      </c>
      <c r="T7" s="17">
        <f t="shared" ref="T7:T9" si="2">-(S7-O7)/S7</f>
        <v>0.12567132116004295</v>
      </c>
      <c r="U7" s="18">
        <v>86809</v>
      </c>
      <c r="V7" s="19">
        <v>9504</v>
      </c>
      <c r="W7" s="20">
        <f t="shared" ref="W7:W9" si="3">U7/V7</f>
        <v>9.1339436026936021</v>
      </c>
    </row>
    <row r="8" spans="1:23" ht="43.5" customHeight="1" x14ac:dyDescent="0.25">
      <c r="B8" s="156" t="s">
        <v>142</v>
      </c>
      <c r="C8" s="157">
        <v>43084</v>
      </c>
      <c r="D8" s="10" t="s">
        <v>20</v>
      </c>
      <c r="E8" s="155" t="s">
        <v>145</v>
      </c>
      <c r="F8" s="155">
        <v>20</v>
      </c>
      <c r="G8" s="155">
        <v>1</v>
      </c>
      <c r="H8" s="155">
        <v>5</v>
      </c>
      <c r="I8" s="11">
        <v>0</v>
      </c>
      <c r="J8" s="12">
        <v>0</v>
      </c>
      <c r="K8" s="11">
        <v>60</v>
      </c>
      <c r="L8" s="12">
        <v>6</v>
      </c>
      <c r="M8" s="11">
        <v>20</v>
      </c>
      <c r="N8" s="12">
        <v>2</v>
      </c>
      <c r="O8" s="38">
        <f t="shared" si="0"/>
        <v>80</v>
      </c>
      <c r="P8" s="38">
        <f t="shared" si="0"/>
        <v>8</v>
      </c>
      <c r="Q8" s="15">
        <f t="shared" si="1"/>
        <v>2.5000000000000001E-2</v>
      </c>
      <c r="R8" s="15">
        <f t="shared" si="1"/>
        <v>10</v>
      </c>
      <c r="S8" s="18">
        <v>381</v>
      </c>
      <c r="T8" s="17">
        <f t="shared" si="2"/>
        <v>-0.79002624671916011</v>
      </c>
      <c r="U8" s="18">
        <v>7817</v>
      </c>
      <c r="V8" s="19">
        <v>849</v>
      </c>
      <c r="W8" s="20">
        <f t="shared" si="3"/>
        <v>9.2073027090694932</v>
      </c>
    </row>
    <row r="9" spans="1:23" ht="45" customHeight="1" x14ac:dyDescent="0.25">
      <c r="B9" s="156" t="s">
        <v>148</v>
      </c>
      <c r="C9" s="157">
        <v>43098</v>
      </c>
      <c r="D9" s="10" t="s">
        <v>20</v>
      </c>
      <c r="E9" s="155" t="s">
        <v>149</v>
      </c>
      <c r="F9" s="155">
        <v>63</v>
      </c>
      <c r="G9" s="155">
        <v>15</v>
      </c>
      <c r="H9" s="155">
        <v>3</v>
      </c>
      <c r="I9" s="11">
        <v>379</v>
      </c>
      <c r="J9" s="12">
        <v>52</v>
      </c>
      <c r="K9" s="11">
        <v>723</v>
      </c>
      <c r="L9" s="12">
        <v>100</v>
      </c>
      <c r="M9" s="11">
        <v>1008</v>
      </c>
      <c r="N9" s="12">
        <v>139</v>
      </c>
      <c r="O9" s="38">
        <f t="shared" si="0"/>
        <v>2110</v>
      </c>
      <c r="P9" s="38">
        <f t="shared" si="0"/>
        <v>291</v>
      </c>
      <c r="Q9" s="15">
        <f t="shared" si="1"/>
        <v>6.5876777251184834E-2</v>
      </c>
      <c r="R9" s="15">
        <f t="shared" si="1"/>
        <v>7.2508591065292096</v>
      </c>
      <c r="S9" s="18">
        <v>3972</v>
      </c>
      <c r="T9" s="17">
        <f t="shared" si="2"/>
        <v>-0.46878147029204431</v>
      </c>
      <c r="U9" s="18">
        <v>63038</v>
      </c>
      <c r="V9" s="19">
        <v>5864</v>
      </c>
      <c r="W9" s="20">
        <f t="shared" si="3"/>
        <v>10.75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J14" sqref="J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153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0" t="s">
        <v>17</v>
      </c>
      <c r="S6" s="2" t="s">
        <v>14</v>
      </c>
      <c r="T6" s="151" t="s">
        <v>18</v>
      </c>
      <c r="U6" s="2" t="s">
        <v>14</v>
      </c>
      <c r="V6" s="3" t="s">
        <v>15</v>
      </c>
      <c r="W6" s="150" t="s">
        <v>17</v>
      </c>
    </row>
    <row r="7" spans="1:23" ht="43.5" customHeight="1" x14ac:dyDescent="0.25">
      <c r="A7" s="1"/>
      <c r="B7" s="152" t="s">
        <v>135</v>
      </c>
      <c r="C7" s="153">
        <v>43063</v>
      </c>
      <c r="D7" s="10" t="s">
        <v>20</v>
      </c>
      <c r="E7" s="151" t="s">
        <v>134</v>
      </c>
      <c r="F7" s="151">
        <v>46</v>
      </c>
      <c r="G7" s="151">
        <v>3</v>
      </c>
      <c r="H7" s="151">
        <v>7</v>
      </c>
      <c r="I7" s="11">
        <v>72</v>
      </c>
      <c r="J7" s="12">
        <v>9</v>
      </c>
      <c r="K7" s="11">
        <v>449</v>
      </c>
      <c r="L7" s="12">
        <v>56</v>
      </c>
      <c r="M7" s="11">
        <v>354</v>
      </c>
      <c r="N7" s="12">
        <v>44</v>
      </c>
      <c r="O7" s="38">
        <f t="shared" ref="O7:P9" si="0">+I7+K7+M7</f>
        <v>875</v>
      </c>
      <c r="P7" s="38">
        <f t="shared" si="0"/>
        <v>109</v>
      </c>
      <c r="Q7" s="15">
        <f t="shared" ref="Q7:R9" si="1">+N7/O7</f>
        <v>5.0285714285714288E-2</v>
      </c>
      <c r="R7" s="15">
        <f t="shared" si="1"/>
        <v>8.0275229357798157</v>
      </c>
      <c r="S7" s="18">
        <v>829</v>
      </c>
      <c r="T7" s="17">
        <f t="shared" ref="T7:T9" si="2">-(S7-O7)/S7</f>
        <v>5.5488540410132688E-2</v>
      </c>
      <c r="U7" s="18">
        <v>85208</v>
      </c>
      <c r="V7" s="19">
        <v>9301</v>
      </c>
      <c r="W7" s="20">
        <f t="shared" ref="W7:W9" si="3">U7/V7</f>
        <v>9.1611654660789164</v>
      </c>
    </row>
    <row r="8" spans="1:23" ht="43.5" customHeight="1" x14ac:dyDescent="0.25">
      <c r="B8" s="152" t="s">
        <v>142</v>
      </c>
      <c r="C8" s="153">
        <v>43084</v>
      </c>
      <c r="D8" s="10" t="s">
        <v>20</v>
      </c>
      <c r="E8" s="151" t="s">
        <v>145</v>
      </c>
      <c r="F8" s="151">
        <v>20</v>
      </c>
      <c r="G8" s="151">
        <v>3</v>
      </c>
      <c r="H8" s="151">
        <v>4</v>
      </c>
      <c r="I8" s="11">
        <v>52</v>
      </c>
      <c r="J8" s="12">
        <v>6</v>
      </c>
      <c r="K8" s="11">
        <v>173</v>
      </c>
      <c r="L8" s="12">
        <v>19</v>
      </c>
      <c r="M8" s="11">
        <v>156</v>
      </c>
      <c r="N8" s="12">
        <v>16</v>
      </c>
      <c r="O8" s="38">
        <f t="shared" si="0"/>
        <v>381</v>
      </c>
      <c r="P8" s="38">
        <f t="shared" si="0"/>
        <v>41</v>
      </c>
      <c r="Q8" s="15">
        <f t="shared" si="1"/>
        <v>4.1994750656167978E-2</v>
      </c>
      <c r="R8" s="15">
        <f t="shared" si="1"/>
        <v>9.2926829268292686</v>
      </c>
      <c r="S8" s="18">
        <v>265</v>
      </c>
      <c r="T8" s="17">
        <f t="shared" si="2"/>
        <v>0.43773584905660379</v>
      </c>
      <c r="U8" s="18">
        <v>7615</v>
      </c>
      <c r="V8" s="19">
        <v>828</v>
      </c>
      <c r="W8" s="20">
        <f t="shared" si="3"/>
        <v>9.1968599033816432</v>
      </c>
    </row>
    <row r="9" spans="1:23" ht="45" customHeight="1" x14ac:dyDescent="0.25">
      <c r="B9" s="152" t="s">
        <v>148</v>
      </c>
      <c r="C9" s="153">
        <v>43098</v>
      </c>
      <c r="D9" s="10" t="s">
        <v>20</v>
      </c>
      <c r="E9" s="151" t="s">
        <v>149</v>
      </c>
      <c r="F9" s="151">
        <v>63</v>
      </c>
      <c r="G9" s="151">
        <v>25</v>
      </c>
      <c r="H9" s="151">
        <v>3</v>
      </c>
      <c r="I9" s="11">
        <v>661</v>
      </c>
      <c r="J9" s="12">
        <v>67</v>
      </c>
      <c r="K9" s="11">
        <v>1644</v>
      </c>
      <c r="L9" s="12">
        <v>173</v>
      </c>
      <c r="M9" s="11">
        <v>1637</v>
      </c>
      <c r="N9" s="12">
        <v>169</v>
      </c>
      <c r="O9" s="38">
        <f t="shared" si="0"/>
        <v>3942</v>
      </c>
      <c r="P9" s="38">
        <f t="shared" si="0"/>
        <v>409</v>
      </c>
      <c r="Q9" s="15">
        <f t="shared" si="1"/>
        <v>4.2871638762049719E-2</v>
      </c>
      <c r="R9" s="15">
        <f t="shared" si="1"/>
        <v>9.6381418092909534</v>
      </c>
      <c r="S9" s="18">
        <v>22397</v>
      </c>
      <c r="T9" s="17">
        <f t="shared" si="2"/>
        <v>-0.82399428494887705</v>
      </c>
      <c r="U9" s="18">
        <v>58503</v>
      </c>
      <c r="V9" s="19">
        <v>5304</v>
      </c>
      <c r="W9" s="20">
        <f t="shared" si="3"/>
        <v>11.029977375565611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E21" sqref="E21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150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6" t="s">
        <v>17</v>
      </c>
      <c r="S6" s="2" t="s">
        <v>14</v>
      </c>
      <c r="T6" s="147" t="s">
        <v>18</v>
      </c>
      <c r="U6" s="2" t="s">
        <v>14</v>
      </c>
      <c r="V6" s="3" t="s">
        <v>15</v>
      </c>
      <c r="W6" s="146" t="s">
        <v>17</v>
      </c>
    </row>
    <row r="7" spans="1:23" ht="43.5" customHeight="1" x14ac:dyDescent="0.25">
      <c r="A7" s="1"/>
      <c r="B7" s="148" t="s">
        <v>135</v>
      </c>
      <c r="C7" s="149">
        <v>43063</v>
      </c>
      <c r="D7" s="10" t="s">
        <v>20</v>
      </c>
      <c r="E7" s="147" t="s">
        <v>134</v>
      </c>
      <c r="F7" s="147">
        <v>46</v>
      </c>
      <c r="G7" s="147">
        <v>3</v>
      </c>
      <c r="H7" s="147">
        <v>6</v>
      </c>
      <c r="I7" s="11">
        <v>76</v>
      </c>
      <c r="J7" s="12">
        <v>9</v>
      </c>
      <c r="K7" s="11">
        <v>396</v>
      </c>
      <c r="L7" s="12">
        <v>48</v>
      </c>
      <c r="M7" s="11">
        <v>357</v>
      </c>
      <c r="N7" s="12">
        <v>43</v>
      </c>
      <c r="O7" s="38">
        <f t="shared" ref="O7:P9" si="0">+I7+K7+M7</f>
        <v>829</v>
      </c>
      <c r="P7" s="38">
        <f t="shared" si="0"/>
        <v>100</v>
      </c>
      <c r="Q7" s="15">
        <f t="shared" ref="Q7:Q8" si="1">+N7/O7</f>
        <v>5.1869722557297951E-2</v>
      </c>
      <c r="R7" s="15">
        <f t="shared" ref="R7:R9" si="2">+O7/P7</f>
        <v>8.2899999999999991</v>
      </c>
      <c r="S7" s="18">
        <v>5106</v>
      </c>
      <c r="T7" s="17">
        <f t="shared" ref="T7:T8" si="3">-(S7-O7)/S7</f>
        <v>-0.83764198981590288</v>
      </c>
      <c r="U7" s="18">
        <v>83931</v>
      </c>
      <c r="V7" s="19">
        <v>9119</v>
      </c>
      <c r="W7" s="20">
        <f t="shared" ref="W7:W8" si="4">U7/V7</f>
        <v>9.2039697335234134</v>
      </c>
    </row>
    <row r="8" spans="1:23" ht="43.5" customHeight="1" x14ac:dyDescent="0.25">
      <c r="B8" s="148" t="s">
        <v>142</v>
      </c>
      <c r="C8" s="149">
        <v>43084</v>
      </c>
      <c r="D8" s="10" t="s">
        <v>20</v>
      </c>
      <c r="E8" s="147" t="s">
        <v>145</v>
      </c>
      <c r="F8" s="147">
        <v>20</v>
      </c>
      <c r="G8" s="147">
        <v>3</v>
      </c>
      <c r="H8" s="147">
        <v>3</v>
      </c>
      <c r="I8" s="11">
        <v>79</v>
      </c>
      <c r="J8" s="12">
        <v>10</v>
      </c>
      <c r="K8" s="11">
        <v>404</v>
      </c>
      <c r="L8" s="12">
        <v>43</v>
      </c>
      <c r="M8" s="11">
        <v>176</v>
      </c>
      <c r="N8" s="12">
        <v>18</v>
      </c>
      <c r="O8" s="38">
        <f t="shared" si="0"/>
        <v>659</v>
      </c>
      <c r="P8" s="38">
        <f t="shared" si="0"/>
        <v>71</v>
      </c>
      <c r="Q8" s="15">
        <f t="shared" si="1"/>
        <v>2.7314112291350532E-2</v>
      </c>
      <c r="R8" s="15">
        <f t="shared" si="2"/>
        <v>9.28169014084507</v>
      </c>
      <c r="S8" s="18">
        <v>1219</v>
      </c>
      <c r="T8" s="17">
        <f t="shared" si="3"/>
        <v>-0.45939294503691552</v>
      </c>
      <c r="U8" s="18">
        <v>757</v>
      </c>
      <c r="V8" s="19">
        <v>6988</v>
      </c>
      <c r="W8" s="20">
        <f t="shared" si="4"/>
        <v>0.10832856325128792</v>
      </c>
    </row>
    <row r="9" spans="1:23" ht="45" customHeight="1" x14ac:dyDescent="0.25">
      <c r="B9" s="148" t="s">
        <v>148</v>
      </c>
      <c r="C9" s="149">
        <v>43098</v>
      </c>
      <c r="D9" s="10" t="s">
        <v>20</v>
      </c>
      <c r="E9" s="147" t="s">
        <v>149</v>
      </c>
      <c r="F9" s="147">
        <v>63</v>
      </c>
      <c r="G9" s="147">
        <v>63</v>
      </c>
      <c r="H9" s="147">
        <v>1</v>
      </c>
      <c r="I9" s="11">
        <v>6072.41</v>
      </c>
      <c r="J9" s="12">
        <v>558</v>
      </c>
      <c r="K9" s="11">
        <v>13225.36</v>
      </c>
      <c r="L9" s="12">
        <v>1130</v>
      </c>
      <c r="M9" s="11">
        <v>12173.23</v>
      </c>
      <c r="N9" s="12">
        <v>1070</v>
      </c>
      <c r="O9" s="38">
        <f t="shared" si="0"/>
        <v>31471</v>
      </c>
      <c r="P9" s="38">
        <f t="shared" si="0"/>
        <v>2758</v>
      </c>
      <c r="Q9" s="15">
        <f t="shared" ref="Q9" si="5">+N9/O9</f>
        <v>3.3999555146007436E-2</v>
      </c>
      <c r="R9" s="15">
        <f t="shared" si="2"/>
        <v>11.410804931109499</v>
      </c>
      <c r="S9" s="18"/>
      <c r="T9" s="17" t="e">
        <f t="shared" ref="T9" si="6">-(S9-O9)/S9</f>
        <v>#DIV/0!</v>
      </c>
      <c r="U9" s="18">
        <v>31471</v>
      </c>
      <c r="V9" s="19">
        <v>2758</v>
      </c>
      <c r="W9" s="20">
        <f t="shared" ref="W9" si="7">U9/V9</f>
        <v>11.410804931109499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4" zoomScale="60" zoomScaleNormal="60" workbookViewId="0">
      <selection activeCell="S13" sqref="S1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146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147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2" t="s">
        <v>17</v>
      </c>
      <c r="S6" s="2" t="s">
        <v>14</v>
      </c>
      <c r="T6" s="143" t="s">
        <v>18</v>
      </c>
      <c r="U6" s="2" t="s">
        <v>14</v>
      </c>
      <c r="V6" s="3" t="s">
        <v>15</v>
      </c>
      <c r="W6" s="142" t="s">
        <v>17</v>
      </c>
    </row>
    <row r="7" spans="1:23" ht="43.5" customHeight="1" x14ac:dyDescent="0.25">
      <c r="A7" s="1"/>
      <c r="B7" s="144" t="s">
        <v>135</v>
      </c>
      <c r="C7" s="145">
        <v>43063</v>
      </c>
      <c r="D7" s="10" t="s">
        <v>20</v>
      </c>
      <c r="E7" s="143" t="s">
        <v>134</v>
      </c>
      <c r="F7" s="143">
        <v>46</v>
      </c>
      <c r="G7" s="143">
        <v>11</v>
      </c>
      <c r="H7" s="143">
        <v>5</v>
      </c>
      <c r="I7" s="11">
        <v>526</v>
      </c>
      <c r="J7" s="12">
        <v>74</v>
      </c>
      <c r="K7" s="11">
        <v>1245</v>
      </c>
      <c r="L7" s="12">
        <v>139</v>
      </c>
      <c r="M7" s="11">
        <v>1478</v>
      </c>
      <c r="N7" s="12">
        <v>166</v>
      </c>
      <c r="O7" s="38">
        <f t="shared" ref="O7:P8" si="0">+I7+K7+M7</f>
        <v>3249</v>
      </c>
      <c r="P7" s="38">
        <f t="shared" si="0"/>
        <v>379</v>
      </c>
      <c r="Q7" s="15">
        <f t="shared" ref="Q7:R8" si="1">+N7/O7</f>
        <v>5.1092643890427822E-2</v>
      </c>
      <c r="R7" s="15">
        <f t="shared" si="1"/>
        <v>8.5725593667546178</v>
      </c>
      <c r="S7" s="18">
        <v>3949</v>
      </c>
      <c r="T7" s="17">
        <f t="shared" ref="T7:T8" si="2">-(S7-O7)/S7</f>
        <v>-0.17726006583945303</v>
      </c>
      <c r="U7" s="18">
        <v>81163</v>
      </c>
      <c r="V7" s="19">
        <v>8822</v>
      </c>
      <c r="W7" s="20">
        <f t="shared" ref="W7:W8" si="3">U7/V7</f>
        <v>9.2000680117887104</v>
      </c>
    </row>
    <row r="8" spans="1:23" ht="43.5" customHeight="1" x14ac:dyDescent="0.25">
      <c r="B8" s="144" t="s">
        <v>142</v>
      </c>
      <c r="C8" s="145">
        <v>43084</v>
      </c>
      <c r="D8" s="10" t="s">
        <v>20</v>
      </c>
      <c r="E8" s="143" t="s">
        <v>145</v>
      </c>
      <c r="F8" s="143">
        <v>20</v>
      </c>
      <c r="G8" s="143">
        <v>11</v>
      </c>
      <c r="H8" s="143">
        <v>2</v>
      </c>
      <c r="I8" s="11">
        <v>170</v>
      </c>
      <c r="J8" s="12">
        <v>20</v>
      </c>
      <c r="K8" s="11">
        <v>566</v>
      </c>
      <c r="L8" s="12">
        <v>62</v>
      </c>
      <c r="M8" s="11">
        <v>775</v>
      </c>
      <c r="N8" s="12">
        <v>85</v>
      </c>
      <c r="O8" s="38">
        <f t="shared" si="0"/>
        <v>1511</v>
      </c>
      <c r="P8" s="38">
        <f t="shared" si="0"/>
        <v>167</v>
      </c>
      <c r="Q8" s="15">
        <f t="shared" si="1"/>
        <v>5.6254136333553938E-2</v>
      </c>
      <c r="R8" s="15">
        <f t="shared" si="1"/>
        <v>9.047904191616766</v>
      </c>
      <c r="S8" s="18">
        <v>2909</v>
      </c>
      <c r="T8" s="17">
        <f t="shared" si="2"/>
        <v>-0.48057751804743898</v>
      </c>
      <c r="U8" s="18">
        <v>6062</v>
      </c>
      <c r="V8" s="19">
        <v>645</v>
      </c>
      <c r="W8" s="20">
        <f t="shared" si="3"/>
        <v>9.3984496124031001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F19" sqref="F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143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144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8" t="s">
        <v>17</v>
      </c>
      <c r="S6" s="2" t="s">
        <v>14</v>
      </c>
      <c r="T6" s="139" t="s">
        <v>18</v>
      </c>
      <c r="U6" s="2" t="s">
        <v>14</v>
      </c>
      <c r="V6" s="3" t="s">
        <v>15</v>
      </c>
      <c r="W6" s="138" t="s">
        <v>17</v>
      </c>
    </row>
    <row r="7" spans="1:23" ht="43.5" customHeight="1" x14ac:dyDescent="0.25">
      <c r="A7" s="1"/>
      <c r="B7" s="140" t="s">
        <v>135</v>
      </c>
      <c r="C7" s="141">
        <v>43063</v>
      </c>
      <c r="D7" s="10" t="s">
        <v>20</v>
      </c>
      <c r="E7" s="139" t="s">
        <v>134</v>
      </c>
      <c r="F7" s="139">
        <v>46</v>
      </c>
      <c r="G7" s="139">
        <v>10</v>
      </c>
      <c r="H7" s="139">
        <v>4</v>
      </c>
      <c r="I7" s="11">
        <v>525</v>
      </c>
      <c r="J7" s="12">
        <v>63</v>
      </c>
      <c r="K7" s="11">
        <v>1858</v>
      </c>
      <c r="L7" s="12">
        <v>201</v>
      </c>
      <c r="M7" s="11">
        <v>1428</v>
      </c>
      <c r="N7" s="12">
        <v>154</v>
      </c>
      <c r="O7" s="38">
        <f t="shared" ref="O7:P8" si="0">+I7+K7+M7</f>
        <v>3811</v>
      </c>
      <c r="P7" s="38">
        <f t="shared" si="0"/>
        <v>418</v>
      </c>
      <c r="Q7" s="14">
        <f t="shared" ref="Q7" si="1">+P7/G7</f>
        <v>41.8</v>
      </c>
      <c r="R7" s="15">
        <f t="shared" ref="R7" si="2">+O7/P7</f>
        <v>9.1172248803827749</v>
      </c>
      <c r="S7" s="18">
        <v>11642</v>
      </c>
      <c r="T7" s="17">
        <f t="shared" ref="T7" si="3">-(S7-O7)/S7</f>
        <v>-0.67265074729427932</v>
      </c>
      <c r="U7" s="18">
        <v>75860</v>
      </c>
      <c r="V7" s="19">
        <v>8212</v>
      </c>
      <c r="W7" s="20">
        <f t="shared" ref="W7" si="4">U7/V7</f>
        <v>9.2377009254749147</v>
      </c>
    </row>
    <row r="8" spans="1:23" ht="43.5" customHeight="1" x14ac:dyDescent="0.25">
      <c r="B8" s="140" t="s">
        <v>142</v>
      </c>
      <c r="C8" s="141">
        <v>43084</v>
      </c>
      <c r="D8" s="10" t="s">
        <v>20</v>
      </c>
      <c r="E8" s="139" t="s">
        <v>145</v>
      </c>
      <c r="F8" s="139">
        <v>20</v>
      </c>
      <c r="G8" s="139">
        <v>20</v>
      </c>
      <c r="H8" s="139">
        <v>1</v>
      </c>
      <c r="I8" s="11">
        <v>617</v>
      </c>
      <c r="J8" s="12">
        <v>62</v>
      </c>
      <c r="K8" s="11">
        <v>1325</v>
      </c>
      <c r="L8" s="12">
        <v>133</v>
      </c>
      <c r="M8" s="11">
        <v>935</v>
      </c>
      <c r="N8" s="12">
        <v>96</v>
      </c>
      <c r="O8" s="38">
        <f t="shared" ref="O8" si="5">+I8+K8+M8</f>
        <v>2877</v>
      </c>
      <c r="P8" s="38">
        <f t="shared" si="0"/>
        <v>291</v>
      </c>
      <c r="Q8" s="14">
        <f t="shared" ref="Q8" si="6">+P8/G8</f>
        <v>14.55</v>
      </c>
      <c r="R8" s="15">
        <f t="shared" ref="R8" si="7">+O8/P8</f>
        <v>9.8865979381443303</v>
      </c>
      <c r="S8" s="18"/>
      <c r="T8" s="17" t="e">
        <f t="shared" ref="T8" si="8">-(S8-O8)/S8</f>
        <v>#DIV/0!</v>
      </c>
      <c r="U8" s="18">
        <v>2877</v>
      </c>
      <c r="V8" s="19">
        <v>291</v>
      </c>
      <c r="W8" s="20">
        <f t="shared" ref="W8" si="9">U8/V8</f>
        <v>9.8865979381443303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I15" sqref="I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141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140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4" t="s">
        <v>17</v>
      </c>
      <c r="S6" s="2" t="s">
        <v>14</v>
      </c>
      <c r="T6" s="135" t="s">
        <v>18</v>
      </c>
      <c r="U6" s="2" t="s">
        <v>14</v>
      </c>
      <c r="V6" s="3" t="s">
        <v>15</v>
      </c>
      <c r="W6" s="134" t="s">
        <v>17</v>
      </c>
    </row>
    <row r="7" spans="1:23" ht="43.5" customHeight="1" x14ac:dyDescent="0.25">
      <c r="A7" s="1"/>
      <c r="B7" s="136" t="s">
        <v>135</v>
      </c>
      <c r="C7" s="137">
        <v>43063</v>
      </c>
      <c r="D7" s="10" t="s">
        <v>20</v>
      </c>
      <c r="E7" s="135" t="s">
        <v>134</v>
      </c>
      <c r="F7" s="135">
        <v>46</v>
      </c>
      <c r="G7" s="135">
        <v>25</v>
      </c>
      <c r="H7" s="135">
        <v>3</v>
      </c>
      <c r="I7" s="11">
        <v>1589</v>
      </c>
      <c r="J7" s="12">
        <v>184</v>
      </c>
      <c r="K7" s="11">
        <v>4671</v>
      </c>
      <c r="L7" s="12">
        <v>548</v>
      </c>
      <c r="M7" s="11">
        <v>5242</v>
      </c>
      <c r="N7" s="12">
        <v>593</v>
      </c>
      <c r="O7" s="38">
        <f t="shared" ref="O7:P7" si="0">+I7+K7+M7</f>
        <v>11502</v>
      </c>
      <c r="P7" s="38">
        <f t="shared" si="0"/>
        <v>1325</v>
      </c>
      <c r="Q7" s="14">
        <f t="shared" ref="Q7" si="1">+P7/G7</f>
        <v>53</v>
      </c>
      <c r="R7" s="15">
        <f t="shared" ref="R7" si="2">+O7/P7</f>
        <v>8.6807547169811325</v>
      </c>
      <c r="S7" s="18">
        <v>13572</v>
      </c>
      <c r="T7" s="17">
        <f t="shared" ref="T7" si="3">-(S7-O7)/S7</f>
        <v>-0.15251989389920426</v>
      </c>
      <c r="U7" s="18">
        <v>67253</v>
      </c>
      <c r="V7" s="19">
        <v>7188</v>
      </c>
      <c r="W7" s="20">
        <f t="shared" ref="W7" si="4">U7/V7</f>
        <v>9.3562882582081244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V16" sqref="V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139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138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0" t="s">
        <v>17</v>
      </c>
      <c r="S6" s="2" t="s">
        <v>14</v>
      </c>
      <c r="T6" s="131" t="s">
        <v>18</v>
      </c>
      <c r="U6" s="2" t="s">
        <v>14</v>
      </c>
      <c r="V6" s="3" t="s">
        <v>15</v>
      </c>
      <c r="W6" s="130" t="s">
        <v>17</v>
      </c>
    </row>
    <row r="7" spans="1:23" ht="43.5" customHeight="1" x14ac:dyDescent="0.25">
      <c r="A7" s="1"/>
      <c r="B7" s="132" t="s">
        <v>135</v>
      </c>
      <c r="C7" s="133">
        <v>43063</v>
      </c>
      <c r="D7" s="10" t="s">
        <v>20</v>
      </c>
      <c r="E7" s="131" t="s">
        <v>134</v>
      </c>
      <c r="F7" s="131">
        <v>46</v>
      </c>
      <c r="G7" s="131">
        <v>29</v>
      </c>
      <c r="H7" s="131">
        <v>2</v>
      </c>
      <c r="I7" s="11">
        <v>1999</v>
      </c>
      <c r="J7" s="12">
        <v>214</v>
      </c>
      <c r="K7" s="11">
        <v>5832</v>
      </c>
      <c r="L7" s="12">
        <v>612</v>
      </c>
      <c r="M7" s="11">
        <v>5641</v>
      </c>
      <c r="N7" s="12">
        <v>586</v>
      </c>
      <c r="O7" s="38">
        <f t="shared" ref="O7:P8" si="0">+I7+K7+M7</f>
        <v>13472</v>
      </c>
      <c r="P7" s="38">
        <f t="shared" si="0"/>
        <v>1412</v>
      </c>
      <c r="Q7" s="14">
        <f t="shared" ref="Q7:Q8" si="1">+P7/G7</f>
        <v>48.689655172413794</v>
      </c>
      <c r="R7" s="15">
        <f t="shared" ref="R7:R8" si="2">+O7/P7</f>
        <v>9.5410764872521252</v>
      </c>
      <c r="S7" s="18">
        <v>23780</v>
      </c>
      <c r="T7" s="17">
        <f t="shared" ref="T7:T8" si="3">-(S7-O7)/S7</f>
        <v>-0.43347350714886457</v>
      </c>
      <c r="U7" s="18">
        <v>50056</v>
      </c>
      <c r="V7" s="19">
        <v>5257</v>
      </c>
      <c r="W7" s="20">
        <f t="shared" ref="W7:W8" si="4">U7/V7</f>
        <v>9.521780483165303</v>
      </c>
    </row>
    <row r="8" spans="1:23" ht="36" customHeight="1" x14ac:dyDescent="0.25">
      <c r="A8" s="1"/>
      <c r="B8" s="84" t="s">
        <v>132</v>
      </c>
      <c r="C8" s="133">
        <v>43056</v>
      </c>
      <c r="D8" s="10" t="s">
        <v>20</v>
      </c>
      <c r="E8" s="89" t="s">
        <v>133</v>
      </c>
      <c r="F8" s="131">
        <v>16</v>
      </c>
      <c r="G8" s="131">
        <v>3</v>
      </c>
      <c r="H8" s="131">
        <v>3</v>
      </c>
      <c r="I8" s="11">
        <v>52</v>
      </c>
      <c r="J8" s="12">
        <v>6</v>
      </c>
      <c r="K8" s="11">
        <v>84</v>
      </c>
      <c r="L8" s="12">
        <v>8</v>
      </c>
      <c r="M8" s="11">
        <v>61</v>
      </c>
      <c r="N8" s="12">
        <v>7</v>
      </c>
      <c r="O8" s="38">
        <f t="shared" si="0"/>
        <v>197</v>
      </c>
      <c r="P8" s="38">
        <f t="shared" si="0"/>
        <v>21</v>
      </c>
      <c r="Q8" s="14">
        <f t="shared" si="1"/>
        <v>7</v>
      </c>
      <c r="R8" s="15">
        <f t="shared" si="2"/>
        <v>9.3809523809523814</v>
      </c>
      <c r="S8" s="18">
        <v>426</v>
      </c>
      <c r="T8" s="17">
        <f t="shared" si="3"/>
        <v>-0.53755868544600938</v>
      </c>
      <c r="U8" s="18">
        <v>3254</v>
      </c>
      <c r="V8" s="19">
        <v>404</v>
      </c>
      <c r="W8" s="20">
        <f t="shared" si="4"/>
        <v>8.0544554455445549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55" zoomScaleNormal="55" workbookViewId="0">
      <selection activeCell="U15" sqref="U1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413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414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4" t="s">
        <v>17</v>
      </c>
      <c r="S6" s="2" t="s">
        <v>14</v>
      </c>
      <c r="T6" s="555" t="s">
        <v>18</v>
      </c>
      <c r="U6" s="2" t="s">
        <v>14</v>
      </c>
      <c r="V6" s="3" t="s">
        <v>15</v>
      </c>
      <c r="W6" s="554" t="s">
        <v>17</v>
      </c>
    </row>
    <row r="8" spans="1:23" ht="57.75" customHeight="1" x14ac:dyDescent="0.25">
      <c r="B8" s="556" t="s">
        <v>415</v>
      </c>
      <c r="C8" s="557">
        <v>43847</v>
      </c>
      <c r="D8" s="555" t="s">
        <v>20</v>
      </c>
      <c r="E8" s="408" t="s">
        <v>312</v>
      </c>
      <c r="F8" s="555">
        <v>16</v>
      </c>
      <c r="G8" s="555">
        <v>16</v>
      </c>
      <c r="H8" s="555">
        <v>1</v>
      </c>
      <c r="I8" s="11">
        <v>2143</v>
      </c>
      <c r="J8" s="12">
        <v>165</v>
      </c>
      <c r="K8" s="11">
        <v>849</v>
      </c>
      <c r="L8" s="12">
        <v>61</v>
      </c>
      <c r="M8" s="11">
        <v>741</v>
      </c>
      <c r="N8" s="12">
        <v>54</v>
      </c>
      <c r="O8" s="38">
        <f t="shared" ref="O8" si="0">+I8+K8+M8</f>
        <v>3733</v>
      </c>
      <c r="P8" s="393">
        <f>+J8+L8+N8</f>
        <v>280</v>
      </c>
      <c r="Q8" s="15">
        <f>+O8/G8</f>
        <v>233.3125</v>
      </c>
      <c r="R8" s="15">
        <f t="shared" ref="R8" si="1">+O8/P8</f>
        <v>13.332142857142857</v>
      </c>
      <c r="S8" s="18"/>
      <c r="T8" s="17"/>
      <c r="U8" s="18">
        <v>3733</v>
      </c>
      <c r="V8" s="19">
        <v>280</v>
      </c>
      <c r="W8" s="20">
        <f t="shared" ref="W8" si="2">U8/V8</f>
        <v>13.332142857142857</v>
      </c>
    </row>
    <row r="9" spans="1:23" x14ac:dyDescent="0.25">
      <c r="B9" s="556"/>
      <c r="C9" s="557"/>
      <c r="D9" s="555"/>
      <c r="E9" s="408"/>
      <c r="F9" s="555"/>
      <c r="G9" s="555"/>
      <c r="H9" s="555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V2" sqref="V2:W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137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136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6" t="s">
        <v>17</v>
      </c>
      <c r="S6" s="2" t="s">
        <v>14</v>
      </c>
      <c r="T6" s="127" t="s">
        <v>18</v>
      </c>
      <c r="U6" s="2" t="s">
        <v>14</v>
      </c>
      <c r="V6" s="3" t="s">
        <v>15</v>
      </c>
      <c r="W6" s="126" t="s">
        <v>17</v>
      </c>
    </row>
    <row r="7" spans="1:23" ht="43.5" customHeight="1" x14ac:dyDescent="0.25">
      <c r="A7" s="1"/>
      <c r="B7" s="128" t="s">
        <v>135</v>
      </c>
      <c r="C7" s="129">
        <v>43063</v>
      </c>
      <c r="D7" s="10" t="s">
        <v>20</v>
      </c>
      <c r="E7" s="127" t="s">
        <v>134</v>
      </c>
      <c r="F7" s="127">
        <v>46</v>
      </c>
      <c r="G7" s="127">
        <v>46</v>
      </c>
      <c r="H7" s="127">
        <v>1</v>
      </c>
      <c r="I7" s="11">
        <v>4045</v>
      </c>
      <c r="J7" s="12">
        <v>420</v>
      </c>
      <c r="K7" s="11">
        <v>9801</v>
      </c>
      <c r="L7" s="12">
        <v>1023</v>
      </c>
      <c r="M7" s="11">
        <v>9992</v>
      </c>
      <c r="N7" s="12">
        <v>1040</v>
      </c>
      <c r="O7" s="38">
        <f t="shared" ref="O7:P9" si="0">+I7+K7+M7</f>
        <v>23838</v>
      </c>
      <c r="P7" s="38">
        <f t="shared" si="0"/>
        <v>2483</v>
      </c>
      <c r="Q7" s="14">
        <f t="shared" ref="Q7" si="1">+P7/G7</f>
        <v>53.978260869565219</v>
      </c>
      <c r="R7" s="15">
        <f t="shared" ref="R7" si="2">+O7/P7</f>
        <v>9.6004832863471599</v>
      </c>
      <c r="S7" s="18"/>
      <c r="T7" s="17" t="e">
        <f t="shared" ref="T7" si="3">-(S7-O7)/S7</f>
        <v>#DIV/0!</v>
      </c>
      <c r="U7" s="18">
        <v>23838</v>
      </c>
      <c r="V7" s="19">
        <v>2483</v>
      </c>
      <c r="W7" s="20">
        <f t="shared" ref="W7" si="4">U7/V7</f>
        <v>9.6004832863471599</v>
      </c>
    </row>
    <row r="8" spans="1:23" ht="41.25" customHeight="1" x14ac:dyDescent="0.25">
      <c r="A8" s="1"/>
      <c r="B8" s="128" t="s">
        <v>64</v>
      </c>
      <c r="C8" s="129">
        <v>42874</v>
      </c>
      <c r="D8" s="10" t="s">
        <v>20</v>
      </c>
      <c r="E8" s="127" t="s">
        <v>90</v>
      </c>
      <c r="F8" s="127">
        <v>172</v>
      </c>
      <c r="G8" s="127">
        <v>1</v>
      </c>
      <c r="H8" s="127">
        <v>11</v>
      </c>
      <c r="I8" s="11">
        <v>0</v>
      </c>
      <c r="J8" s="12">
        <v>0</v>
      </c>
      <c r="K8" s="11">
        <v>570</v>
      </c>
      <c r="L8" s="12">
        <v>95</v>
      </c>
      <c r="M8" s="11">
        <v>0</v>
      </c>
      <c r="N8" s="12">
        <v>0</v>
      </c>
      <c r="O8" s="38">
        <f t="shared" ref="O8:O9" si="5">+I8+K8+M8</f>
        <v>570</v>
      </c>
      <c r="P8" s="38">
        <f t="shared" si="0"/>
        <v>95</v>
      </c>
      <c r="Q8" s="14">
        <f t="shared" ref="Q8:Q9" si="6">+P8/G8</f>
        <v>95</v>
      </c>
      <c r="R8" s="15">
        <f t="shared" ref="R8:R9" si="7">+O8/P8</f>
        <v>6</v>
      </c>
      <c r="S8" s="18"/>
      <c r="T8" s="17" t="e">
        <f t="shared" ref="T8:T9" si="8">-(S8-O8)/S8</f>
        <v>#DIV/0!</v>
      </c>
      <c r="U8" s="18">
        <v>329098.31</v>
      </c>
      <c r="V8" s="19">
        <v>31285</v>
      </c>
      <c r="W8" s="20">
        <f t="shared" ref="W8:W9" si="9">U8/V8</f>
        <v>10.519364232060093</v>
      </c>
    </row>
    <row r="9" spans="1:23" ht="36" customHeight="1" x14ac:dyDescent="0.25">
      <c r="A9" s="1"/>
      <c r="B9" s="84" t="s">
        <v>132</v>
      </c>
      <c r="C9" s="129">
        <v>43056</v>
      </c>
      <c r="D9" s="10" t="s">
        <v>20</v>
      </c>
      <c r="E9" s="89" t="s">
        <v>133</v>
      </c>
      <c r="F9" s="127">
        <v>16</v>
      </c>
      <c r="G9" s="127">
        <v>4</v>
      </c>
      <c r="H9" s="127">
        <v>2</v>
      </c>
      <c r="I9" s="11">
        <v>66</v>
      </c>
      <c r="J9" s="12">
        <v>8</v>
      </c>
      <c r="K9" s="11">
        <v>90</v>
      </c>
      <c r="L9" s="12">
        <v>8</v>
      </c>
      <c r="M9" s="11">
        <v>110</v>
      </c>
      <c r="N9" s="12">
        <v>10</v>
      </c>
      <c r="O9" s="38">
        <f t="shared" si="5"/>
        <v>266</v>
      </c>
      <c r="P9" s="38">
        <f t="shared" si="0"/>
        <v>26</v>
      </c>
      <c r="Q9" s="14">
        <f t="shared" si="6"/>
        <v>6.5</v>
      </c>
      <c r="R9" s="15">
        <f t="shared" si="7"/>
        <v>10.23076923076923</v>
      </c>
      <c r="S9" s="18">
        <v>789</v>
      </c>
      <c r="T9" s="17">
        <f t="shared" si="8"/>
        <v>-0.66286438529784542</v>
      </c>
      <c r="U9" s="18">
        <v>2897</v>
      </c>
      <c r="V9" s="19">
        <v>368</v>
      </c>
      <c r="W9" s="20">
        <f t="shared" si="9"/>
        <v>7.8722826086956523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27" sqref="D2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131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130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2" t="s">
        <v>17</v>
      </c>
      <c r="S6" s="2" t="s">
        <v>14</v>
      </c>
      <c r="T6" s="123" t="s">
        <v>18</v>
      </c>
      <c r="U6" s="2" t="s">
        <v>14</v>
      </c>
      <c r="V6" s="3" t="s">
        <v>15</v>
      </c>
      <c r="W6" s="122" t="s">
        <v>17</v>
      </c>
    </row>
    <row r="7" spans="1:23" ht="41.25" customHeight="1" x14ac:dyDescent="0.25">
      <c r="A7" s="1"/>
      <c r="B7" s="124" t="s">
        <v>107</v>
      </c>
      <c r="C7" s="125">
        <v>42965</v>
      </c>
      <c r="D7" s="10" t="s">
        <v>20</v>
      </c>
      <c r="E7" s="123" t="s">
        <v>106</v>
      </c>
      <c r="F7" s="123">
        <v>107</v>
      </c>
      <c r="G7" s="123">
        <v>1</v>
      </c>
      <c r="H7" s="123">
        <v>8</v>
      </c>
      <c r="I7" s="11">
        <v>0</v>
      </c>
      <c r="J7" s="12">
        <v>0</v>
      </c>
      <c r="K7" s="11">
        <v>52</v>
      </c>
      <c r="L7" s="12">
        <v>5</v>
      </c>
      <c r="M7" s="11">
        <v>72</v>
      </c>
      <c r="N7" s="12">
        <v>7</v>
      </c>
      <c r="O7" s="38">
        <f t="shared" ref="O7:P8" si="0">+I7+K7+M7</f>
        <v>124</v>
      </c>
      <c r="P7" s="38">
        <f t="shared" si="0"/>
        <v>12</v>
      </c>
      <c r="Q7" s="14">
        <f t="shared" ref="Q7:Q8" si="1">+P7/G7</f>
        <v>12</v>
      </c>
      <c r="R7" s="15">
        <f t="shared" ref="R7:R8" si="2">+O7/P7</f>
        <v>10.333333333333334</v>
      </c>
      <c r="S7" s="18">
        <v>132</v>
      </c>
      <c r="T7" s="17">
        <f t="shared" ref="T7:T8" si="3">-(S7-O7)/S7</f>
        <v>-6.0606060606060608E-2</v>
      </c>
      <c r="U7" s="18">
        <v>225834.05</v>
      </c>
      <c r="V7" s="19">
        <v>21926</v>
      </c>
      <c r="W7" s="20">
        <f t="shared" ref="W7:W8" si="4">U7/V7</f>
        <v>10.299828970172397</v>
      </c>
    </row>
    <row r="8" spans="1:23" ht="36" customHeight="1" x14ac:dyDescent="0.25">
      <c r="A8" s="1"/>
      <c r="B8" s="84" t="s">
        <v>132</v>
      </c>
      <c r="C8" s="125">
        <v>43056</v>
      </c>
      <c r="D8" s="10" t="s">
        <v>20</v>
      </c>
      <c r="E8" s="89" t="s">
        <v>133</v>
      </c>
      <c r="F8" s="123">
        <v>16</v>
      </c>
      <c r="G8" s="123">
        <v>16</v>
      </c>
      <c r="H8" s="123">
        <v>1</v>
      </c>
      <c r="I8" s="11">
        <v>214</v>
      </c>
      <c r="J8" s="12">
        <v>35</v>
      </c>
      <c r="K8" s="11">
        <v>923</v>
      </c>
      <c r="L8" s="12">
        <v>120</v>
      </c>
      <c r="M8" s="11">
        <v>769</v>
      </c>
      <c r="N8" s="12">
        <v>91</v>
      </c>
      <c r="O8" s="38">
        <f t="shared" si="0"/>
        <v>1906</v>
      </c>
      <c r="P8" s="38">
        <f t="shared" si="0"/>
        <v>246</v>
      </c>
      <c r="Q8" s="14">
        <f t="shared" si="1"/>
        <v>15.375</v>
      </c>
      <c r="R8" s="15">
        <f t="shared" si="2"/>
        <v>7.7479674796747968</v>
      </c>
      <c r="S8" s="18"/>
      <c r="T8" s="17" t="e">
        <f t="shared" si="3"/>
        <v>#DIV/0!</v>
      </c>
      <c r="U8" s="18">
        <v>1906</v>
      </c>
      <c r="V8" s="19">
        <v>246</v>
      </c>
      <c r="W8" s="20">
        <f t="shared" si="4"/>
        <v>7.7479674796747968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29" sqref="D2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128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129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8" t="s">
        <v>17</v>
      </c>
      <c r="S6" s="2" t="s">
        <v>14</v>
      </c>
      <c r="T6" s="119" t="s">
        <v>18</v>
      </c>
      <c r="U6" s="2" t="s">
        <v>14</v>
      </c>
      <c r="V6" s="3" t="s">
        <v>15</v>
      </c>
      <c r="W6" s="118" t="s">
        <v>17</v>
      </c>
    </row>
    <row r="7" spans="1:23" ht="41.25" customHeight="1" x14ac:dyDescent="0.25">
      <c r="A7" s="1"/>
      <c r="B7" s="120" t="s">
        <v>107</v>
      </c>
      <c r="C7" s="121">
        <v>42965</v>
      </c>
      <c r="D7" s="10" t="s">
        <v>20</v>
      </c>
      <c r="E7" s="119" t="s">
        <v>106</v>
      </c>
      <c r="F7" s="119">
        <v>107</v>
      </c>
      <c r="G7" s="119">
        <v>1</v>
      </c>
      <c r="H7" s="119">
        <v>7</v>
      </c>
      <c r="I7" s="11">
        <v>0</v>
      </c>
      <c r="J7" s="12">
        <v>0</v>
      </c>
      <c r="K7" s="11">
        <v>136</v>
      </c>
      <c r="L7" s="12">
        <v>13</v>
      </c>
      <c r="M7" s="11">
        <v>124</v>
      </c>
      <c r="N7" s="12">
        <v>12</v>
      </c>
      <c r="O7" s="38">
        <f t="shared" ref="O7:P7" si="0">+I7+K7+M7</f>
        <v>260</v>
      </c>
      <c r="P7" s="38">
        <f t="shared" si="0"/>
        <v>25</v>
      </c>
      <c r="Q7" s="14">
        <f t="shared" ref="Q7:Q8" si="1">+P7/G7</f>
        <v>25</v>
      </c>
      <c r="R7" s="15">
        <f t="shared" ref="R7" si="2">+O7/P7</f>
        <v>10.4</v>
      </c>
      <c r="S7" s="18"/>
      <c r="T7" s="17" t="e">
        <f t="shared" ref="T7" si="3">-(S7-O7)/S7</f>
        <v>#DIV/0!</v>
      </c>
      <c r="U7" s="18">
        <v>225538.05</v>
      </c>
      <c r="V7" s="19">
        <v>21897</v>
      </c>
      <c r="W7" s="20">
        <f t="shared" ref="W7" si="4">U7/V7</f>
        <v>10.299952048225784</v>
      </c>
    </row>
    <row r="8" spans="1:23" ht="36" customHeight="1" x14ac:dyDescent="0.25">
      <c r="A8" s="1"/>
      <c r="B8" s="120" t="s">
        <v>119</v>
      </c>
      <c r="C8" s="121">
        <v>42965</v>
      </c>
      <c r="D8" s="10" t="s">
        <v>20</v>
      </c>
      <c r="E8" s="89" t="s">
        <v>118</v>
      </c>
      <c r="F8" s="119">
        <v>38</v>
      </c>
      <c r="G8" s="119">
        <v>1</v>
      </c>
      <c r="H8" s="119">
        <v>5</v>
      </c>
      <c r="I8" s="11">
        <v>80</v>
      </c>
      <c r="J8" s="12">
        <v>19</v>
      </c>
      <c r="K8" s="11">
        <v>248</v>
      </c>
      <c r="L8" s="12">
        <v>61</v>
      </c>
      <c r="M8" s="11">
        <v>157</v>
      </c>
      <c r="N8" s="12">
        <v>38</v>
      </c>
      <c r="O8" s="38">
        <f t="shared" ref="O8:P8" si="5">+I8+K8+M8</f>
        <v>485</v>
      </c>
      <c r="P8" s="38">
        <f t="shared" si="5"/>
        <v>118</v>
      </c>
      <c r="Q8" s="14">
        <f t="shared" si="1"/>
        <v>118</v>
      </c>
      <c r="R8" s="15">
        <f t="shared" ref="R8" si="6">+O8/P8</f>
        <v>4.1101694915254239</v>
      </c>
      <c r="S8" s="18"/>
      <c r="T8" s="17" t="e">
        <f t="shared" ref="T8" si="7">-(S8-O8)/S8</f>
        <v>#DIV/0!</v>
      </c>
      <c r="U8" s="18">
        <v>15280.63</v>
      </c>
      <c r="V8" s="19">
        <v>1607</v>
      </c>
      <c r="W8" s="20">
        <f t="shared" ref="W8" si="8">U8/V8</f>
        <v>9.5087927815805848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16" sqref="R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126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127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4" t="s">
        <v>17</v>
      </c>
      <c r="S6" s="2" t="s">
        <v>14</v>
      </c>
      <c r="T6" s="115" t="s">
        <v>18</v>
      </c>
      <c r="U6" s="2" t="s">
        <v>14</v>
      </c>
      <c r="V6" s="3" t="s">
        <v>15</v>
      </c>
      <c r="W6" s="114" t="s">
        <v>17</v>
      </c>
    </row>
    <row r="7" spans="1:23" ht="36" customHeight="1" x14ac:dyDescent="0.25">
      <c r="A7" s="1"/>
      <c r="B7" s="116" t="s">
        <v>119</v>
      </c>
      <c r="C7" s="117">
        <v>42965</v>
      </c>
      <c r="D7" s="10" t="s">
        <v>20</v>
      </c>
      <c r="E7" s="89" t="s">
        <v>118</v>
      </c>
      <c r="F7" s="115">
        <v>38</v>
      </c>
      <c r="G7" s="115">
        <v>1</v>
      </c>
      <c r="H7" s="115">
        <v>4</v>
      </c>
      <c r="I7" s="11">
        <v>0</v>
      </c>
      <c r="J7" s="12">
        <v>0</v>
      </c>
      <c r="K7" s="11">
        <v>14</v>
      </c>
      <c r="L7" s="12">
        <v>2</v>
      </c>
      <c r="M7" s="11">
        <v>10</v>
      </c>
      <c r="N7" s="12">
        <v>2</v>
      </c>
      <c r="O7" s="38">
        <f t="shared" ref="O7" si="0">+I7+K7+M7</f>
        <v>24</v>
      </c>
      <c r="P7" s="38">
        <v>4</v>
      </c>
      <c r="Q7" s="14">
        <f t="shared" ref="Q7" si="1">+P7/G7</f>
        <v>4</v>
      </c>
      <c r="R7" s="15">
        <f t="shared" ref="R7" si="2">+O7/P7</f>
        <v>6</v>
      </c>
      <c r="S7" s="18"/>
      <c r="T7" s="17" t="e">
        <f t="shared" ref="T7" si="3">-(S7-O7)/S7</f>
        <v>#DIV/0!</v>
      </c>
      <c r="U7" s="18">
        <v>14770.63</v>
      </c>
      <c r="V7" s="19">
        <v>1484</v>
      </c>
      <c r="W7" s="20">
        <f t="shared" ref="W7" si="4">U7/V7</f>
        <v>9.9532547169811316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E7" sqref="E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125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124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0" t="s">
        <v>17</v>
      </c>
      <c r="S6" s="2" t="s">
        <v>14</v>
      </c>
      <c r="T6" s="111" t="s">
        <v>18</v>
      </c>
      <c r="U6" s="2" t="s">
        <v>14</v>
      </c>
      <c r="V6" s="3" t="s">
        <v>15</v>
      </c>
      <c r="W6" s="110" t="s">
        <v>17</v>
      </c>
    </row>
    <row r="7" spans="1:23" ht="36" customHeight="1" x14ac:dyDescent="0.25">
      <c r="A7" s="1"/>
      <c r="B7" s="112" t="s">
        <v>107</v>
      </c>
      <c r="C7" s="113">
        <v>42965</v>
      </c>
      <c r="D7" s="10" t="s">
        <v>20</v>
      </c>
      <c r="E7" s="89" t="s">
        <v>106</v>
      </c>
      <c r="F7" s="111">
        <v>107</v>
      </c>
      <c r="G7" s="111">
        <v>2</v>
      </c>
      <c r="H7" s="111">
        <v>6</v>
      </c>
      <c r="I7" s="11">
        <v>78</v>
      </c>
      <c r="J7" s="12">
        <v>6</v>
      </c>
      <c r="K7" s="11">
        <v>182</v>
      </c>
      <c r="L7" s="12">
        <v>14</v>
      </c>
      <c r="M7" s="11">
        <v>273</v>
      </c>
      <c r="N7" s="12">
        <v>21</v>
      </c>
      <c r="O7" s="38">
        <f t="shared" ref="O7:P7" si="0">+I7+K7+M7</f>
        <v>533</v>
      </c>
      <c r="P7" s="38">
        <f t="shared" si="0"/>
        <v>41</v>
      </c>
      <c r="Q7" s="14">
        <f t="shared" ref="Q7" si="1">+P7/G7</f>
        <v>20.5</v>
      </c>
      <c r="R7" s="15">
        <f t="shared" ref="R7" si="2">+O7/P7</f>
        <v>13</v>
      </c>
      <c r="S7" s="18">
        <v>561</v>
      </c>
      <c r="T7" s="17">
        <f t="shared" ref="T7" si="3">-(S7-O7)/S7</f>
        <v>-4.9910873440285206E-2</v>
      </c>
      <c r="U7" s="18">
        <v>225031.05</v>
      </c>
      <c r="V7" s="19">
        <v>21853</v>
      </c>
      <c r="W7" s="20">
        <f t="shared" ref="W7" si="4">U7/V7</f>
        <v>10.297490047133117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7" sqref="E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122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123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9" t="s">
        <v>17</v>
      </c>
      <c r="S6" s="2" t="s">
        <v>14</v>
      </c>
      <c r="T6" s="108" t="s">
        <v>18</v>
      </c>
      <c r="U6" s="2" t="s">
        <v>14</v>
      </c>
      <c r="V6" s="3" t="s">
        <v>15</v>
      </c>
      <c r="W6" s="109" t="s">
        <v>17</v>
      </c>
    </row>
    <row r="7" spans="1:23" ht="36" customHeight="1" x14ac:dyDescent="0.25">
      <c r="A7" s="1"/>
      <c r="B7" s="106" t="s">
        <v>119</v>
      </c>
      <c r="C7" s="107">
        <v>42993</v>
      </c>
      <c r="D7" s="10" t="s">
        <v>20</v>
      </c>
      <c r="E7" s="89" t="s">
        <v>118</v>
      </c>
      <c r="F7" s="108">
        <v>38</v>
      </c>
      <c r="G7" s="108">
        <v>2</v>
      </c>
      <c r="H7" s="108">
        <v>3</v>
      </c>
      <c r="I7" s="11">
        <v>6</v>
      </c>
      <c r="J7" s="12">
        <v>1</v>
      </c>
      <c r="K7" s="11">
        <v>76</v>
      </c>
      <c r="L7" s="12">
        <v>10</v>
      </c>
      <c r="M7" s="11">
        <v>84</v>
      </c>
      <c r="N7" s="12">
        <v>10</v>
      </c>
      <c r="O7" s="38">
        <f t="shared" ref="O7:P8" si="0">+I7+K7+M7</f>
        <v>166</v>
      </c>
      <c r="P7" s="38">
        <f t="shared" si="0"/>
        <v>21</v>
      </c>
      <c r="Q7" s="14">
        <f t="shared" ref="Q7:Q8" si="1">+P7/G7</f>
        <v>10.5</v>
      </c>
      <c r="R7" s="15">
        <f t="shared" ref="R7:R8" si="2">+O7/P7</f>
        <v>7.9047619047619051</v>
      </c>
      <c r="S7" s="18">
        <v>1298</v>
      </c>
      <c r="T7" s="17">
        <f t="shared" ref="T7:T8" si="3">-(S7-O7)/S7</f>
        <v>-0.87211093990755006</v>
      </c>
      <c r="U7" s="18">
        <v>14609.63</v>
      </c>
      <c r="V7" s="19">
        <v>1462</v>
      </c>
      <c r="W7" s="20">
        <f t="shared" ref="W7:W8" si="4">U7/V7</f>
        <v>9.9929069767441856</v>
      </c>
    </row>
    <row r="8" spans="1:23" ht="36" customHeight="1" x14ac:dyDescent="0.25">
      <c r="A8" s="1"/>
      <c r="B8" s="106" t="s">
        <v>107</v>
      </c>
      <c r="C8" s="107">
        <v>42965</v>
      </c>
      <c r="D8" s="10" t="s">
        <v>20</v>
      </c>
      <c r="E8" s="89" t="s">
        <v>106</v>
      </c>
      <c r="F8" s="108">
        <v>107</v>
      </c>
      <c r="G8" s="108">
        <v>2</v>
      </c>
      <c r="H8" s="108">
        <v>5</v>
      </c>
      <c r="I8" s="11">
        <v>78</v>
      </c>
      <c r="J8" s="12">
        <v>6</v>
      </c>
      <c r="K8" s="11">
        <v>197</v>
      </c>
      <c r="L8" s="12">
        <v>15</v>
      </c>
      <c r="M8" s="11">
        <v>78</v>
      </c>
      <c r="N8" s="12">
        <v>6</v>
      </c>
      <c r="O8" s="38">
        <f t="shared" si="0"/>
        <v>353</v>
      </c>
      <c r="P8" s="38">
        <f t="shared" si="0"/>
        <v>27</v>
      </c>
      <c r="Q8" s="14">
        <f t="shared" si="1"/>
        <v>13.5</v>
      </c>
      <c r="R8" s="15">
        <f t="shared" si="2"/>
        <v>13.074074074074074</v>
      </c>
      <c r="S8" s="18">
        <v>1102.5</v>
      </c>
      <c r="T8" s="17">
        <f t="shared" si="3"/>
        <v>-0.67981859410430834</v>
      </c>
      <c r="U8" s="18">
        <v>224290.05</v>
      </c>
      <c r="V8" s="19">
        <v>21796</v>
      </c>
      <c r="W8" s="20">
        <f t="shared" si="4"/>
        <v>10.290422554597173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P17" sqref="P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120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121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2" t="s">
        <v>17</v>
      </c>
      <c r="S6" s="2" t="s">
        <v>14</v>
      </c>
      <c r="T6" s="103" t="s">
        <v>18</v>
      </c>
      <c r="U6" s="2" t="s">
        <v>14</v>
      </c>
      <c r="V6" s="3" t="s">
        <v>15</v>
      </c>
      <c r="W6" s="102" t="s">
        <v>17</v>
      </c>
    </row>
    <row r="7" spans="1:23" ht="36" customHeight="1" x14ac:dyDescent="0.25">
      <c r="A7" s="1"/>
      <c r="B7" s="104" t="s">
        <v>119</v>
      </c>
      <c r="C7" s="105">
        <v>42993</v>
      </c>
      <c r="D7" s="10" t="s">
        <v>20</v>
      </c>
      <c r="E7" s="89" t="s">
        <v>118</v>
      </c>
      <c r="F7" s="103">
        <v>38</v>
      </c>
      <c r="G7" s="103">
        <v>14</v>
      </c>
      <c r="H7" s="103">
        <v>2</v>
      </c>
      <c r="I7" s="11">
        <v>152</v>
      </c>
      <c r="J7" s="12">
        <v>17</v>
      </c>
      <c r="K7" s="11">
        <v>554</v>
      </c>
      <c r="L7" s="12">
        <v>58</v>
      </c>
      <c r="M7" s="11">
        <v>592</v>
      </c>
      <c r="N7" s="12">
        <v>60</v>
      </c>
      <c r="O7" s="38">
        <f t="shared" ref="O7:P7" si="0">+I7+K7+M7</f>
        <v>1298</v>
      </c>
      <c r="P7" s="38">
        <f t="shared" si="0"/>
        <v>135</v>
      </c>
      <c r="Q7" s="14">
        <f t="shared" ref="Q7" si="1">+P7/G7</f>
        <v>9.6428571428571423</v>
      </c>
      <c r="R7" s="15">
        <f t="shared" ref="R7" si="2">+O7/P7</f>
        <v>9.6148148148148156</v>
      </c>
      <c r="S7" s="18">
        <v>6673.19</v>
      </c>
      <c r="T7" s="17">
        <f t="shared" ref="T7" si="3">-(S7-O7)/S7</f>
        <v>-0.80549032771433149</v>
      </c>
      <c r="U7" s="18">
        <v>13795.63</v>
      </c>
      <c r="V7" s="19">
        <v>1368</v>
      </c>
      <c r="W7" s="20">
        <f t="shared" ref="W7" si="4">U7/V7</f>
        <v>10.084524853801168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K15" sqref="K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116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117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8" t="s">
        <v>17</v>
      </c>
      <c r="S6" s="2" t="s">
        <v>14</v>
      </c>
      <c r="T6" s="99" t="s">
        <v>18</v>
      </c>
      <c r="U6" s="2" t="s">
        <v>14</v>
      </c>
      <c r="V6" s="3" t="s">
        <v>15</v>
      </c>
      <c r="W6" s="98" t="s">
        <v>17</v>
      </c>
    </row>
    <row r="7" spans="1:23" ht="36" customHeight="1" x14ac:dyDescent="0.25">
      <c r="A7" s="1"/>
      <c r="B7" s="100" t="s">
        <v>119</v>
      </c>
      <c r="C7" s="101">
        <v>42993</v>
      </c>
      <c r="D7" s="10" t="s">
        <v>20</v>
      </c>
      <c r="E7" s="89" t="s">
        <v>118</v>
      </c>
      <c r="F7" s="99">
        <v>38</v>
      </c>
      <c r="G7" s="99">
        <v>38</v>
      </c>
      <c r="H7" s="99">
        <v>1</v>
      </c>
      <c r="I7" s="11">
        <v>1615</v>
      </c>
      <c r="J7" s="12">
        <v>156</v>
      </c>
      <c r="K7" s="11">
        <v>2168</v>
      </c>
      <c r="L7" s="12">
        <v>197</v>
      </c>
      <c r="M7" s="11">
        <v>2890.19</v>
      </c>
      <c r="N7" s="12">
        <v>278</v>
      </c>
      <c r="O7" s="38">
        <f t="shared" ref="O7:P7" si="0">+I7+K7+M7</f>
        <v>6673.1900000000005</v>
      </c>
      <c r="P7" s="38">
        <f t="shared" si="0"/>
        <v>631</v>
      </c>
      <c r="Q7" s="14">
        <f t="shared" ref="Q7" si="1">+P7/G7</f>
        <v>16.605263157894736</v>
      </c>
      <c r="R7" s="15">
        <f t="shared" ref="R7" si="2">+O7/P7</f>
        <v>10.575578446909669</v>
      </c>
      <c r="S7" s="18"/>
      <c r="T7" s="17" t="e">
        <f t="shared" ref="T7" si="3">-(S7-O7)/S7</f>
        <v>#DIV/0!</v>
      </c>
      <c r="U7" s="18">
        <v>6673.19</v>
      </c>
      <c r="V7" s="19">
        <v>631</v>
      </c>
      <c r="W7" s="20">
        <f t="shared" ref="W7" si="4">U7/V7</f>
        <v>10.575578446909667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A7" sqref="A7:XFD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114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115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4" t="s">
        <v>17</v>
      </c>
      <c r="S6" s="2" t="s">
        <v>14</v>
      </c>
      <c r="T6" s="95" t="s">
        <v>18</v>
      </c>
      <c r="U6" s="2" t="s">
        <v>14</v>
      </c>
      <c r="V6" s="3" t="s">
        <v>15</v>
      </c>
      <c r="W6" s="94" t="s">
        <v>17</v>
      </c>
    </row>
    <row r="7" spans="1:23" ht="36" customHeight="1" x14ac:dyDescent="0.25">
      <c r="A7" s="1"/>
      <c r="B7" s="96" t="s">
        <v>107</v>
      </c>
      <c r="C7" s="97">
        <v>42965</v>
      </c>
      <c r="D7" s="10" t="s">
        <v>20</v>
      </c>
      <c r="E7" s="89" t="s">
        <v>106</v>
      </c>
      <c r="F7" s="95">
        <v>107</v>
      </c>
      <c r="G7" s="95">
        <v>7</v>
      </c>
      <c r="H7" s="95">
        <v>4</v>
      </c>
      <c r="I7" s="11">
        <v>304</v>
      </c>
      <c r="J7" s="12">
        <v>40</v>
      </c>
      <c r="K7" s="11">
        <v>338</v>
      </c>
      <c r="L7" s="12">
        <v>56</v>
      </c>
      <c r="M7" s="11">
        <v>460.5</v>
      </c>
      <c r="N7" s="12">
        <v>54</v>
      </c>
      <c r="O7" s="38">
        <f t="shared" ref="O7:P8" si="0">+I7+K7+M7</f>
        <v>1102.5</v>
      </c>
      <c r="P7" s="38">
        <f t="shared" si="0"/>
        <v>150</v>
      </c>
      <c r="Q7" s="14">
        <f t="shared" ref="Q7:Q8" si="1">+P7/G7</f>
        <v>21.428571428571427</v>
      </c>
      <c r="R7" s="15">
        <f t="shared" ref="R7:R8" si="2">+O7/P7</f>
        <v>7.35</v>
      </c>
      <c r="S7" s="18">
        <v>13377.53</v>
      </c>
      <c r="T7" s="17">
        <f t="shared" ref="T7:T8" si="3">-(S7-O7)/S7</f>
        <v>-0.91758568285774733</v>
      </c>
      <c r="U7" s="18">
        <v>222823.95</v>
      </c>
      <c r="V7" s="19">
        <v>21589</v>
      </c>
      <c r="W7" s="20">
        <f t="shared" ref="W7:W8" si="4">U7/V7</f>
        <v>10.321179767474177</v>
      </c>
    </row>
    <row r="8" spans="1:23" ht="45" customHeight="1" x14ac:dyDescent="0.25">
      <c r="A8" s="1"/>
      <c r="B8" s="84" t="s">
        <v>103</v>
      </c>
      <c r="C8" s="97">
        <v>42836</v>
      </c>
      <c r="D8" s="10" t="s">
        <v>20</v>
      </c>
      <c r="E8" s="95" t="s">
        <v>104</v>
      </c>
      <c r="F8" s="95">
        <v>20</v>
      </c>
      <c r="G8" s="95">
        <v>2</v>
      </c>
      <c r="H8" s="95">
        <v>5</v>
      </c>
      <c r="I8" s="11">
        <v>20</v>
      </c>
      <c r="J8" s="12">
        <v>2</v>
      </c>
      <c r="K8" s="11">
        <v>40</v>
      </c>
      <c r="L8" s="12">
        <v>4</v>
      </c>
      <c r="M8" s="11">
        <v>21</v>
      </c>
      <c r="N8" s="12">
        <v>3</v>
      </c>
      <c r="O8" s="38">
        <f t="shared" si="0"/>
        <v>81</v>
      </c>
      <c r="P8" s="38">
        <f t="shared" si="0"/>
        <v>9</v>
      </c>
      <c r="Q8" s="14">
        <f t="shared" si="1"/>
        <v>4.5</v>
      </c>
      <c r="R8" s="15">
        <f t="shared" si="2"/>
        <v>9</v>
      </c>
      <c r="S8" s="18">
        <v>294</v>
      </c>
      <c r="T8" s="17">
        <f t="shared" si="3"/>
        <v>-0.72448979591836737</v>
      </c>
      <c r="U8" s="18">
        <v>5433.82</v>
      </c>
      <c r="V8" s="19">
        <v>554</v>
      </c>
      <c r="W8" s="20">
        <f t="shared" si="4"/>
        <v>9.8083393501805052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112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113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0" t="s">
        <v>17</v>
      </c>
      <c r="S6" s="2" t="s">
        <v>14</v>
      </c>
      <c r="T6" s="91" t="s">
        <v>18</v>
      </c>
      <c r="U6" s="2" t="s">
        <v>14</v>
      </c>
      <c r="V6" s="3" t="s">
        <v>15</v>
      </c>
      <c r="W6" s="90" t="s">
        <v>17</v>
      </c>
    </row>
    <row r="7" spans="1:23" ht="36" customHeight="1" x14ac:dyDescent="0.25">
      <c r="A7" s="1"/>
      <c r="B7" s="92" t="s">
        <v>107</v>
      </c>
      <c r="C7" s="93">
        <v>42965</v>
      </c>
      <c r="D7" s="10" t="s">
        <v>20</v>
      </c>
      <c r="E7" s="89" t="s">
        <v>106</v>
      </c>
      <c r="F7" s="91">
        <v>107</v>
      </c>
      <c r="G7" s="91">
        <v>16</v>
      </c>
      <c r="H7" s="91">
        <v>3</v>
      </c>
      <c r="I7" s="11">
        <v>1667</v>
      </c>
      <c r="J7" s="12">
        <v>137</v>
      </c>
      <c r="K7" s="11">
        <v>2531</v>
      </c>
      <c r="L7" s="12">
        <v>186</v>
      </c>
      <c r="M7" s="11">
        <v>2729.75</v>
      </c>
      <c r="N7" s="12">
        <v>233</v>
      </c>
      <c r="O7" s="38">
        <f t="shared" ref="O7:P8" si="0">+I7+K7+M7</f>
        <v>6927.75</v>
      </c>
      <c r="P7" s="38">
        <f t="shared" si="0"/>
        <v>556</v>
      </c>
      <c r="Q7" s="14">
        <f t="shared" ref="Q7:Q8" si="1">+P7/G7</f>
        <v>34.75</v>
      </c>
      <c r="R7" s="15">
        <f t="shared" ref="R7:R8" si="2">+O7/P7</f>
        <v>12.459982014388489</v>
      </c>
      <c r="S7" s="18">
        <v>36983.160000000003</v>
      </c>
      <c r="T7" s="17">
        <f t="shared" ref="T7:T8" si="3">-(S7-O7)/S7</f>
        <v>-0.81267825680661143</v>
      </c>
      <c r="U7" s="18">
        <v>215091.67</v>
      </c>
      <c r="V7" s="19">
        <v>20777</v>
      </c>
      <c r="W7" s="20">
        <f t="shared" ref="W7:W8" si="4">U7/V7</f>
        <v>10.352393030755163</v>
      </c>
    </row>
    <row r="8" spans="1:23" ht="45" customHeight="1" x14ac:dyDescent="0.25">
      <c r="A8" s="1"/>
      <c r="B8" s="84" t="s">
        <v>103</v>
      </c>
      <c r="C8" s="93">
        <v>42836</v>
      </c>
      <c r="D8" s="10" t="s">
        <v>20</v>
      </c>
      <c r="E8" s="91" t="s">
        <v>104</v>
      </c>
      <c r="F8" s="91">
        <v>20</v>
      </c>
      <c r="G8" s="91">
        <v>2</v>
      </c>
      <c r="H8" s="91">
        <v>4</v>
      </c>
      <c r="I8" s="11">
        <v>82</v>
      </c>
      <c r="J8" s="12">
        <v>10</v>
      </c>
      <c r="K8" s="11">
        <v>89</v>
      </c>
      <c r="L8" s="12">
        <v>11</v>
      </c>
      <c r="M8" s="11">
        <v>28</v>
      </c>
      <c r="N8" s="12">
        <v>4</v>
      </c>
      <c r="O8" s="38">
        <f t="shared" si="0"/>
        <v>199</v>
      </c>
      <c r="P8" s="38">
        <f t="shared" si="0"/>
        <v>25</v>
      </c>
      <c r="Q8" s="14">
        <f t="shared" si="1"/>
        <v>12.5</v>
      </c>
      <c r="R8" s="15">
        <f t="shared" si="2"/>
        <v>7.96</v>
      </c>
      <c r="S8" s="18">
        <v>171</v>
      </c>
      <c r="T8" s="17">
        <f t="shared" si="3"/>
        <v>0.16374269005847952</v>
      </c>
      <c r="U8" s="18">
        <v>5257.82</v>
      </c>
      <c r="V8" s="19">
        <v>534</v>
      </c>
      <c r="W8" s="20">
        <f t="shared" si="4"/>
        <v>9.8461048689138568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S8" sqref="S8: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411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412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3" t="s">
        <v>17</v>
      </c>
      <c r="S6" s="2" t="s">
        <v>14</v>
      </c>
      <c r="T6" s="552" t="s">
        <v>18</v>
      </c>
      <c r="U6" s="2" t="s">
        <v>14</v>
      </c>
      <c r="V6" s="3" t="s">
        <v>15</v>
      </c>
      <c r="W6" s="553" t="s">
        <v>17</v>
      </c>
    </row>
    <row r="8" spans="1:23" ht="57.75" customHeight="1" x14ac:dyDescent="0.25">
      <c r="B8" s="550" t="s">
        <v>410</v>
      </c>
      <c r="C8" s="551">
        <v>43833</v>
      </c>
      <c r="D8" s="552" t="s">
        <v>20</v>
      </c>
      <c r="E8" s="408" t="s">
        <v>409</v>
      </c>
      <c r="F8" s="552">
        <v>11</v>
      </c>
      <c r="G8" s="552">
        <v>2</v>
      </c>
      <c r="H8" s="552">
        <v>2</v>
      </c>
      <c r="I8" s="11">
        <v>0</v>
      </c>
      <c r="J8" s="12">
        <v>0</v>
      </c>
      <c r="K8" s="11">
        <v>30</v>
      </c>
      <c r="L8" s="12">
        <v>2</v>
      </c>
      <c r="M8" s="11">
        <v>124</v>
      </c>
      <c r="N8" s="12">
        <v>8</v>
      </c>
      <c r="O8" s="38">
        <f t="shared" ref="O8:O9" si="0">+I8+K8+M8</f>
        <v>154</v>
      </c>
      <c r="P8" s="393">
        <f>+J8+L8+N8</f>
        <v>10</v>
      </c>
      <c r="Q8" s="15">
        <f>+O8/G8</f>
        <v>77</v>
      </c>
      <c r="R8" s="15">
        <f t="shared" ref="R8:R9" si="1">+O8/P8</f>
        <v>15.4</v>
      </c>
      <c r="S8" s="18">
        <v>454</v>
      </c>
      <c r="T8" s="17">
        <f>-(S8-O8)/S8</f>
        <v>-0.66079295154185025</v>
      </c>
      <c r="U8" s="18">
        <v>1058</v>
      </c>
      <c r="V8" s="19">
        <v>67</v>
      </c>
      <c r="W8" s="20">
        <f t="shared" ref="W8:W9" si="2">U8/V8</f>
        <v>15.791044776119403</v>
      </c>
    </row>
    <row r="9" spans="1:23" x14ac:dyDescent="0.25">
      <c r="B9" s="550" t="s">
        <v>340</v>
      </c>
      <c r="C9" s="551">
        <v>43644</v>
      </c>
      <c r="D9" s="552" t="s">
        <v>20</v>
      </c>
      <c r="E9" s="408" t="s">
        <v>341</v>
      </c>
      <c r="F9" s="552">
        <v>68</v>
      </c>
      <c r="G9" s="552">
        <v>1</v>
      </c>
      <c r="H9" s="552">
        <v>7</v>
      </c>
      <c r="I9" s="11">
        <v>71</v>
      </c>
      <c r="J9" s="12">
        <v>5</v>
      </c>
      <c r="K9" s="11">
        <v>90</v>
      </c>
      <c r="L9" s="12">
        <v>6</v>
      </c>
      <c r="M9" s="11">
        <v>299</v>
      </c>
      <c r="N9" s="12">
        <v>21</v>
      </c>
      <c r="O9" s="38">
        <f t="shared" si="0"/>
        <v>460</v>
      </c>
      <c r="P9" s="393">
        <f>+J9+L9+N9</f>
        <v>32</v>
      </c>
      <c r="Q9" s="15">
        <f>+O9/G9</f>
        <v>460</v>
      </c>
      <c r="R9" s="15">
        <f t="shared" si="1"/>
        <v>14.375</v>
      </c>
      <c r="S9" s="18">
        <v>281</v>
      </c>
      <c r="T9" s="17">
        <f>-(S9-O9)/S9</f>
        <v>0.63701067615658358</v>
      </c>
      <c r="U9" s="18">
        <v>47709</v>
      </c>
      <c r="V9" s="19">
        <v>3373</v>
      </c>
      <c r="W9" s="20">
        <f t="shared" si="2"/>
        <v>14.144381855914617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G7" sqref="G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111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110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5" t="s">
        <v>17</v>
      </c>
      <c r="S6" s="2" t="s">
        <v>14</v>
      </c>
      <c r="T6" s="86" t="s">
        <v>18</v>
      </c>
      <c r="U6" s="2" t="s">
        <v>14</v>
      </c>
      <c r="V6" s="3" t="s">
        <v>15</v>
      </c>
      <c r="W6" s="85" t="s">
        <v>17</v>
      </c>
    </row>
    <row r="7" spans="1:23" ht="36" customHeight="1" x14ac:dyDescent="0.25">
      <c r="A7" s="1"/>
      <c r="B7" s="87" t="s">
        <v>107</v>
      </c>
      <c r="C7" s="88">
        <v>42965</v>
      </c>
      <c r="D7" s="10" t="s">
        <v>20</v>
      </c>
      <c r="E7" s="89" t="s">
        <v>106</v>
      </c>
      <c r="F7" s="86">
        <v>107</v>
      </c>
      <c r="G7" s="86">
        <v>66</v>
      </c>
      <c r="H7" s="86">
        <v>2</v>
      </c>
      <c r="I7" s="11">
        <v>9286.2999999999993</v>
      </c>
      <c r="J7" s="12">
        <v>876</v>
      </c>
      <c r="K7" s="11">
        <v>10892.5</v>
      </c>
      <c r="L7" s="12">
        <v>968</v>
      </c>
      <c r="M7" s="11">
        <v>16674.36</v>
      </c>
      <c r="N7" s="12">
        <v>1482</v>
      </c>
      <c r="O7" s="38">
        <f t="shared" ref="O7:P8" si="0">+I7+K7+M7</f>
        <v>36853.160000000003</v>
      </c>
      <c r="P7" s="38">
        <f t="shared" si="0"/>
        <v>3326</v>
      </c>
      <c r="Q7" s="14">
        <f t="shared" ref="Q7:Q8" si="1">+P7/G7</f>
        <v>50.393939393939391</v>
      </c>
      <c r="R7" s="15">
        <f t="shared" ref="R7:R8" si="2">+O7/P7</f>
        <v>11.080324714371619</v>
      </c>
      <c r="S7" s="18">
        <v>71376.87</v>
      </c>
      <c r="T7" s="17">
        <f t="shared" ref="T7:T8" si="3">-(S7-O7)/S7</f>
        <v>-0.48368203873327581</v>
      </c>
      <c r="U7" s="18">
        <v>169562.58</v>
      </c>
      <c r="V7" s="19">
        <v>16401</v>
      </c>
      <c r="W7" s="20">
        <f t="shared" ref="W7:W8" si="4">U7/V7</f>
        <v>10.338551307847082</v>
      </c>
    </row>
    <row r="8" spans="1:23" ht="45" customHeight="1" x14ac:dyDescent="0.25">
      <c r="A8" s="1"/>
      <c r="B8" s="84" t="s">
        <v>103</v>
      </c>
      <c r="C8" s="88">
        <v>42836</v>
      </c>
      <c r="D8" s="10" t="s">
        <v>20</v>
      </c>
      <c r="E8" s="86" t="s">
        <v>104</v>
      </c>
      <c r="F8" s="86">
        <v>20</v>
      </c>
      <c r="G8" s="86">
        <v>4</v>
      </c>
      <c r="H8" s="86">
        <v>3</v>
      </c>
      <c r="I8" s="11">
        <v>34</v>
      </c>
      <c r="J8" s="12">
        <v>4</v>
      </c>
      <c r="K8" s="11">
        <v>75</v>
      </c>
      <c r="L8" s="12">
        <v>9</v>
      </c>
      <c r="M8" s="11">
        <v>62</v>
      </c>
      <c r="N8" s="12">
        <v>8</v>
      </c>
      <c r="O8" s="38">
        <f t="shared" si="0"/>
        <v>171</v>
      </c>
      <c r="P8" s="38">
        <f t="shared" si="0"/>
        <v>21</v>
      </c>
      <c r="Q8" s="14">
        <f t="shared" si="1"/>
        <v>5.25</v>
      </c>
      <c r="R8" s="15">
        <f t="shared" si="2"/>
        <v>8.1428571428571423</v>
      </c>
      <c r="S8" s="18">
        <v>279</v>
      </c>
      <c r="T8" s="17">
        <f t="shared" si="3"/>
        <v>-0.38709677419354838</v>
      </c>
      <c r="U8" s="18">
        <v>4875.82</v>
      </c>
      <c r="V8" s="19">
        <v>485</v>
      </c>
      <c r="W8" s="20">
        <f t="shared" si="4"/>
        <v>10.05323711340206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P19" sqref="P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108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109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0" t="s">
        <v>17</v>
      </c>
      <c r="S6" s="2" t="s">
        <v>14</v>
      </c>
      <c r="T6" s="81" t="s">
        <v>18</v>
      </c>
      <c r="U6" s="2" t="s">
        <v>14</v>
      </c>
      <c r="V6" s="3" t="s">
        <v>15</v>
      </c>
      <c r="W6" s="80" t="s">
        <v>17</v>
      </c>
    </row>
    <row r="7" spans="1:23" ht="36" customHeight="1" x14ac:dyDescent="0.25">
      <c r="A7" s="1"/>
      <c r="B7" s="82" t="s">
        <v>107</v>
      </c>
      <c r="C7" s="83">
        <v>42965</v>
      </c>
      <c r="D7" s="10" t="s">
        <v>20</v>
      </c>
      <c r="E7" s="89" t="s">
        <v>106</v>
      </c>
      <c r="F7" s="81">
        <v>107</v>
      </c>
      <c r="G7" s="81">
        <v>107</v>
      </c>
      <c r="H7" s="81">
        <v>1</v>
      </c>
      <c r="I7" s="11">
        <v>18299.02</v>
      </c>
      <c r="J7" s="12">
        <v>1711</v>
      </c>
      <c r="K7" s="11">
        <v>20848.349999999999</v>
      </c>
      <c r="L7" s="12">
        <v>1905</v>
      </c>
      <c r="M7" s="11">
        <v>32159.5</v>
      </c>
      <c r="N7" s="12">
        <v>2917</v>
      </c>
      <c r="O7" s="38">
        <f t="shared" ref="O7" si="0">+I7+K7+M7</f>
        <v>71306.87</v>
      </c>
      <c r="P7" s="38">
        <f t="shared" ref="O7:P9" si="1">+J7+L7+N7</f>
        <v>6533</v>
      </c>
      <c r="Q7" s="14">
        <f t="shared" ref="Q7" si="2">+P7/G7</f>
        <v>61.056074766355138</v>
      </c>
      <c r="R7" s="15">
        <f t="shared" ref="R7" si="3">+O7/P7</f>
        <v>10.914873718046838</v>
      </c>
      <c r="S7" s="18"/>
      <c r="T7" s="17" t="e">
        <f t="shared" ref="T7" si="4">-(S7-O7)/S7</f>
        <v>#DIV/0!</v>
      </c>
      <c r="U7" s="18">
        <v>71306.87</v>
      </c>
      <c r="V7" s="19">
        <v>6533</v>
      </c>
      <c r="W7" s="20">
        <f t="shared" ref="W7" si="5">U7/V7</f>
        <v>10.914873718046838</v>
      </c>
    </row>
    <row r="8" spans="1:23" ht="32.25" customHeight="1" x14ac:dyDescent="0.25">
      <c r="A8" s="1"/>
      <c r="B8" s="82" t="s">
        <v>100</v>
      </c>
      <c r="C8" s="83">
        <v>42951</v>
      </c>
      <c r="D8" s="10" t="s">
        <v>20</v>
      </c>
      <c r="E8" s="81" t="s">
        <v>101</v>
      </c>
      <c r="F8" s="81">
        <v>63</v>
      </c>
      <c r="G8" s="81">
        <v>35</v>
      </c>
      <c r="H8" s="81">
        <v>3</v>
      </c>
      <c r="I8" s="11">
        <v>171</v>
      </c>
      <c r="J8" s="12">
        <v>15</v>
      </c>
      <c r="K8" s="11">
        <v>289</v>
      </c>
      <c r="L8" s="12">
        <v>21</v>
      </c>
      <c r="M8" s="11">
        <v>777</v>
      </c>
      <c r="N8" s="12">
        <v>57</v>
      </c>
      <c r="O8" s="38">
        <f t="shared" si="1"/>
        <v>1237</v>
      </c>
      <c r="P8" s="38">
        <f t="shared" si="1"/>
        <v>93</v>
      </c>
      <c r="Q8" s="14">
        <f t="shared" ref="Q8:Q9" si="6">+P8/G8</f>
        <v>2.657142857142857</v>
      </c>
      <c r="R8" s="15">
        <f t="shared" ref="R8:R9" si="7">+O8/P8</f>
        <v>13.301075268817204</v>
      </c>
      <c r="S8" s="18">
        <v>16059</v>
      </c>
      <c r="T8" s="17">
        <f t="shared" ref="T8:T9" si="8">-(S8-O8)/S8</f>
        <v>-0.92297154243726265</v>
      </c>
      <c r="U8" s="18">
        <v>105995.03</v>
      </c>
      <c r="V8" s="19">
        <v>9762</v>
      </c>
      <c r="W8" s="20">
        <f t="shared" ref="W8:W9" si="9">U8/V8</f>
        <v>10.857921532472854</v>
      </c>
    </row>
    <row r="9" spans="1:23" ht="45" customHeight="1" x14ac:dyDescent="0.25">
      <c r="A9" s="1"/>
      <c r="B9" s="84" t="s">
        <v>103</v>
      </c>
      <c r="C9" s="83">
        <v>42836</v>
      </c>
      <c r="D9" s="10" t="s">
        <v>20</v>
      </c>
      <c r="E9" s="81" t="s">
        <v>104</v>
      </c>
      <c r="F9" s="81">
        <v>20</v>
      </c>
      <c r="G9" s="81">
        <v>20</v>
      </c>
      <c r="H9" s="81">
        <v>1</v>
      </c>
      <c r="I9" s="11">
        <v>70</v>
      </c>
      <c r="J9" s="12">
        <v>8</v>
      </c>
      <c r="K9" s="11">
        <v>93</v>
      </c>
      <c r="L9" s="12">
        <v>11</v>
      </c>
      <c r="M9" s="11">
        <v>116</v>
      </c>
      <c r="N9" s="12">
        <v>15</v>
      </c>
      <c r="O9" s="38">
        <f t="shared" si="1"/>
        <v>279</v>
      </c>
      <c r="P9" s="38">
        <f t="shared" si="1"/>
        <v>34</v>
      </c>
      <c r="Q9" s="14">
        <f t="shared" si="6"/>
        <v>1.7</v>
      </c>
      <c r="R9" s="15">
        <f t="shared" si="7"/>
        <v>8.2058823529411757</v>
      </c>
      <c r="S9" s="18">
        <v>2133.3200000000002</v>
      </c>
      <c r="T9" s="17">
        <f t="shared" si="8"/>
        <v>-0.8692179326120788</v>
      </c>
      <c r="U9" s="18">
        <v>4495.82</v>
      </c>
      <c r="V9" s="19">
        <v>439</v>
      </c>
      <c r="W9" s="20">
        <f t="shared" si="9"/>
        <v>10.241047835990887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D33" sqref="D3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105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102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6" t="s">
        <v>17</v>
      </c>
      <c r="S6" s="2" t="s">
        <v>14</v>
      </c>
      <c r="T6" s="77" t="s">
        <v>18</v>
      </c>
      <c r="U6" s="2" t="s">
        <v>14</v>
      </c>
      <c r="V6" s="3" t="s">
        <v>15</v>
      </c>
      <c r="W6" s="76" t="s">
        <v>17</v>
      </c>
    </row>
    <row r="7" spans="1:23" ht="32.25" customHeight="1" x14ac:dyDescent="0.25">
      <c r="A7" s="1"/>
      <c r="B7" s="78" t="s">
        <v>100</v>
      </c>
      <c r="C7" s="79">
        <v>42951</v>
      </c>
      <c r="D7" s="10" t="s">
        <v>20</v>
      </c>
      <c r="E7" s="77" t="s">
        <v>101</v>
      </c>
      <c r="F7" s="77">
        <v>63</v>
      </c>
      <c r="G7" s="77">
        <v>35</v>
      </c>
      <c r="H7" s="77">
        <v>2</v>
      </c>
      <c r="I7" s="11">
        <v>3914</v>
      </c>
      <c r="J7" s="12">
        <v>335</v>
      </c>
      <c r="K7" s="11">
        <v>4802</v>
      </c>
      <c r="L7" s="12">
        <v>396</v>
      </c>
      <c r="M7" s="11">
        <v>7283</v>
      </c>
      <c r="N7" s="12">
        <v>579</v>
      </c>
      <c r="O7" s="38">
        <f t="shared" ref="O7:P7" si="0">+I7+K7+M7</f>
        <v>15999</v>
      </c>
      <c r="P7" s="38">
        <f t="shared" si="0"/>
        <v>1310</v>
      </c>
      <c r="Q7" s="14">
        <f t="shared" ref="Q7:Q9" si="1">+P7/G7</f>
        <v>37.428571428571431</v>
      </c>
      <c r="R7" s="15">
        <f t="shared" ref="R7:R9" si="2">+O7/P7</f>
        <v>12.212977099236641</v>
      </c>
      <c r="S7" s="18">
        <v>38768.01</v>
      </c>
      <c r="T7" s="17">
        <f t="shared" ref="T7:T9" si="3">-(S7-O7)/S7</f>
        <v>-0.58731438626847243</v>
      </c>
      <c r="U7" s="18">
        <v>91833.03</v>
      </c>
      <c r="V7" s="19">
        <v>8388</v>
      </c>
      <c r="W7" s="20">
        <f t="shared" ref="W7:W9" si="4">U7/V7</f>
        <v>10.948143776824034</v>
      </c>
    </row>
    <row r="8" spans="1:23" ht="32.25" customHeight="1" x14ac:dyDescent="0.25">
      <c r="A8" s="1"/>
      <c r="B8" s="84" t="s">
        <v>103</v>
      </c>
      <c r="C8" s="79">
        <v>42836</v>
      </c>
      <c r="D8" s="10" t="s">
        <v>20</v>
      </c>
      <c r="E8" s="77" t="s">
        <v>104</v>
      </c>
      <c r="F8" s="77">
        <v>20</v>
      </c>
      <c r="G8" s="77">
        <v>20</v>
      </c>
      <c r="H8" s="77">
        <v>1</v>
      </c>
      <c r="I8" s="11">
        <v>598.32000000000005</v>
      </c>
      <c r="J8" s="12">
        <v>51</v>
      </c>
      <c r="K8" s="11">
        <v>587</v>
      </c>
      <c r="L8" s="12">
        <v>54</v>
      </c>
      <c r="M8" s="11">
        <v>748</v>
      </c>
      <c r="N8" s="12">
        <v>73</v>
      </c>
      <c r="O8" s="38">
        <f t="shared" ref="O8:O9" si="5">+I8+K8+M8</f>
        <v>1933.3200000000002</v>
      </c>
      <c r="P8" s="38">
        <f t="shared" ref="P8:P9" si="6">+J8+L8+N8</f>
        <v>178</v>
      </c>
      <c r="Q8" s="14">
        <f t="shared" ref="Q8" si="7">+P8/G8</f>
        <v>8.9</v>
      </c>
      <c r="R8" s="15">
        <f t="shared" ref="R8" si="8">+O8/P8</f>
        <v>10.861348314606742</v>
      </c>
      <c r="S8" s="18"/>
      <c r="T8" s="17" t="e">
        <f t="shared" ref="T8" si="9">-(S8-O8)/S8</f>
        <v>#DIV/0!</v>
      </c>
      <c r="U8" s="18">
        <v>1933.32</v>
      </c>
      <c r="V8" s="19">
        <v>178</v>
      </c>
      <c r="W8" s="20">
        <f t="shared" ref="W8" si="10">U8/V8</f>
        <v>10.861348314606742</v>
      </c>
    </row>
    <row r="9" spans="1:23" s="21" customFormat="1" ht="30.75" customHeight="1" x14ac:dyDescent="0.25">
      <c r="A9" s="7">
        <v>1</v>
      </c>
      <c r="B9" s="8" t="s">
        <v>94</v>
      </c>
      <c r="C9" s="9">
        <v>42937</v>
      </c>
      <c r="D9" s="10" t="s">
        <v>20</v>
      </c>
      <c r="E9" s="10" t="s">
        <v>95</v>
      </c>
      <c r="F9" s="10">
        <v>82</v>
      </c>
      <c r="G9" s="10">
        <v>1</v>
      </c>
      <c r="H9" s="10">
        <v>4</v>
      </c>
      <c r="I9" s="11">
        <v>16</v>
      </c>
      <c r="J9" s="12">
        <v>2</v>
      </c>
      <c r="K9" s="11">
        <v>16</v>
      </c>
      <c r="L9" s="12">
        <v>2</v>
      </c>
      <c r="M9" s="11">
        <v>48</v>
      </c>
      <c r="N9" s="12">
        <v>6</v>
      </c>
      <c r="O9" s="38">
        <f t="shared" si="5"/>
        <v>80</v>
      </c>
      <c r="P9" s="38">
        <f t="shared" si="6"/>
        <v>10</v>
      </c>
      <c r="Q9" s="14">
        <f t="shared" si="1"/>
        <v>10</v>
      </c>
      <c r="R9" s="15">
        <f t="shared" si="2"/>
        <v>8</v>
      </c>
      <c r="S9" s="18">
        <v>3701.5</v>
      </c>
      <c r="T9" s="17">
        <f t="shared" si="3"/>
        <v>-0.97838714034850738</v>
      </c>
      <c r="U9" s="18">
        <v>125172.05</v>
      </c>
      <c r="V9" s="19">
        <v>12044</v>
      </c>
      <c r="W9" s="20">
        <f t="shared" si="4"/>
        <v>10.392896878113584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S16" sqref="S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99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98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2" t="s">
        <v>17</v>
      </c>
      <c r="S6" s="2" t="s">
        <v>14</v>
      </c>
      <c r="T6" s="73" t="s">
        <v>18</v>
      </c>
      <c r="U6" s="2" t="s">
        <v>14</v>
      </c>
      <c r="V6" s="3" t="s">
        <v>15</v>
      </c>
      <c r="W6" s="72" t="s">
        <v>17</v>
      </c>
    </row>
    <row r="7" spans="1:23" ht="32.25" customHeight="1" x14ac:dyDescent="0.25">
      <c r="A7" s="1"/>
      <c r="B7" s="74" t="s">
        <v>100</v>
      </c>
      <c r="C7" s="75">
        <v>42951</v>
      </c>
      <c r="D7" s="10" t="s">
        <v>20</v>
      </c>
      <c r="E7" s="73" t="s">
        <v>101</v>
      </c>
      <c r="F7" s="73">
        <v>63</v>
      </c>
      <c r="G7" s="73">
        <v>63</v>
      </c>
      <c r="H7" s="73">
        <v>1</v>
      </c>
      <c r="I7" s="11">
        <v>10175.01</v>
      </c>
      <c r="J7" s="12">
        <v>892</v>
      </c>
      <c r="K7" s="11">
        <v>11969.65</v>
      </c>
      <c r="L7" s="12">
        <v>1038</v>
      </c>
      <c r="M7" s="11">
        <v>16343.35</v>
      </c>
      <c r="N7" s="12">
        <v>1395</v>
      </c>
      <c r="O7" s="38">
        <f t="shared" ref="O7:O8" si="0">+I7+K7+M7</f>
        <v>38488.01</v>
      </c>
      <c r="P7" s="14">
        <v>3325</v>
      </c>
      <c r="Q7" s="14">
        <f t="shared" ref="Q7" si="1">+P7/G7</f>
        <v>52.777777777777779</v>
      </c>
      <c r="R7" s="15">
        <f t="shared" ref="R7" si="2">+O7/P7</f>
        <v>11.575341353383459</v>
      </c>
      <c r="S7" s="18"/>
      <c r="T7" s="17" t="e">
        <f t="shared" ref="T7" si="3">-(S7-O7)/S7</f>
        <v>#DIV/0!</v>
      </c>
      <c r="U7" s="18">
        <v>38488.01</v>
      </c>
      <c r="V7" s="19">
        <v>3325</v>
      </c>
      <c r="W7" s="20">
        <f t="shared" ref="W7" si="4">U7/V7</f>
        <v>11.575341353383459</v>
      </c>
    </row>
    <row r="8" spans="1:23" s="21" customFormat="1" ht="30.75" customHeight="1" x14ac:dyDescent="0.25">
      <c r="A8" s="7">
        <v>1</v>
      </c>
      <c r="B8" s="8" t="s">
        <v>94</v>
      </c>
      <c r="C8" s="9">
        <v>42937</v>
      </c>
      <c r="D8" s="10" t="s">
        <v>20</v>
      </c>
      <c r="E8" s="10" t="s">
        <v>95</v>
      </c>
      <c r="F8" s="10">
        <v>82</v>
      </c>
      <c r="G8" s="10">
        <v>3</v>
      </c>
      <c r="H8" s="10">
        <v>3</v>
      </c>
      <c r="I8" s="11">
        <v>633</v>
      </c>
      <c r="J8" s="12">
        <v>62</v>
      </c>
      <c r="K8" s="11">
        <v>652</v>
      </c>
      <c r="L8" s="12">
        <v>63</v>
      </c>
      <c r="M8" s="11">
        <v>982</v>
      </c>
      <c r="N8" s="12">
        <v>91</v>
      </c>
      <c r="O8" s="38">
        <f t="shared" si="0"/>
        <v>2267</v>
      </c>
      <c r="P8" s="14">
        <v>216</v>
      </c>
      <c r="Q8" s="14">
        <f t="shared" ref="Q8" si="5">+P8/G8</f>
        <v>72</v>
      </c>
      <c r="R8" s="15">
        <f t="shared" ref="R8" si="6">+O8/P8</f>
        <v>10.49537037037037</v>
      </c>
      <c r="S8" s="18">
        <v>18331.009999999998</v>
      </c>
      <c r="T8" s="17">
        <f t="shared" ref="T8" si="7">-(S8-O8)/S8</f>
        <v>-0.87632978215602964</v>
      </c>
      <c r="U8" s="18">
        <v>124197.55</v>
      </c>
      <c r="V8" s="19">
        <v>11890</v>
      </c>
      <c r="W8" s="20">
        <f t="shared" ref="W8" si="8">U8/V8</f>
        <v>10.445546677880571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M18" sqref="M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97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96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1" t="s">
        <v>17</v>
      </c>
      <c r="S6" s="2" t="s">
        <v>14</v>
      </c>
      <c r="T6" s="70" t="s">
        <v>18</v>
      </c>
      <c r="U6" s="2" t="s">
        <v>14</v>
      </c>
      <c r="V6" s="3" t="s">
        <v>15</v>
      </c>
      <c r="W6" s="71" t="s">
        <v>17</v>
      </c>
    </row>
    <row r="7" spans="1:23" s="21" customFormat="1" ht="30.75" customHeight="1" x14ac:dyDescent="0.2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31</v>
      </c>
      <c r="H7" s="10">
        <v>2</v>
      </c>
      <c r="I7" s="11">
        <v>3876.01</v>
      </c>
      <c r="J7" s="12">
        <v>329</v>
      </c>
      <c r="K7" s="11">
        <v>6740</v>
      </c>
      <c r="L7" s="12">
        <v>557</v>
      </c>
      <c r="M7" s="11">
        <v>7715</v>
      </c>
      <c r="N7" s="12">
        <v>642</v>
      </c>
      <c r="O7" s="38">
        <f t="shared" ref="O7" si="0">+I7+K7+M7</f>
        <v>18331.010000000002</v>
      </c>
      <c r="P7" s="14">
        <v>1528</v>
      </c>
      <c r="Q7" s="14">
        <f t="shared" ref="Q7" si="1">+P7/G7</f>
        <v>49.29032258064516</v>
      </c>
      <c r="R7" s="15">
        <f t="shared" ref="R7" si="2">+O7/P7</f>
        <v>11.996734293193718</v>
      </c>
      <c r="S7" s="18">
        <v>47710.47</v>
      </c>
      <c r="T7" s="17">
        <f t="shared" ref="T7" si="3">-(S7-O7)/S7</f>
        <v>-0.61578643010643153</v>
      </c>
      <c r="U7" s="18">
        <v>106531.02</v>
      </c>
      <c r="V7" s="19">
        <v>10088</v>
      </c>
      <c r="W7" s="20">
        <f t="shared" ref="W7" si="4">U7/V7</f>
        <v>10.560172482157018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O17" sqref="O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92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93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8" t="s">
        <v>17</v>
      </c>
      <c r="S6" s="2" t="s">
        <v>14</v>
      </c>
      <c r="T6" s="69" t="s">
        <v>18</v>
      </c>
      <c r="U6" s="2" t="s">
        <v>14</v>
      </c>
      <c r="V6" s="3" t="s">
        <v>15</v>
      </c>
      <c r="W6" s="68" t="s">
        <v>17</v>
      </c>
    </row>
    <row r="7" spans="1:23" s="21" customFormat="1" ht="30.75" customHeight="1" x14ac:dyDescent="0.2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82</v>
      </c>
      <c r="H7" s="10">
        <v>1</v>
      </c>
      <c r="I7" s="11">
        <v>10062.299999999999</v>
      </c>
      <c r="J7" s="12">
        <v>943</v>
      </c>
      <c r="K7" s="11">
        <v>15017.37</v>
      </c>
      <c r="L7" s="12">
        <v>1354</v>
      </c>
      <c r="M7" s="11">
        <v>22630.799999999999</v>
      </c>
      <c r="N7" s="12">
        <v>2036</v>
      </c>
      <c r="O7" s="38">
        <f t="shared" ref="O7" si="0">+I7+K7+M7</f>
        <v>47710.47</v>
      </c>
      <c r="P7" s="38">
        <v>4333</v>
      </c>
      <c r="Q7" s="14">
        <f t="shared" ref="Q7" si="1">+P7/G7</f>
        <v>52.841463414634148</v>
      </c>
      <c r="R7" s="15">
        <f t="shared" ref="R7" si="2">+O7/P7</f>
        <v>11.010955458112162</v>
      </c>
      <c r="S7" s="18"/>
      <c r="T7" s="17" t="e">
        <f t="shared" ref="T7" si="3">-(S7-O7)/S7</f>
        <v>#DIV/0!</v>
      </c>
      <c r="U7" s="18">
        <v>47710.47</v>
      </c>
      <c r="V7" s="19">
        <v>4333</v>
      </c>
      <c r="W7" s="20">
        <f t="shared" ref="W7" si="4">U7/V7</f>
        <v>11.010955458112162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28" sqref="C2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88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91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7" t="s">
        <v>17</v>
      </c>
      <c r="S6" s="2" t="s">
        <v>14</v>
      </c>
      <c r="T6" s="66" t="s">
        <v>18</v>
      </c>
      <c r="U6" s="2" t="s">
        <v>14</v>
      </c>
      <c r="V6" s="3" t="s">
        <v>15</v>
      </c>
      <c r="W6" s="67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1</v>
      </c>
      <c r="H7" s="10">
        <v>6</v>
      </c>
      <c r="I7" s="11">
        <v>41</v>
      </c>
      <c r="J7" s="12">
        <v>5</v>
      </c>
      <c r="K7" s="11">
        <v>40</v>
      </c>
      <c r="L7" s="12">
        <v>4</v>
      </c>
      <c r="M7" s="11">
        <v>60</v>
      </c>
      <c r="N7" s="12">
        <v>6</v>
      </c>
      <c r="O7" s="38">
        <f t="shared" ref="O7:P8" si="0">+I7+K7+M7</f>
        <v>141</v>
      </c>
      <c r="P7" s="38">
        <f t="shared" si="0"/>
        <v>15</v>
      </c>
      <c r="Q7" s="14">
        <f t="shared" ref="Q7:Q8" si="1">+P7/G7</f>
        <v>15</v>
      </c>
      <c r="R7" s="15">
        <f t="shared" ref="R7:R8" si="2">+O7/P7</f>
        <v>9.4</v>
      </c>
      <c r="S7" s="18">
        <v>263</v>
      </c>
      <c r="T7" s="17">
        <f t="shared" ref="T7:T8" si="3">-(S7-O7)/S7</f>
        <v>-0.46387832699619774</v>
      </c>
      <c r="U7" s="18">
        <v>28462.32</v>
      </c>
      <c r="V7" s="19">
        <v>2929</v>
      </c>
      <c r="W7" s="20">
        <f t="shared" ref="W7:W8" si="4">U7/V7</f>
        <v>9.7174189143052239</v>
      </c>
    </row>
    <row r="8" spans="1:23" s="21" customFormat="1" ht="30.75" customHeight="1" x14ac:dyDescent="0.25">
      <c r="A8" s="7"/>
      <c r="B8" s="8" t="s">
        <v>89</v>
      </c>
      <c r="C8" s="9">
        <v>42874</v>
      </c>
      <c r="D8" s="10" t="s">
        <v>20</v>
      </c>
      <c r="E8" s="10" t="s">
        <v>90</v>
      </c>
      <c r="F8" s="10">
        <v>172</v>
      </c>
      <c r="G8" s="10">
        <v>1</v>
      </c>
      <c r="H8" s="10">
        <v>8</v>
      </c>
      <c r="I8" s="11">
        <v>500</v>
      </c>
      <c r="J8" s="12">
        <v>75</v>
      </c>
      <c r="K8" s="11">
        <v>500</v>
      </c>
      <c r="L8" s="12">
        <v>75</v>
      </c>
      <c r="M8" s="11">
        <v>500</v>
      </c>
      <c r="N8" s="12">
        <v>75</v>
      </c>
      <c r="O8" s="38">
        <f t="shared" si="0"/>
        <v>1500</v>
      </c>
      <c r="P8" s="38">
        <f t="shared" si="0"/>
        <v>225</v>
      </c>
      <c r="Q8" s="14">
        <f t="shared" si="1"/>
        <v>225</v>
      </c>
      <c r="R8" s="15">
        <f t="shared" si="2"/>
        <v>6.666666666666667</v>
      </c>
      <c r="S8" s="18"/>
      <c r="T8" s="17" t="e">
        <f t="shared" si="3"/>
        <v>#DIV/0!</v>
      </c>
      <c r="U8" s="18">
        <v>323399.31</v>
      </c>
      <c r="V8" s="19">
        <v>30190</v>
      </c>
      <c r="W8" s="20">
        <f t="shared" si="4"/>
        <v>10.712133487909904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35" sqref="D3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87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86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4" t="s">
        <v>17</v>
      </c>
      <c r="S6" s="2" t="s">
        <v>14</v>
      </c>
      <c r="T6" s="65" t="s">
        <v>18</v>
      </c>
      <c r="U6" s="2" t="s">
        <v>14</v>
      </c>
      <c r="V6" s="3" t="s">
        <v>15</v>
      </c>
      <c r="W6" s="64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3</v>
      </c>
      <c r="H7" s="10">
        <v>5</v>
      </c>
      <c r="I7" s="11">
        <v>100</v>
      </c>
      <c r="J7" s="12">
        <v>19</v>
      </c>
      <c r="K7" s="11">
        <v>190</v>
      </c>
      <c r="L7" s="12">
        <v>39</v>
      </c>
      <c r="M7" s="11">
        <v>296</v>
      </c>
      <c r="N7" s="12">
        <v>47</v>
      </c>
      <c r="O7" s="38">
        <f t="shared" ref="O7:P8" si="0">+I7+K7+M7</f>
        <v>586</v>
      </c>
      <c r="P7" s="38">
        <f t="shared" si="0"/>
        <v>105</v>
      </c>
      <c r="Q7" s="14">
        <f t="shared" ref="Q7:Q8" si="1">+P7/G7</f>
        <v>35</v>
      </c>
      <c r="R7" s="15">
        <f t="shared" ref="R7:R8" si="2">+O7/P7</f>
        <v>5.5809523809523807</v>
      </c>
      <c r="S7" s="18">
        <v>263</v>
      </c>
      <c r="T7" s="17">
        <f t="shared" ref="T7:T8" si="3">-(S7-O7)/S7</f>
        <v>1.2281368821292775</v>
      </c>
      <c r="U7" s="18">
        <v>27638.32</v>
      </c>
      <c r="V7" s="19">
        <v>2794</v>
      </c>
      <c r="W7" s="20">
        <f t="shared" ref="W7:W8" si="4">U7/V7</f>
        <v>9.892025769506084</v>
      </c>
    </row>
    <row r="8" spans="1:23" s="21" customFormat="1" ht="30.75" customHeight="1" x14ac:dyDescent="0.2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5</v>
      </c>
      <c r="I8" s="11">
        <v>490</v>
      </c>
      <c r="J8" s="12">
        <v>49</v>
      </c>
      <c r="K8" s="11">
        <v>180</v>
      </c>
      <c r="L8" s="12">
        <v>18</v>
      </c>
      <c r="M8" s="11">
        <v>120</v>
      </c>
      <c r="N8" s="12">
        <v>12</v>
      </c>
      <c r="O8" s="38">
        <f t="shared" si="0"/>
        <v>790</v>
      </c>
      <c r="P8" s="38">
        <f t="shared" si="0"/>
        <v>79</v>
      </c>
      <c r="Q8" s="14">
        <f t="shared" si="1"/>
        <v>79</v>
      </c>
      <c r="R8" s="15">
        <f t="shared" si="2"/>
        <v>10</v>
      </c>
      <c r="S8" s="18">
        <v>570</v>
      </c>
      <c r="T8" s="17">
        <f t="shared" si="3"/>
        <v>0.38596491228070173</v>
      </c>
      <c r="U8" s="18">
        <v>8033</v>
      </c>
      <c r="V8" s="19">
        <v>760</v>
      </c>
      <c r="W8" s="20">
        <f t="shared" si="4"/>
        <v>10.569736842105263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9" sqref="B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85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84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2" t="s">
        <v>17</v>
      </c>
      <c r="S6" s="2" t="s">
        <v>14</v>
      </c>
      <c r="T6" s="63" t="s">
        <v>18</v>
      </c>
      <c r="U6" s="2" t="s">
        <v>14</v>
      </c>
      <c r="V6" s="3" t="s">
        <v>15</v>
      </c>
      <c r="W6" s="62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4</v>
      </c>
      <c r="I7" s="11">
        <v>94</v>
      </c>
      <c r="J7" s="12">
        <v>11</v>
      </c>
      <c r="K7" s="11">
        <v>57</v>
      </c>
      <c r="L7" s="12">
        <v>7</v>
      </c>
      <c r="M7" s="11">
        <v>58</v>
      </c>
      <c r="N7" s="12">
        <v>7</v>
      </c>
      <c r="O7" s="38">
        <f t="shared" ref="O7:P9" si="0">+I7+K7+M7</f>
        <v>209</v>
      </c>
      <c r="P7" s="38">
        <f t="shared" si="0"/>
        <v>25</v>
      </c>
      <c r="Q7" s="14">
        <f t="shared" ref="Q7:Q9" si="1">+P7/G7</f>
        <v>4.166666666666667</v>
      </c>
      <c r="R7" s="15">
        <f t="shared" ref="R7:R9" si="2">+O7/P7</f>
        <v>8.36</v>
      </c>
      <c r="S7" s="18">
        <v>16375.77</v>
      </c>
      <c r="T7" s="17">
        <f t="shared" ref="T7:T9" si="3">-(S7-O7)/S7</f>
        <v>-0.98723724136330693</v>
      </c>
      <c r="U7" s="18">
        <v>26179.32</v>
      </c>
      <c r="V7" s="19">
        <v>2486</v>
      </c>
      <c r="W7" s="20">
        <f t="shared" ref="W7:W9" si="4">U7/V7</f>
        <v>10.530699919549477</v>
      </c>
    </row>
    <row r="8" spans="1:23" s="21" customFormat="1" ht="30.75" customHeight="1" x14ac:dyDescent="0.2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4</v>
      </c>
      <c r="I8" s="11">
        <v>40</v>
      </c>
      <c r="J8" s="12">
        <v>4</v>
      </c>
      <c r="K8" s="11">
        <v>258</v>
      </c>
      <c r="L8" s="12">
        <v>25</v>
      </c>
      <c r="M8" s="11">
        <v>272</v>
      </c>
      <c r="N8" s="12">
        <v>26</v>
      </c>
      <c r="O8" s="38">
        <f t="shared" si="0"/>
        <v>570</v>
      </c>
      <c r="P8" s="38">
        <f t="shared" si="0"/>
        <v>55</v>
      </c>
      <c r="Q8" s="14">
        <f t="shared" si="1"/>
        <v>55</v>
      </c>
      <c r="R8" s="15">
        <f t="shared" si="2"/>
        <v>10.363636363636363</v>
      </c>
      <c r="S8" s="18"/>
      <c r="T8" s="17"/>
      <c r="U8" s="18">
        <v>6555</v>
      </c>
      <c r="V8" s="19">
        <v>615</v>
      </c>
      <c r="W8" s="20">
        <f t="shared" si="4"/>
        <v>10.658536585365853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1</v>
      </c>
      <c r="H9" s="10">
        <v>7</v>
      </c>
      <c r="I9" s="11">
        <v>0</v>
      </c>
      <c r="J9" s="12">
        <v>0</v>
      </c>
      <c r="K9" s="11">
        <v>24</v>
      </c>
      <c r="L9" s="12">
        <v>3</v>
      </c>
      <c r="M9" s="11">
        <v>0</v>
      </c>
      <c r="N9" s="12">
        <v>0</v>
      </c>
      <c r="O9" s="38">
        <f t="shared" si="0"/>
        <v>24</v>
      </c>
      <c r="P9" s="38">
        <f t="shared" si="0"/>
        <v>3</v>
      </c>
      <c r="Q9" s="14">
        <f t="shared" si="1"/>
        <v>3</v>
      </c>
      <c r="R9" s="15">
        <f t="shared" si="2"/>
        <v>8</v>
      </c>
      <c r="S9" s="18">
        <v>28</v>
      </c>
      <c r="T9" s="17">
        <f t="shared" si="3"/>
        <v>-0.14285714285714285</v>
      </c>
      <c r="U9" s="18">
        <v>321794.31</v>
      </c>
      <c r="V9" s="19">
        <v>29931</v>
      </c>
      <c r="W9" s="20">
        <f t="shared" si="4"/>
        <v>10.751204770973239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82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83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" t="s">
        <v>17</v>
      </c>
      <c r="S6" s="2" t="s">
        <v>14</v>
      </c>
      <c r="T6" s="61" t="s">
        <v>18</v>
      </c>
      <c r="U6" s="2" t="s">
        <v>14</v>
      </c>
      <c r="V6" s="3" t="s">
        <v>15</v>
      </c>
      <c r="W6" s="60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3</v>
      </c>
      <c r="I7" s="11">
        <v>38</v>
      </c>
      <c r="J7" s="12">
        <v>4</v>
      </c>
      <c r="K7" s="11">
        <v>80</v>
      </c>
      <c r="L7" s="12">
        <v>8</v>
      </c>
      <c r="M7" s="11">
        <v>111</v>
      </c>
      <c r="N7" s="12">
        <v>13</v>
      </c>
      <c r="O7" s="38">
        <f t="shared" ref="O7:P8" si="0">+I7+K7+M7</f>
        <v>229</v>
      </c>
      <c r="P7" s="38">
        <f t="shared" si="0"/>
        <v>25</v>
      </c>
      <c r="Q7" s="14">
        <f t="shared" ref="Q7:Q8" si="1">+P7/G7</f>
        <v>4.166666666666667</v>
      </c>
      <c r="R7" s="15">
        <f t="shared" ref="R7:R8" si="2">+O7/P7</f>
        <v>9.16</v>
      </c>
      <c r="S7" s="18">
        <v>16375.77</v>
      </c>
      <c r="T7" s="17">
        <f t="shared" ref="T7:T8" si="3">-(S7-O7)/S7</f>
        <v>-0.98601592474735544</v>
      </c>
      <c r="U7" s="18">
        <v>25970.32</v>
      </c>
      <c r="V7" s="19">
        <v>2461</v>
      </c>
      <c r="W7" s="20">
        <f t="shared" ref="W7:W8" si="4">U7/V7</f>
        <v>10.552750914262495</v>
      </c>
    </row>
    <row r="8" spans="1:23" s="21" customFormat="1" ht="30.75" customHeight="1" x14ac:dyDescent="0.25">
      <c r="A8" s="7">
        <v>2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</v>
      </c>
      <c r="H8" s="10">
        <v>6</v>
      </c>
      <c r="I8" s="11">
        <v>0</v>
      </c>
      <c r="J8" s="12">
        <v>0</v>
      </c>
      <c r="K8" s="11">
        <v>0</v>
      </c>
      <c r="L8" s="12">
        <v>0</v>
      </c>
      <c r="M8" s="11">
        <v>28</v>
      </c>
      <c r="N8" s="12">
        <v>4</v>
      </c>
      <c r="O8" s="38">
        <f t="shared" si="0"/>
        <v>28</v>
      </c>
      <c r="P8" s="38">
        <f t="shared" si="0"/>
        <v>4</v>
      </c>
      <c r="Q8" s="14">
        <f t="shared" si="1"/>
        <v>4</v>
      </c>
      <c r="R8" s="15">
        <f t="shared" si="2"/>
        <v>7</v>
      </c>
      <c r="S8" s="18">
        <v>4548.25</v>
      </c>
      <c r="T8" s="17">
        <f t="shared" si="3"/>
        <v>-0.99384378607156598</v>
      </c>
      <c r="U8" s="18">
        <v>321770.31</v>
      </c>
      <c r="V8" s="19">
        <v>29928</v>
      </c>
      <c r="W8" s="20">
        <f t="shared" si="4"/>
        <v>10.751480553327987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T25" sqref="T2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407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6" t="s">
        <v>17</v>
      </c>
      <c r="S6" s="2" t="s">
        <v>14</v>
      </c>
      <c r="T6" s="547" t="s">
        <v>18</v>
      </c>
      <c r="U6" s="2" t="s">
        <v>14</v>
      </c>
      <c r="V6" s="3" t="s">
        <v>15</v>
      </c>
      <c r="W6" s="546" t="s">
        <v>17</v>
      </c>
    </row>
    <row r="8" spans="1:23" ht="57.75" customHeight="1" x14ac:dyDescent="0.25">
      <c r="B8" s="548" t="s">
        <v>410</v>
      </c>
      <c r="C8" s="549">
        <v>43833</v>
      </c>
      <c r="D8" s="547" t="s">
        <v>20</v>
      </c>
      <c r="E8" s="408" t="s">
        <v>409</v>
      </c>
      <c r="F8" s="547">
        <v>11</v>
      </c>
      <c r="G8" s="547">
        <v>11</v>
      </c>
      <c r="H8" s="547">
        <v>1</v>
      </c>
      <c r="I8" s="11">
        <v>35</v>
      </c>
      <c r="J8" s="12">
        <v>2</v>
      </c>
      <c r="K8" s="11">
        <v>142</v>
      </c>
      <c r="L8" s="12">
        <v>8</v>
      </c>
      <c r="M8" s="11">
        <v>277</v>
      </c>
      <c r="N8" s="12">
        <v>17</v>
      </c>
      <c r="O8" s="38">
        <f t="shared" ref="O8" si="0">+I8+K8+M8</f>
        <v>454</v>
      </c>
      <c r="P8" s="393">
        <f>+J8+L8+N8</f>
        <v>27</v>
      </c>
      <c r="Q8" s="15">
        <f>+O8/G8</f>
        <v>41.272727272727273</v>
      </c>
      <c r="R8" s="15">
        <f t="shared" ref="R8" si="1">+O8/P8</f>
        <v>16.814814814814813</v>
      </c>
      <c r="S8" s="18"/>
      <c r="T8" s="17"/>
      <c r="U8" s="18">
        <v>454</v>
      </c>
      <c r="V8" s="19">
        <v>27</v>
      </c>
      <c r="W8" s="20">
        <f t="shared" ref="W8" si="2">U8/V8</f>
        <v>16.814814814814813</v>
      </c>
    </row>
    <row r="9" spans="1:23" x14ac:dyDescent="0.25">
      <c r="B9" s="548" t="s">
        <v>340</v>
      </c>
      <c r="C9" s="549">
        <v>43644</v>
      </c>
      <c r="D9" s="547" t="s">
        <v>20</v>
      </c>
      <c r="E9" s="408" t="s">
        <v>341</v>
      </c>
      <c r="F9" s="547">
        <v>68</v>
      </c>
      <c r="G9" s="547">
        <v>1</v>
      </c>
      <c r="H9" s="547">
        <v>5</v>
      </c>
      <c r="I9" s="11">
        <v>135</v>
      </c>
      <c r="J9" s="12">
        <v>9</v>
      </c>
      <c r="K9" s="11">
        <v>15</v>
      </c>
      <c r="L9" s="12">
        <v>1</v>
      </c>
      <c r="M9" s="11">
        <v>131</v>
      </c>
      <c r="N9" s="12">
        <v>9</v>
      </c>
      <c r="O9" s="38">
        <f t="shared" ref="O9" si="3">+I9+K9+M9</f>
        <v>281</v>
      </c>
      <c r="P9" s="393">
        <f>+J9+L9+N9</f>
        <v>19</v>
      </c>
      <c r="Q9" s="15">
        <f>+O9/G9</f>
        <v>281</v>
      </c>
      <c r="R9" s="15">
        <f t="shared" ref="R9" si="4">+O9/P9</f>
        <v>14.789473684210526</v>
      </c>
      <c r="S9" s="18">
        <v>188</v>
      </c>
      <c r="T9" s="17">
        <f>-(S9-O9)/S9</f>
        <v>0.49468085106382981</v>
      </c>
      <c r="U9" s="18">
        <v>47204</v>
      </c>
      <c r="V9" s="19">
        <v>3338</v>
      </c>
      <c r="W9" s="20">
        <f t="shared" ref="W9" si="5">U9/V9</f>
        <v>14.141402037147992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3" sqref="U1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82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81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" t="s">
        <v>17</v>
      </c>
      <c r="S6" s="2" t="s">
        <v>14</v>
      </c>
      <c r="T6" s="58" t="s">
        <v>18</v>
      </c>
      <c r="U6" s="2" t="s">
        <v>14</v>
      </c>
      <c r="V6" s="3" t="s">
        <v>15</v>
      </c>
      <c r="W6" s="59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3</v>
      </c>
      <c r="H7" s="10">
        <v>3</v>
      </c>
      <c r="I7" s="11">
        <v>100</v>
      </c>
      <c r="J7" s="12">
        <v>18</v>
      </c>
      <c r="K7" s="11">
        <v>157</v>
      </c>
      <c r="L7" s="12">
        <v>34</v>
      </c>
      <c r="M7" s="11">
        <v>149</v>
      </c>
      <c r="N7" s="12">
        <v>33</v>
      </c>
      <c r="O7" s="38">
        <f t="shared" ref="O7:P9" si="0">+I7+K7+M7</f>
        <v>406</v>
      </c>
      <c r="P7" s="38">
        <f t="shared" si="0"/>
        <v>85</v>
      </c>
      <c r="Q7" s="14">
        <f t="shared" ref="Q7:Q9" si="1">+P7/G7</f>
        <v>28.333333333333332</v>
      </c>
      <c r="R7" s="15">
        <f t="shared" ref="R7:R9" si="2">+O7/P7</f>
        <v>4.776470588235294</v>
      </c>
      <c r="S7" s="18">
        <v>4344.25</v>
      </c>
      <c r="T7" s="17">
        <f t="shared" ref="T7:T9" si="3">-(S7-O7)/S7</f>
        <v>-0.90654313172584455</v>
      </c>
      <c r="U7" s="18">
        <v>10199.469999999999</v>
      </c>
      <c r="V7" s="19">
        <v>1083</v>
      </c>
      <c r="W7" s="20">
        <f t="shared" ref="W7:W9" si="4">U7/V7</f>
        <v>9.4177931671283464</v>
      </c>
    </row>
    <row r="8" spans="1:23" s="21" customFormat="1" ht="30.75" customHeight="1" x14ac:dyDescent="0.2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9</v>
      </c>
      <c r="H8" s="10">
        <v>2</v>
      </c>
      <c r="I8" s="11">
        <v>192</v>
      </c>
      <c r="J8" s="12">
        <v>24</v>
      </c>
      <c r="K8" s="11">
        <v>316</v>
      </c>
      <c r="L8" s="12">
        <v>36</v>
      </c>
      <c r="M8" s="11">
        <v>374</v>
      </c>
      <c r="N8" s="12">
        <v>42</v>
      </c>
      <c r="O8" s="38">
        <f t="shared" si="0"/>
        <v>882</v>
      </c>
      <c r="P8" s="38">
        <f t="shared" si="0"/>
        <v>102</v>
      </c>
      <c r="Q8" s="14">
        <f t="shared" si="1"/>
        <v>11.333333333333334</v>
      </c>
      <c r="R8" s="15">
        <f t="shared" si="2"/>
        <v>8.6470588235294112</v>
      </c>
      <c r="S8" s="18">
        <v>16375.77</v>
      </c>
      <c r="T8" s="17">
        <f t="shared" si="3"/>
        <v>-0.94613993723653911</v>
      </c>
      <c r="U8" s="18">
        <v>25138.32</v>
      </c>
      <c r="V8" s="19">
        <v>2461</v>
      </c>
      <c r="W8" s="20">
        <f t="shared" si="4"/>
        <v>10.214676960585129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</v>
      </c>
      <c r="H9" s="10">
        <v>5</v>
      </c>
      <c r="I9" s="11">
        <v>119</v>
      </c>
      <c r="J9" s="12">
        <v>17</v>
      </c>
      <c r="K9" s="11">
        <v>35</v>
      </c>
      <c r="L9" s="12">
        <v>5</v>
      </c>
      <c r="M9" s="11">
        <v>14</v>
      </c>
      <c r="N9" s="12">
        <v>2</v>
      </c>
      <c r="O9" s="38">
        <f t="shared" si="0"/>
        <v>168</v>
      </c>
      <c r="P9" s="38">
        <f t="shared" si="0"/>
        <v>24</v>
      </c>
      <c r="Q9" s="14">
        <f t="shared" si="1"/>
        <v>12</v>
      </c>
      <c r="R9" s="15">
        <f t="shared" si="2"/>
        <v>7</v>
      </c>
      <c r="S9" s="18">
        <v>4548.25</v>
      </c>
      <c r="T9" s="17">
        <f t="shared" si="3"/>
        <v>-0.96306271642939589</v>
      </c>
      <c r="U9" s="18">
        <v>321547.31</v>
      </c>
      <c r="V9" s="19">
        <v>29924</v>
      </c>
      <c r="W9" s="20">
        <f t="shared" si="4"/>
        <v>10.745465512632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S8" sqref="S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74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80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" t="s">
        <v>17</v>
      </c>
      <c r="S6" s="2" t="s">
        <v>14</v>
      </c>
      <c r="T6" s="57" t="s">
        <v>18</v>
      </c>
      <c r="U6" s="2" t="s">
        <v>14</v>
      </c>
      <c r="V6" s="3" t="s">
        <v>15</v>
      </c>
      <c r="W6" s="56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5</v>
      </c>
      <c r="H7" s="10">
        <v>2</v>
      </c>
      <c r="I7" s="11">
        <v>242</v>
      </c>
      <c r="J7" s="12">
        <v>28</v>
      </c>
      <c r="K7" s="11">
        <v>126</v>
      </c>
      <c r="L7" s="12">
        <v>16</v>
      </c>
      <c r="M7" s="11">
        <v>610</v>
      </c>
      <c r="N7" s="12">
        <v>62</v>
      </c>
      <c r="O7" s="38">
        <f t="shared" ref="O7:P9" si="0">+I7+K7+M7</f>
        <v>978</v>
      </c>
      <c r="P7" s="38">
        <f t="shared" si="0"/>
        <v>106</v>
      </c>
      <c r="Q7" s="14">
        <f t="shared" ref="Q7:Q9" si="1">+P7/G7</f>
        <v>21.2</v>
      </c>
      <c r="R7" s="15">
        <f t="shared" ref="R7:R9" si="2">+O7/P7</f>
        <v>9.2264150943396235</v>
      </c>
      <c r="S7" s="18">
        <v>4344.25</v>
      </c>
      <c r="T7" s="17">
        <f t="shared" ref="T7:T9" si="3">-(S7-O7)/S7</f>
        <v>-0.77487483455141859</v>
      </c>
      <c r="U7" s="18">
        <v>9593.4699999999993</v>
      </c>
      <c r="V7" s="19">
        <v>972</v>
      </c>
      <c r="W7" s="20">
        <f t="shared" ref="W7:W9" si="4">U7/V7</f>
        <v>9.8698251028806574</v>
      </c>
    </row>
    <row r="8" spans="1:23" s="21" customFormat="1" ht="30.75" customHeight="1" x14ac:dyDescent="0.2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34</v>
      </c>
      <c r="H8" s="10">
        <v>1</v>
      </c>
      <c r="I8" s="11">
        <v>8122.5</v>
      </c>
      <c r="J8" s="12">
        <v>814</v>
      </c>
      <c r="K8" s="11">
        <v>3551.77</v>
      </c>
      <c r="L8" s="12">
        <v>322</v>
      </c>
      <c r="M8" s="11">
        <v>4701.5</v>
      </c>
      <c r="N8" s="12">
        <v>414</v>
      </c>
      <c r="O8" s="38">
        <f t="shared" si="0"/>
        <v>16375.77</v>
      </c>
      <c r="P8" s="38">
        <v>1550</v>
      </c>
      <c r="Q8" s="14">
        <f t="shared" si="1"/>
        <v>45.588235294117645</v>
      </c>
      <c r="R8" s="15">
        <f t="shared" si="2"/>
        <v>10.565012903225806</v>
      </c>
      <c r="S8" s="18"/>
      <c r="T8" s="17" t="e">
        <f t="shared" si="3"/>
        <v>#DIV/0!</v>
      </c>
      <c r="U8" s="18">
        <v>16375.77</v>
      </c>
      <c r="V8" s="19">
        <v>1550</v>
      </c>
      <c r="W8" s="20">
        <f t="shared" si="4"/>
        <v>10.565012903225806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5</v>
      </c>
      <c r="H9" s="10">
        <v>4</v>
      </c>
      <c r="I9" s="11">
        <v>98</v>
      </c>
      <c r="J9" s="12">
        <v>12</v>
      </c>
      <c r="K9" s="11">
        <v>994</v>
      </c>
      <c r="L9" s="12">
        <v>116</v>
      </c>
      <c r="M9" s="11">
        <v>93</v>
      </c>
      <c r="N9" s="12">
        <v>11</v>
      </c>
      <c r="O9" s="38">
        <f t="shared" si="0"/>
        <v>1185</v>
      </c>
      <c r="P9" s="38">
        <f t="shared" si="0"/>
        <v>139</v>
      </c>
      <c r="Q9" s="14">
        <f t="shared" si="1"/>
        <v>27.8</v>
      </c>
      <c r="R9" s="15">
        <f t="shared" si="2"/>
        <v>8.5251798561151073</v>
      </c>
      <c r="S9" s="18">
        <v>4548.25</v>
      </c>
      <c r="T9" s="17">
        <f t="shared" si="3"/>
        <v>-0.73946023195734623</v>
      </c>
      <c r="U9" s="18">
        <v>321083.31</v>
      </c>
      <c r="V9" s="19">
        <v>29862</v>
      </c>
      <c r="W9" s="20">
        <f t="shared" si="4"/>
        <v>10.752237291541089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O9" sqref="O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74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75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" t="s">
        <v>17</v>
      </c>
      <c r="S6" s="2" t="s">
        <v>14</v>
      </c>
      <c r="T6" s="54" t="s">
        <v>18</v>
      </c>
      <c r="U6" s="2" t="s">
        <v>14</v>
      </c>
      <c r="V6" s="3" t="s">
        <v>15</v>
      </c>
      <c r="W6" s="55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25</v>
      </c>
      <c r="H7" s="10">
        <v>1</v>
      </c>
      <c r="I7" s="11">
        <v>743.72</v>
      </c>
      <c r="J7" s="12">
        <v>72</v>
      </c>
      <c r="K7" s="11">
        <v>1522.69</v>
      </c>
      <c r="L7" s="12">
        <v>139</v>
      </c>
      <c r="M7" s="11">
        <v>2052.84</v>
      </c>
      <c r="N7" s="12">
        <v>196</v>
      </c>
      <c r="O7" s="38">
        <f t="shared" ref="O7:P11" si="0">+I7+K7+M7</f>
        <v>4319.25</v>
      </c>
      <c r="P7" s="38">
        <f t="shared" si="0"/>
        <v>407</v>
      </c>
      <c r="Q7" s="14">
        <f t="shared" ref="Q7:Q10" si="1">+P7/G7</f>
        <v>16.28</v>
      </c>
      <c r="R7" s="15">
        <f t="shared" ref="R7:R10" si="2">+O7/P7</f>
        <v>10.612407862407862</v>
      </c>
      <c r="S7" s="18">
        <v>0</v>
      </c>
      <c r="T7" s="17" t="e">
        <f t="shared" ref="T7:T10" si="3">-(S7-O7)/S7</f>
        <v>#DIV/0!</v>
      </c>
      <c r="U7" s="18">
        <v>4319.25</v>
      </c>
      <c r="V7" s="19">
        <v>407</v>
      </c>
      <c r="W7" s="20">
        <f t="shared" ref="W7:W10" si="4">U7/V7</f>
        <v>10.612407862407862</v>
      </c>
    </row>
    <row r="8" spans="1:23" s="21" customFormat="1" ht="30.75" customHeight="1" x14ac:dyDescent="0.25">
      <c r="A8" s="7">
        <v>1</v>
      </c>
      <c r="B8" s="8" t="s">
        <v>72</v>
      </c>
      <c r="C8" s="9">
        <v>42881</v>
      </c>
      <c r="D8" s="10" t="s">
        <v>20</v>
      </c>
      <c r="E8" s="10" t="s">
        <v>73</v>
      </c>
      <c r="F8" s="10">
        <v>14</v>
      </c>
      <c r="G8" s="10">
        <v>2</v>
      </c>
      <c r="H8" s="10">
        <v>2</v>
      </c>
      <c r="I8" s="11">
        <v>0</v>
      </c>
      <c r="J8" s="12">
        <v>0</v>
      </c>
      <c r="K8" s="11">
        <v>14</v>
      </c>
      <c r="L8" s="12">
        <v>2</v>
      </c>
      <c r="M8" s="11">
        <v>50</v>
      </c>
      <c r="N8" s="12">
        <v>6</v>
      </c>
      <c r="O8" s="38">
        <f t="shared" si="0"/>
        <v>64</v>
      </c>
      <c r="P8" s="38">
        <f t="shared" si="0"/>
        <v>8</v>
      </c>
      <c r="Q8" s="14">
        <f t="shared" si="1"/>
        <v>4</v>
      </c>
      <c r="R8" s="15">
        <f t="shared" si="2"/>
        <v>8</v>
      </c>
      <c r="S8" s="18">
        <v>3907.95</v>
      </c>
      <c r="T8" s="17">
        <f t="shared" si="3"/>
        <v>-0.98362312721503598</v>
      </c>
      <c r="U8" s="18">
        <v>6007.51</v>
      </c>
      <c r="V8" s="19">
        <v>588</v>
      </c>
      <c r="W8" s="20">
        <f t="shared" si="4"/>
        <v>10.2168537414966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26</v>
      </c>
      <c r="H9" s="10">
        <v>3</v>
      </c>
      <c r="I9" s="11">
        <v>1277.75</v>
      </c>
      <c r="J9" s="12">
        <v>161</v>
      </c>
      <c r="K9" s="11">
        <v>1592.5</v>
      </c>
      <c r="L9" s="12">
        <v>190</v>
      </c>
      <c r="M9" s="11">
        <v>1678</v>
      </c>
      <c r="N9" s="12">
        <v>201</v>
      </c>
      <c r="O9" s="38">
        <f t="shared" si="0"/>
        <v>4548.25</v>
      </c>
      <c r="P9" s="38">
        <f t="shared" si="0"/>
        <v>552</v>
      </c>
      <c r="Q9" s="14">
        <f t="shared" si="1"/>
        <v>21.23076923076923</v>
      </c>
      <c r="R9" s="15">
        <f t="shared" si="2"/>
        <v>8.2395833333333339</v>
      </c>
      <c r="S9" s="18">
        <v>48864.24</v>
      </c>
      <c r="T9" s="17">
        <f t="shared" si="3"/>
        <v>-0.90692068473795973</v>
      </c>
      <c r="U9" s="18">
        <v>315302.31</v>
      </c>
      <c r="V9" s="19">
        <v>29017</v>
      </c>
      <c r="W9" s="20">
        <f t="shared" si="4"/>
        <v>10.86612365165248</v>
      </c>
    </row>
    <row r="10" spans="1:23" s="21" customFormat="1" ht="30.75" customHeight="1" x14ac:dyDescent="0.25">
      <c r="A10" s="7">
        <v>3</v>
      </c>
      <c r="B10" s="8" t="s">
        <v>66</v>
      </c>
      <c r="C10" s="9">
        <v>42874</v>
      </c>
      <c r="D10" s="10" t="s">
        <v>20</v>
      </c>
      <c r="E10" s="10" t="s">
        <v>67</v>
      </c>
      <c r="F10" s="10">
        <v>5</v>
      </c>
      <c r="G10" s="10">
        <v>2</v>
      </c>
      <c r="H10" s="10">
        <v>3</v>
      </c>
      <c r="I10" s="11">
        <v>16</v>
      </c>
      <c r="J10" s="12">
        <v>2</v>
      </c>
      <c r="K10" s="11">
        <v>20</v>
      </c>
      <c r="L10" s="12">
        <v>2</v>
      </c>
      <c r="M10" s="11">
        <v>0</v>
      </c>
      <c r="N10" s="12">
        <v>0</v>
      </c>
      <c r="O10" s="38">
        <f t="shared" si="0"/>
        <v>36</v>
      </c>
      <c r="P10" s="38">
        <f t="shared" si="0"/>
        <v>4</v>
      </c>
      <c r="Q10" s="14">
        <f t="shared" si="1"/>
        <v>2</v>
      </c>
      <c r="R10" s="15">
        <f t="shared" si="2"/>
        <v>9</v>
      </c>
      <c r="S10" s="18">
        <v>338</v>
      </c>
      <c r="T10" s="17">
        <f t="shared" si="3"/>
        <v>-0.89349112426035504</v>
      </c>
      <c r="U10" s="18">
        <v>5963</v>
      </c>
      <c r="V10" s="19">
        <v>558</v>
      </c>
      <c r="W10" s="20">
        <f t="shared" si="4"/>
        <v>10.686379928315413</v>
      </c>
    </row>
    <row r="11" spans="1:23" s="21" customFormat="1" ht="30.75" customHeight="1" x14ac:dyDescent="0.25">
      <c r="A11" s="7">
        <v>4</v>
      </c>
      <c r="B11" s="8" t="s">
        <v>56</v>
      </c>
      <c r="C11" s="9">
        <v>42867</v>
      </c>
      <c r="D11" s="10" t="s">
        <v>20</v>
      </c>
      <c r="E11" s="10" t="s">
        <v>58</v>
      </c>
      <c r="F11" s="10">
        <v>31</v>
      </c>
      <c r="G11" s="10">
        <v>1</v>
      </c>
      <c r="H11" s="10">
        <v>4</v>
      </c>
      <c r="I11" s="11">
        <v>21</v>
      </c>
      <c r="J11" s="12">
        <v>3</v>
      </c>
      <c r="K11" s="11">
        <v>28</v>
      </c>
      <c r="L11" s="12">
        <v>4</v>
      </c>
      <c r="M11" s="11">
        <v>40</v>
      </c>
      <c r="N11" s="12">
        <v>4</v>
      </c>
      <c r="O11" s="38">
        <f>+I11+K11+M11</f>
        <v>89</v>
      </c>
      <c r="P11" s="38">
        <f t="shared" si="0"/>
        <v>11</v>
      </c>
      <c r="Q11" s="14">
        <f>+P11/G11</f>
        <v>11</v>
      </c>
      <c r="R11" s="15">
        <f>+O11/P11</f>
        <v>8.0909090909090917</v>
      </c>
      <c r="S11" s="18">
        <v>542</v>
      </c>
      <c r="T11" s="17">
        <f>-(S11-O11)/S11</f>
        <v>-0.83579335793357934</v>
      </c>
      <c r="U11" s="18">
        <v>18822</v>
      </c>
      <c r="V11" s="19">
        <v>1989</v>
      </c>
      <c r="W11" s="20">
        <f>U11/V11</f>
        <v>9.4630467571644044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70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71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" t="s">
        <v>17</v>
      </c>
      <c r="S6" s="2" t="s">
        <v>14</v>
      </c>
      <c r="T6" s="53" t="s">
        <v>18</v>
      </c>
      <c r="U6" s="2" t="s">
        <v>14</v>
      </c>
      <c r="V6" s="3" t="s">
        <v>15</v>
      </c>
      <c r="W6" s="52" t="s">
        <v>17</v>
      </c>
    </row>
    <row r="7" spans="1:23" s="21" customFormat="1" ht="30.75" customHeight="1" x14ac:dyDescent="0.25">
      <c r="A7" s="7"/>
      <c r="B7" s="8" t="s">
        <v>72</v>
      </c>
      <c r="C7" s="9">
        <v>42881</v>
      </c>
      <c r="D7" s="10" t="s">
        <v>20</v>
      </c>
      <c r="E7" s="10" t="s">
        <v>73</v>
      </c>
      <c r="F7" s="10">
        <v>14</v>
      </c>
      <c r="G7" s="10">
        <v>14</v>
      </c>
      <c r="H7" s="10">
        <v>1</v>
      </c>
      <c r="I7" s="11">
        <v>2337.9499999999998</v>
      </c>
      <c r="J7" s="12">
        <v>233</v>
      </c>
      <c r="K7" s="11">
        <v>806</v>
      </c>
      <c r="L7" s="12">
        <v>76</v>
      </c>
      <c r="M7" s="11">
        <v>764</v>
      </c>
      <c r="N7" s="12">
        <v>72</v>
      </c>
      <c r="O7" s="38">
        <f t="shared" ref="O7" si="0">+I7+K7+M7</f>
        <v>3907.95</v>
      </c>
      <c r="P7" s="38">
        <f t="shared" ref="P7" si="1">+J7+L7+N7</f>
        <v>381</v>
      </c>
      <c r="Q7" s="14">
        <f t="shared" ref="Q7" si="2">+P7/G7</f>
        <v>27.214285714285715</v>
      </c>
      <c r="R7" s="15">
        <f t="shared" ref="R7" si="3">+O7/P7</f>
        <v>10.257086614173227</v>
      </c>
      <c r="S7" s="18">
        <v>0</v>
      </c>
      <c r="T7" s="17" t="e">
        <f t="shared" ref="T7" si="4">-(S7-O7)/S7</f>
        <v>#DIV/0!</v>
      </c>
      <c r="U7" s="18">
        <v>3907.95</v>
      </c>
      <c r="V7" s="19">
        <v>381</v>
      </c>
      <c r="W7" s="20">
        <f t="shared" ref="W7" si="5">U7/V7</f>
        <v>10.257086614173227</v>
      </c>
    </row>
    <row r="8" spans="1:23" s="21" customFormat="1" ht="30.75" customHeight="1" x14ac:dyDescent="0.25">
      <c r="A8" s="7">
        <v>1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115</v>
      </c>
      <c r="H8" s="10">
        <v>2</v>
      </c>
      <c r="I8" s="11">
        <v>7358.88</v>
      </c>
      <c r="J8" s="12">
        <v>818</v>
      </c>
      <c r="K8" s="11">
        <v>17231.150000000001</v>
      </c>
      <c r="L8" s="12">
        <v>1456</v>
      </c>
      <c r="M8" s="11">
        <v>24250.21</v>
      </c>
      <c r="N8" s="12">
        <v>2080</v>
      </c>
      <c r="O8" s="38">
        <f t="shared" ref="O8:P11" si="6">+I8+K8+M8</f>
        <v>48840.240000000005</v>
      </c>
      <c r="P8" s="38">
        <f t="shared" si="6"/>
        <v>4354</v>
      </c>
      <c r="Q8" s="14">
        <f t="shared" ref="Q8:Q10" si="7">+P8/G8</f>
        <v>37.860869565217392</v>
      </c>
      <c r="R8" s="15">
        <f t="shared" ref="R8:R10" si="8">+O8/P8</f>
        <v>11.217326596233351</v>
      </c>
      <c r="S8" s="18">
        <v>183197.48</v>
      </c>
      <c r="T8" s="17">
        <f t="shared" ref="T8:T10" si="9">-(S8-O8)/S8</f>
        <v>-0.73340113630383985</v>
      </c>
      <c r="U8" s="18">
        <v>290750.49</v>
      </c>
      <c r="V8" s="19">
        <v>26144</v>
      </c>
      <c r="W8" s="20">
        <f t="shared" ref="W8:W10" si="10">U8/V8</f>
        <v>11.121117273561811</v>
      </c>
    </row>
    <row r="9" spans="1:23" s="21" customFormat="1" ht="30.75" customHeight="1" x14ac:dyDescent="0.25">
      <c r="A9" s="7">
        <v>2</v>
      </c>
      <c r="B9" s="8" t="s">
        <v>66</v>
      </c>
      <c r="C9" s="9">
        <v>42874</v>
      </c>
      <c r="D9" s="10" t="s">
        <v>20</v>
      </c>
      <c r="E9" s="10" t="s">
        <v>67</v>
      </c>
      <c r="F9" s="10">
        <v>5</v>
      </c>
      <c r="G9" s="10">
        <v>3</v>
      </c>
      <c r="H9" s="10">
        <v>2</v>
      </c>
      <c r="I9" s="11">
        <v>138</v>
      </c>
      <c r="J9" s="12">
        <v>16</v>
      </c>
      <c r="K9" s="11">
        <v>52</v>
      </c>
      <c r="L9" s="12">
        <v>8</v>
      </c>
      <c r="M9" s="11">
        <v>148</v>
      </c>
      <c r="N9" s="12">
        <v>20</v>
      </c>
      <c r="O9" s="38">
        <f t="shared" si="6"/>
        <v>338</v>
      </c>
      <c r="P9" s="38">
        <f t="shared" si="6"/>
        <v>44</v>
      </c>
      <c r="Q9" s="14">
        <f t="shared" si="7"/>
        <v>14.666666666666666</v>
      </c>
      <c r="R9" s="15">
        <f t="shared" si="8"/>
        <v>7.6818181818181817</v>
      </c>
      <c r="S9" s="18">
        <v>3588.5</v>
      </c>
      <c r="T9" s="17">
        <f t="shared" si="9"/>
        <v>-0.90581022711439318</v>
      </c>
      <c r="U9" s="18">
        <v>5752</v>
      </c>
      <c r="V9" s="19">
        <v>530</v>
      </c>
      <c r="W9" s="20">
        <f t="shared" si="10"/>
        <v>10.852830188679246</v>
      </c>
    </row>
    <row r="10" spans="1:23" s="21" customFormat="1" ht="30.75" customHeight="1" x14ac:dyDescent="0.25">
      <c r="A10" s="7">
        <v>3</v>
      </c>
      <c r="B10" s="8" t="s">
        <v>56</v>
      </c>
      <c r="C10" s="9">
        <v>42867</v>
      </c>
      <c r="D10" s="10" t="s">
        <v>20</v>
      </c>
      <c r="E10" s="10" t="s">
        <v>58</v>
      </c>
      <c r="F10" s="10">
        <v>31</v>
      </c>
      <c r="G10" s="10">
        <v>5</v>
      </c>
      <c r="H10" s="10">
        <v>3</v>
      </c>
      <c r="I10" s="11">
        <v>253</v>
      </c>
      <c r="J10" s="12">
        <v>30</v>
      </c>
      <c r="K10" s="11">
        <v>129</v>
      </c>
      <c r="L10" s="12">
        <v>17</v>
      </c>
      <c r="M10" s="11">
        <v>160</v>
      </c>
      <c r="N10" s="12">
        <v>18</v>
      </c>
      <c r="O10" s="38">
        <f t="shared" si="6"/>
        <v>542</v>
      </c>
      <c r="P10" s="38">
        <f t="shared" si="6"/>
        <v>65</v>
      </c>
      <c r="Q10" s="14">
        <f t="shared" si="7"/>
        <v>13</v>
      </c>
      <c r="R10" s="15">
        <f t="shared" si="8"/>
        <v>8.338461538461539</v>
      </c>
      <c r="S10" s="18">
        <v>1413</v>
      </c>
      <c r="T10" s="17">
        <f t="shared" si="9"/>
        <v>-0.61641896673743812</v>
      </c>
      <c r="U10" s="18">
        <v>18293</v>
      </c>
      <c r="V10" s="19">
        <v>1925</v>
      </c>
      <c r="W10" s="20">
        <f t="shared" si="10"/>
        <v>9.5028571428571436</v>
      </c>
    </row>
    <row r="11" spans="1:23" s="21" customFormat="1" ht="30.75" customHeight="1" x14ac:dyDescent="0.25">
      <c r="A11" s="7">
        <v>4</v>
      </c>
      <c r="B11" s="8" t="s">
        <v>57</v>
      </c>
      <c r="C11" s="9">
        <v>42860</v>
      </c>
      <c r="D11" s="10" t="s">
        <v>20</v>
      </c>
      <c r="E11" s="10" t="s">
        <v>59</v>
      </c>
      <c r="F11" s="10">
        <v>37</v>
      </c>
      <c r="G11" s="10">
        <v>1</v>
      </c>
      <c r="H11" s="10">
        <v>3</v>
      </c>
      <c r="I11" s="11">
        <v>20</v>
      </c>
      <c r="J11" s="12">
        <v>4</v>
      </c>
      <c r="K11" s="11">
        <v>10</v>
      </c>
      <c r="L11" s="12">
        <v>2</v>
      </c>
      <c r="M11" s="11">
        <v>20</v>
      </c>
      <c r="N11" s="12">
        <v>4</v>
      </c>
      <c r="O11" s="38">
        <f>+I11+K11+M11</f>
        <v>50</v>
      </c>
      <c r="P11" s="38">
        <f t="shared" si="6"/>
        <v>10</v>
      </c>
      <c r="Q11" s="14">
        <f>+P11/G11</f>
        <v>10</v>
      </c>
      <c r="R11" s="15">
        <f>+O11/P11</f>
        <v>5</v>
      </c>
      <c r="S11" s="18">
        <v>293</v>
      </c>
      <c r="T11" s="17">
        <f>-(S11-O11)/S11</f>
        <v>-0.82935153583617749</v>
      </c>
      <c r="U11" s="18">
        <v>17035.2</v>
      </c>
      <c r="V11" s="19">
        <v>1588</v>
      </c>
      <c r="W11" s="20">
        <f>U11/V11</f>
        <v>10.727455919395467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E8" sqref="E8"/>
    </sheetView>
  </sheetViews>
  <sheetFormatPr defaultRowHeight="15" x14ac:dyDescent="0.25"/>
  <cols>
    <col min="1" max="1" width="2" customWidth="1"/>
    <col min="2" max="2" width="34.7109375" bestFit="1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bestFit="1" customWidth="1"/>
    <col min="10" max="10" width="9.7109375" customWidth="1"/>
    <col min="11" max="11" width="13.140625" bestFit="1" customWidth="1"/>
    <col min="12" max="12" width="9.7109375" customWidth="1"/>
    <col min="13" max="13" width="13.140625" bestFit="1" customWidth="1"/>
    <col min="14" max="14" width="9.7109375" customWidth="1"/>
    <col min="15" max="15" width="14" customWidth="1"/>
    <col min="16" max="16" width="12.140625" bestFit="1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bestFit="1" customWidth="1"/>
    <col min="22" max="22" width="9.7109375" bestFit="1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62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63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" t="s">
        <v>17</v>
      </c>
      <c r="S6" s="2" t="s">
        <v>14</v>
      </c>
      <c r="T6" s="48" t="s">
        <v>18</v>
      </c>
      <c r="U6" s="2" t="s">
        <v>14</v>
      </c>
      <c r="V6" s="3" t="s">
        <v>15</v>
      </c>
      <c r="W6" s="49" t="s">
        <v>17</v>
      </c>
    </row>
    <row r="7" spans="1:23" s="21" customFormat="1" ht="30.75" customHeight="1" x14ac:dyDescent="0.25">
      <c r="A7" s="7">
        <v>1</v>
      </c>
      <c r="B7" s="8" t="s">
        <v>64</v>
      </c>
      <c r="C7" s="9">
        <v>42874</v>
      </c>
      <c r="D7" s="10" t="s">
        <v>20</v>
      </c>
      <c r="E7" s="10" t="s">
        <v>65</v>
      </c>
      <c r="F7" s="10">
        <v>125</v>
      </c>
      <c r="G7" s="10">
        <v>172</v>
      </c>
      <c r="H7" s="10">
        <v>1</v>
      </c>
      <c r="I7" s="11">
        <v>69648.89</v>
      </c>
      <c r="J7" s="12">
        <v>5786</v>
      </c>
      <c r="K7" s="11">
        <v>52091.11</v>
      </c>
      <c r="L7" s="12">
        <v>4396</v>
      </c>
      <c r="M7" s="11">
        <v>61223.48</v>
      </c>
      <c r="N7" s="12">
        <v>4981</v>
      </c>
      <c r="O7" s="38">
        <f t="shared" ref="O7" si="0">+I7+K7+M7</f>
        <v>182963.48</v>
      </c>
      <c r="P7" s="38">
        <f t="shared" ref="P7" si="1">+J7+L7+N7</f>
        <v>15163</v>
      </c>
      <c r="Q7" s="14">
        <f t="shared" ref="Q7" si="2">+P7/G7</f>
        <v>88.156976744186053</v>
      </c>
      <c r="R7" s="15">
        <f t="shared" ref="R7" si="3">+O7/P7</f>
        <v>12.066443315966499</v>
      </c>
      <c r="S7" s="18">
        <v>0</v>
      </c>
      <c r="T7" s="17" t="e">
        <f t="shared" ref="T7" si="4">-(S7-O7)/S7</f>
        <v>#DIV/0!</v>
      </c>
      <c r="U7" s="18">
        <v>182963.47999999998</v>
      </c>
      <c r="V7" s="19">
        <v>15163</v>
      </c>
      <c r="W7" s="20">
        <f t="shared" ref="W7" si="5">U7/V7</f>
        <v>12.066443315966497</v>
      </c>
    </row>
    <row r="8" spans="1:23" s="21" customFormat="1" ht="30.75" customHeight="1" x14ac:dyDescent="0.25">
      <c r="A8" s="7">
        <v>2</v>
      </c>
      <c r="B8" s="8" t="s">
        <v>66</v>
      </c>
      <c r="C8" s="9">
        <v>42874</v>
      </c>
      <c r="D8" s="10" t="s">
        <v>20</v>
      </c>
      <c r="E8" s="10" t="s">
        <v>67</v>
      </c>
      <c r="F8" s="10">
        <v>5</v>
      </c>
      <c r="G8" s="10">
        <v>19</v>
      </c>
      <c r="H8" s="10">
        <v>1</v>
      </c>
      <c r="I8" s="11">
        <v>1338</v>
      </c>
      <c r="J8" s="12">
        <v>106</v>
      </c>
      <c r="K8" s="11">
        <v>809</v>
      </c>
      <c r="L8" s="12">
        <v>73</v>
      </c>
      <c r="M8" s="11">
        <v>1441.5</v>
      </c>
      <c r="N8" s="12">
        <v>124</v>
      </c>
      <c r="O8" s="38">
        <f t="shared" ref="O8" si="6">+I8+K8+M8</f>
        <v>3588.5</v>
      </c>
      <c r="P8" s="38">
        <f t="shared" ref="P8" si="7">+J8+L8+N8</f>
        <v>303</v>
      </c>
      <c r="Q8" s="14">
        <f t="shared" ref="Q8" si="8">+P8/G8</f>
        <v>15.947368421052632</v>
      </c>
      <c r="R8" s="15">
        <f t="shared" ref="R8" si="9">+O8/P8</f>
        <v>11.843234323432343</v>
      </c>
      <c r="S8" s="18">
        <v>0</v>
      </c>
      <c r="T8" s="17" t="e">
        <f t="shared" ref="T8" si="10">-(S8-O8)/S8</f>
        <v>#DIV/0!</v>
      </c>
      <c r="U8" s="18">
        <v>3588.5</v>
      </c>
      <c r="V8" s="19">
        <v>303</v>
      </c>
      <c r="W8" s="20">
        <f t="shared" ref="W8" si="11">U8/V8</f>
        <v>11.843234323432343</v>
      </c>
    </row>
    <row r="9" spans="1:23" s="21" customFormat="1" ht="30.75" customHeight="1" x14ac:dyDescent="0.25">
      <c r="A9" s="7">
        <v>3</v>
      </c>
      <c r="B9" s="8" t="s">
        <v>56</v>
      </c>
      <c r="C9" s="9">
        <v>42867</v>
      </c>
      <c r="D9" s="10" t="s">
        <v>20</v>
      </c>
      <c r="E9" s="10" t="s">
        <v>58</v>
      </c>
      <c r="F9" s="10">
        <v>31</v>
      </c>
      <c r="G9" s="10">
        <v>6</v>
      </c>
      <c r="H9" s="10">
        <v>2</v>
      </c>
      <c r="I9" s="11">
        <v>621</v>
      </c>
      <c r="J9" s="12">
        <v>68</v>
      </c>
      <c r="K9" s="11">
        <v>316</v>
      </c>
      <c r="L9" s="12">
        <v>34</v>
      </c>
      <c r="M9" s="11">
        <v>618</v>
      </c>
      <c r="N9" s="12">
        <v>66</v>
      </c>
      <c r="O9" s="38">
        <f t="shared" ref="O9:P10" si="12">+I9+K9+M9</f>
        <v>1555</v>
      </c>
      <c r="P9" s="38">
        <f t="shared" si="12"/>
        <v>168</v>
      </c>
      <c r="Q9" s="14">
        <f t="shared" ref="Q9" si="13">+P9/G9</f>
        <v>28</v>
      </c>
      <c r="R9" s="15">
        <f t="shared" ref="R9" si="14">+O9/P9</f>
        <v>9.2559523809523814</v>
      </c>
      <c r="S9" s="18">
        <v>8418</v>
      </c>
      <c r="T9" s="17">
        <f t="shared" ref="T9" si="15">-(S9-O9)/S9</f>
        <v>-0.81527678783559043</v>
      </c>
      <c r="U9" s="18">
        <v>16780</v>
      </c>
      <c r="V9" s="19">
        <v>1742</v>
      </c>
      <c r="W9" s="20">
        <f t="shared" ref="W9" si="16">U9/V9</f>
        <v>9.6326061997703789</v>
      </c>
    </row>
    <row r="10" spans="1:23" s="21" customFormat="1" ht="30.75" customHeight="1" x14ac:dyDescent="0.25">
      <c r="A10" s="7">
        <v>4</v>
      </c>
      <c r="B10" s="8" t="s">
        <v>54</v>
      </c>
      <c r="C10" s="9">
        <v>42853</v>
      </c>
      <c r="D10" s="10" t="s">
        <v>20</v>
      </c>
      <c r="E10" s="10" t="s">
        <v>55</v>
      </c>
      <c r="F10" s="10">
        <v>95</v>
      </c>
      <c r="G10" s="10">
        <v>1</v>
      </c>
      <c r="H10" s="10">
        <v>4</v>
      </c>
      <c r="I10" s="11">
        <v>65</v>
      </c>
      <c r="J10" s="12">
        <v>12</v>
      </c>
      <c r="K10" s="11">
        <v>15</v>
      </c>
      <c r="L10" s="12">
        <v>2</v>
      </c>
      <c r="M10" s="11">
        <v>120</v>
      </c>
      <c r="N10" s="12">
        <v>24</v>
      </c>
      <c r="O10" s="38">
        <f>+I10+K10+M10</f>
        <v>200</v>
      </c>
      <c r="P10" s="38">
        <f t="shared" si="12"/>
        <v>38</v>
      </c>
      <c r="Q10" s="14">
        <f>+P10/G10</f>
        <v>38</v>
      </c>
      <c r="R10" s="15">
        <f>+O10/P10</f>
        <v>5.2631578947368425</v>
      </c>
      <c r="S10" s="18">
        <v>169</v>
      </c>
      <c r="T10" s="17">
        <f>-(S10-O10)/S10</f>
        <v>0.18343195266272189</v>
      </c>
      <c r="U10" s="18">
        <v>50371.799999999996</v>
      </c>
      <c r="V10" s="19">
        <v>4722</v>
      </c>
      <c r="W10" s="20">
        <f>U10/V10</f>
        <v>10.667471410419314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8" sqref="B8:H8"/>
    </sheetView>
  </sheetViews>
  <sheetFormatPr defaultRowHeight="15" x14ac:dyDescent="0.25"/>
  <cols>
    <col min="1" max="1" width="2" customWidth="1"/>
    <col min="2" max="2" width="31.285156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13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60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61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" t="s">
        <v>17</v>
      </c>
      <c r="S6" s="2" t="s">
        <v>14</v>
      </c>
      <c r="T6" s="44" t="s">
        <v>18</v>
      </c>
      <c r="U6" s="2" t="s">
        <v>14</v>
      </c>
      <c r="V6" s="3" t="s">
        <v>15</v>
      </c>
      <c r="W6" s="43" t="s">
        <v>17</v>
      </c>
    </row>
    <row r="7" spans="1:23" ht="30" customHeight="1" x14ac:dyDescent="0.25">
      <c r="A7" s="1"/>
      <c r="B7" s="46" t="s">
        <v>56</v>
      </c>
      <c r="C7" s="47">
        <v>42867</v>
      </c>
      <c r="D7" s="10" t="s">
        <v>20</v>
      </c>
      <c r="E7" s="45" t="s">
        <v>58</v>
      </c>
      <c r="F7" s="45">
        <v>31</v>
      </c>
      <c r="G7" s="45">
        <v>31</v>
      </c>
      <c r="H7" s="45">
        <v>1</v>
      </c>
      <c r="I7" s="11">
        <v>1870</v>
      </c>
      <c r="J7" s="12">
        <v>196</v>
      </c>
      <c r="K7" s="11">
        <v>3734</v>
      </c>
      <c r="L7" s="12">
        <v>367</v>
      </c>
      <c r="M7" s="11">
        <v>2914</v>
      </c>
      <c r="N7" s="12">
        <v>285</v>
      </c>
      <c r="O7" s="38">
        <f t="shared" ref="O7:O8" si="0">+I7+K7+M7</f>
        <v>8518</v>
      </c>
      <c r="P7" s="13">
        <v>848</v>
      </c>
      <c r="Q7" s="14">
        <f t="shared" ref="Q7:Q8" si="1">+P7/G7</f>
        <v>27.35483870967742</v>
      </c>
      <c r="R7" s="15">
        <f t="shared" ref="R7:R8" si="2">+O7/P7</f>
        <v>10.044811320754716</v>
      </c>
      <c r="S7" s="18">
        <v>0</v>
      </c>
      <c r="T7" s="17" t="e">
        <f t="shared" ref="T7:T8" si="3">-(S7-O7)/S7</f>
        <v>#DIV/0!</v>
      </c>
      <c r="U7" s="18">
        <v>8518</v>
      </c>
      <c r="V7" s="19">
        <v>848</v>
      </c>
      <c r="W7" s="20">
        <f t="shared" ref="W7:W8" si="4">U7/V7</f>
        <v>10.044811320754716</v>
      </c>
    </row>
    <row r="8" spans="1:23" ht="26.25" customHeight="1" x14ac:dyDescent="0.25">
      <c r="A8" s="1"/>
      <c r="B8" s="46" t="s">
        <v>57</v>
      </c>
      <c r="C8" s="47">
        <v>42860</v>
      </c>
      <c r="D8" s="10" t="s">
        <v>20</v>
      </c>
      <c r="E8" s="45" t="s">
        <v>59</v>
      </c>
      <c r="F8" s="45">
        <v>37</v>
      </c>
      <c r="G8" s="45">
        <v>5</v>
      </c>
      <c r="H8" s="45">
        <v>2</v>
      </c>
      <c r="I8" s="11">
        <v>53</v>
      </c>
      <c r="J8" s="12">
        <v>7</v>
      </c>
      <c r="K8" s="11">
        <v>132</v>
      </c>
      <c r="L8" s="12">
        <v>18</v>
      </c>
      <c r="M8" s="11">
        <v>108</v>
      </c>
      <c r="N8" s="12">
        <v>14</v>
      </c>
      <c r="O8" s="38">
        <f t="shared" si="0"/>
        <v>293</v>
      </c>
      <c r="P8" s="13">
        <v>39</v>
      </c>
      <c r="Q8" s="14">
        <f t="shared" si="1"/>
        <v>7.8</v>
      </c>
      <c r="R8" s="15">
        <f t="shared" si="2"/>
        <v>7.5128205128205128</v>
      </c>
      <c r="S8" s="18">
        <v>11024.9</v>
      </c>
      <c r="T8" s="17">
        <f t="shared" si="3"/>
        <v>-0.9734237952271676</v>
      </c>
      <c r="U8" s="18">
        <v>16837.2</v>
      </c>
      <c r="V8" s="19">
        <v>1558</v>
      </c>
      <c r="W8" s="20">
        <f t="shared" si="4"/>
        <v>10.806931964056483</v>
      </c>
    </row>
    <row r="9" spans="1:23" s="21" customFormat="1" ht="30.75" customHeight="1" x14ac:dyDescent="0.25">
      <c r="A9" s="7">
        <v>1</v>
      </c>
      <c r="B9" s="8" t="s">
        <v>54</v>
      </c>
      <c r="C9" s="9">
        <v>42853</v>
      </c>
      <c r="D9" s="10" t="s">
        <v>20</v>
      </c>
      <c r="E9" s="10" t="s">
        <v>55</v>
      </c>
      <c r="F9" s="10">
        <v>95</v>
      </c>
      <c r="G9" s="10">
        <v>3</v>
      </c>
      <c r="H9" s="10">
        <v>3</v>
      </c>
      <c r="I9" s="11">
        <v>41</v>
      </c>
      <c r="J9" s="12">
        <v>5</v>
      </c>
      <c r="K9" s="11">
        <v>60</v>
      </c>
      <c r="L9" s="12">
        <v>6</v>
      </c>
      <c r="M9" s="11">
        <v>68</v>
      </c>
      <c r="N9" s="12">
        <v>8</v>
      </c>
      <c r="O9" s="38">
        <f>+I9+K9+M9</f>
        <v>169</v>
      </c>
      <c r="P9" s="13">
        <v>19</v>
      </c>
      <c r="Q9" s="14">
        <f>+P9/G9</f>
        <v>6.333333333333333</v>
      </c>
      <c r="R9" s="15">
        <f>+O9/P9</f>
        <v>8.8947368421052637</v>
      </c>
      <c r="S9" s="18">
        <v>931</v>
      </c>
      <c r="T9" s="17">
        <f>-(S9-O9)/S9</f>
        <v>-0.81847475832438243</v>
      </c>
      <c r="U9" s="18">
        <v>49957.8</v>
      </c>
      <c r="V9" s="19">
        <v>4460</v>
      </c>
      <c r="W9" s="20">
        <f>U9/V9</f>
        <v>11.201300448430494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N28" sqref="N28"/>
    </sheetView>
  </sheetViews>
  <sheetFormatPr defaultRowHeight="15" x14ac:dyDescent="0.25"/>
  <cols>
    <col min="1" max="1" width="2" customWidth="1"/>
    <col min="2" max="2" width="31.285156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13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69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68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" t="s">
        <v>17</v>
      </c>
      <c r="S6" s="2" t="s">
        <v>14</v>
      </c>
      <c r="T6" s="51" t="s">
        <v>18</v>
      </c>
      <c r="U6" s="2" t="s">
        <v>14</v>
      </c>
      <c r="V6" s="3" t="s">
        <v>15</v>
      </c>
      <c r="W6" s="50" t="s">
        <v>17</v>
      </c>
    </row>
    <row r="7" spans="1:23" s="21" customFormat="1" ht="30.75" customHeight="1" x14ac:dyDescent="0.2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11</v>
      </c>
      <c r="G7" s="10">
        <v>11</v>
      </c>
      <c r="H7" s="10">
        <v>2</v>
      </c>
      <c r="I7" s="11">
        <v>182</v>
      </c>
      <c r="J7" s="12">
        <v>20</v>
      </c>
      <c r="K7" s="11">
        <v>279</v>
      </c>
      <c r="L7" s="12">
        <v>32</v>
      </c>
      <c r="M7" s="11">
        <v>232</v>
      </c>
      <c r="N7" s="12">
        <v>26</v>
      </c>
      <c r="O7" s="38">
        <f>+I7+K7+M7</f>
        <v>693</v>
      </c>
      <c r="P7" s="13">
        <f>+J7+L7+N7</f>
        <v>78</v>
      </c>
      <c r="Q7" s="14">
        <f>+P7/G7</f>
        <v>7.0909090909090908</v>
      </c>
      <c r="R7" s="15">
        <f>+O7/P7</f>
        <v>8.884615384615385</v>
      </c>
      <c r="S7" s="18">
        <v>25620.01</v>
      </c>
      <c r="T7" s="17">
        <f>-(S7-O7)/S7</f>
        <v>-0.97295083022996476</v>
      </c>
      <c r="U7" s="18">
        <v>48869.8</v>
      </c>
      <c r="V7" s="19">
        <v>4538</v>
      </c>
      <c r="W7" s="20">
        <f>U7/V7</f>
        <v>10.769017188188631</v>
      </c>
    </row>
  </sheetData>
  <mergeCells count="18">
    <mergeCell ref="D5:D6"/>
    <mergeCell ref="E5:E6"/>
    <mergeCell ref="F5:F6"/>
    <mergeCell ref="A1:U3"/>
    <mergeCell ref="M5:N5"/>
    <mergeCell ref="O5:R5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T7" sqref="T7"/>
    </sheetView>
  </sheetViews>
  <sheetFormatPr defaultRowHeight="15" x14ac:dyDescent="0.25"/>
  <cols>
    <col min="1" max="1" width="2" customWidth="1"/>
    <col min="2" max="2" width="31.28515625" bestFit="1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52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53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" t="s">
        <v>17</v>
      </c>
      <c r="S6" s="2" t="s">
        <v>14</v>
      </c>
      <c r="T6" s="42" t="s">
        <v>18</v>
      </c>
      <c r="U6" s="2" t="s">
        <v>14</v>
      </c>
      <c r="V6" s="3" t="s">
        <v>15</v>
      </c>
      <c r="W6" s="41" t="s">
        <v>17</v>
      </c>
    </row>
    <row r="7" spans="1:23" s="21" customFormat="1" ht="30.75" customHeight="1" x14ac:dyDescent="0.2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95</v>
      </c>
      <c r="G7" s="10">
        <v>95</v>
      </c>
      <c r="H7" s="10">
        <v>1</v>
      </c>
      <c r="I7" s="11">
        <v>5193.68</v>
      </c>
      <c r="J7" s="12">
        <v>467</v>
      </c>
      <c r="K7" s="11">
        <v>10002.41</v>
      </c>
      <c r="L7" s="12">
        <v>867</v>
      </c>
      <c r="M7" s="11">
        <v>10389.42</v>
      </c>
      <c r="N7" s="12">
        <v>930</v>
      </c>
      <c r="O7" s="38">
        <f>+I7+K7+M7</f>
        <v>25585.510000000002</v>
      </c>
      <c r="P7" s="13">
        <f>+J7+L7+N7</f>
        <v>2264</v>
      </c>
      <c r="Q7" s="14">
        <f>+P7/G7</f>
        <v>23.831578947368421</v>
      </c>
      <c r="R7" s="15">
        <f>+O7/P7</f>
        <v>11.301020318021202</v>
      </c>
      <c r="S7" s="18"/>
      <c r="T7" s="17" t="e">
        <f>-(S7-O7)/S7</f>
        <v>#DIV/0!</v>
      </c>
      <c r="U7" s="18">
        <v>25585.51</v>
      </c>
      <c r="V7" s="19">
        <v>2264</v>
      </c>
      <c r="W7" s="20">
        <f>U7/V7</f>
        <v>11.3010203180212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I13" sqref="I13:I1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399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2" t="s">
        <v>17</v>
      </c>
      <c r="S6" s="2" t="s">
        <v>14</v>
      </c>
      <c r="T6" s="543" t="s">
        <v>18</v>
      </c>
      <c r="U6" s="2" t="s">
        <v>14</v>
      </c>
      <c r="V6" s="3" t="s">
        <v>15</v>
      </c>
      <c r="W6" s="542" t="s">
        <v>17</v>
      </c>
    </row>
    <row r="8" spans="1:23" ht="57.75" customHeight="1" x14ac:dyDescent="0.25">
      <c r="B8" s="544" t="s">
        <v>340</v>
      </c>
      <c r="C8" s="545">
        <v>43644</v>
      </c>
      <c r="D8" s="543" t="s">
        <v>20</v>
      </c>
      <c r="E8" s="408" t="s">
        <v>341</v>
      </c>
      <c r="F8" s="543">
        <v>68</v>
      </c>
      <c r="G8" s="543">
        <v>1</v>
      </c>
      <c r="H8" s="543">
        <v>5</v>
      </c>
      <c r="I8" s="11">
        <v>0</v>
      </c>
      <c r="J8" s="12">
        <v>0</v>
      </c>
      <c r="K8" s="11">
        <v>0</v>
      </c>
      <c r="L8" s="12">
        <v>0</v>
      </c>
      <c r="M8" s="11">
        <v>188</v>
      </c>
      <c r="N8" s="12">
        <v>14</v>
      </c>
      <c r="O8" s="38">
        <f t="shared" ref="O8" si="0">+I8+K8+M8</f>
        <v>188</v>
      </c>
      <c r="P8" s="393">
        <f>+J8+L8+N8</f>
        <v>14</v>
      </c>
      <c r="Q8" s="15">
        <f>+O8/G8</f>
        <v>188</v>
      </c>
      <c r="R8" s="15">
        <f t="shared" ref="R8" si="1">+O8/P8</f>
        <v>13.428571428571429</v>
      </c>
      <c r="S8" s="18">
        <v>44</v>
      </c>
      <c r="T8" s="17">
        <f>-(S8-O8)/S8</f>
        <v>3.2727272727272729</v>
      </c>
      <c r="U8" s="18">
        <v>46725</v>
      </c>
      <c r="V8" s="19">
        <v>3305</v>
      </c>
      <c r="W8" s="20">
        <f t="shared" ref="W8" si="2">U8/V8</f>
        <v>14.13767019667171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H15" sqref="H15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1</v>
      </c>
      <c r="H7" s="10">
        <v>4</v>
      </c>
      <c r="I7" s="11">
        <v>51</v>
      </c>
      <c r="J7" s="12">
        <v>6</v>
      </c>
      <c r="K7" s="11">
        <v>74</v>
      </c>
      <c r="L7" s="12">
        <v>8</v>
      </c>
      <c r="M7" s="11">
        <v>41</v>
      </c>
      <c r="N7" s="12">
        <v>5</v>
      </c>
      <c r="O7" s="38">
        <f>+I7+K7+M7</f>
        <v>166</v>
      </c>
      <c r="P7" s="13">
        <v>19</v>
      </c>
      <c r="Q7" s="14">
        <f>+P7/G7</f>
        <v>19</v>
      </c>
      <c r="R7" s="15">
        <f>+O7/P7</f>
        <v>8.7368421052631575</v>
      </c>
      <c r="S7" s="18">
        <v>691</v>
      </c>
      <c r="T7" s="17">
        <f>-(S7-O7)/S7</f>
        <v>-0.75976845151953687</v>
      </c>
      <c r="U7" s="18">
        <v>43665.939999999995</v>
      </c>
      <c r="V7" s="19">
        <v>4517</v>
      </c>
      <c r="W7" s="20">
        <f>U7/V7</f>
        <v>9.6670223599734317</v>
      </c>
    </row>
  </sheetData>
  <mergeCells count="18">
    <mergeCell ref="M5:N5"/>
    <mergeCell ref="O5:R5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  <mergeCell ref="D5:D6"/>
    <mergeCell ref="E5:E6"/>
    <mergeCell ref="F5:F6"/>
    <mergeCell ref="A1:U3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7" sqref="U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51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50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4</v>
      </c>
      <c r="H7" s="10">
        <v>3</v>
      </c>
      <c r="I7" s="11">
        <v>123</v>
      </c>
      <c r="J7" s="12">
        <v>16</v>
      </c>
      <c r="K7" s="11">
        <v>377</v>
      </c>
      <c r="L7" s="12">
        <v>48</v>
      </c>
      <c r="M7" s="11">
        <v>191</v>
      </c>
      <c r="N7" s="12">
        <v>25</v>
      </c>
      <c r="O7" s="38">
        <f>+I7+K7+M7</f>
        <v>691</v>
      </c>
      <c r="P7" s="13">
        <v>89</v>
      </c>
      <c r="Q7" s="14">
        <f>+P7/G7</f>
        <v>22.25</v>
      </c>
      <c r="R7" s="15">
        <f>+O7/P7</f>
        <v>7.7640449438202248</v>
      </c>
      <c r="S7" s="18">
        <v>6042.25</v>
      </c>
      <c r="T7" s="17">
        <f>-(S7-O7)/S7</f>
        <v>-0.88563862799453841</v>
      </c>
      <c r="U7" s="18">
        <v>43132.939999999995</v>
      </c>
      <c r="V7" s="19">
        <v>4452</v>
      </c>
      <c r="W7" s="20">
        <f>U7/V7</f>
        <v>9.6884411500449232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M12" sqref="M12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" t="s">
        <v>17</v>
      </c>
      <c r="S6" s="2" t="s">
        <v>14</v>
      </c>
      <c r="T6" s="37" t="s">
        <v>18</v>
      </c>
      <c r="U6" s="2" t="s">
        <v>14</v>
      </c>
      <c r="V6" s="3" t="s">
        <v>15</v>
      </c>
      <c r="W6" s="36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25</v>
      </c>
      <c r="H7" s="10">
        <v>2</v>
      </c>
      <c r="I7" s="11">
        <v>948.24</v>
      </c>
      <c r="J7" s="12">
        <v>103</v>
      </c>
      <c r="K7" s="11">
        <v>2754.9</v>
      </c>
      <c r="L7" s="12">
        <v>317</v>
      </c>
      <c r="M7" s="11">
        <v>2373.11</v>
      </c>
      <c r="N7" s="12">
        <v>261</v>
      </c>
      <c r="O7" s="38">
        <f t="shared" ref="O7" si="0">+I7+K7+M7</f>
        <v>6076.25</v>
      </c>
      <c r="P7" s="13">
        <v>681</v>
      </c>
      <c r="Q7" s="14">
        <f>+P7/G7</f>
        <v>27.24</v>
      </c>
      <c r="R7" s="15">
        <f>+O7/P7</f>
        <v>8.9225403817914835</v>
      </c>
      <c r="S7" s="18">
        <v>21640.92</v>
      </c>
      <c r="T7" s="17">
        <f>-(S7-O7)/S7</f>
        <v>-0.71922404407945684</v>
      </c>
      <c r="U7" s="18">
        <v>39063.339999999997</v>
      </c>
      <c r="V7" s="19">
        <v>3955</v>
      </c>
      <c r="W7" s="20">
        <f>U7/V7</f>
        <v>9.8769506953223765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7" sqref="U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" t="s">
        <v>17</v>
      </c>
      <c r="S6" s="2" t="s">
        <v>14</v>
      </c>
      <c r="T6" s="35" t="s">
        <v>18</v>
      </c>
      <c r="U6" s="2" t="s">
        <v>14</v>
      </c>
      <c r="V6" s="3" t="s">
        <v>15</v>
      </c>
      <c r="W6" s="34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51</v>
      </c>
      <c r="H7" s="10">
        <v>1</v>
      </c>
      <c r="I7" s="11">
        <v>3851.11</v>
      </c>
      <c r="J7" s="12">
        <v>368</v>
      </c>
      <c r="K7" s="11">
        <v>8950.18</v>
      </c>
      <c r="L7" s="12">
        <v>866</v>
      </c>
      <c r="M7" s="11">
        <v>8768.6299999999992</v>
      </c>
      <c r="N7" s="12">
        <v>820</v>
      </c>
      <c r="O7" s="38">
        <f t="shared" ref="O7:P7" si="0">+I7+K7+M7</f>
        <v>21569.919999999998</v>
      </c>
      <c r="P7" s="13">
        <f t="shared" si="0"/>
        <v>2054</v>
      </c>
      <c r="Q7" s="14">
        <f>+P7/G7</f>
        <v>40.274509803921568</v>
      </c>
      <c r="R7" s="15">
        <f>+O7/P7</f>
        <v>10.501421616358325</v>
      </c>
      <c r="S7" s="18">
        <v>0</v>
      </c>
      <c r="T7" s="17" t="e">
        <f>-(S7-O7)/S7</f>
        <v>#DIV/0!</v>
      </c>
      <c r="U7" s="18">
        <v>21569.919999999998</v>
      </c>
      <c r="V7" s="19">
        <v>2054</v>
      </c>
      <c r="W7" s="20">
        <f>U7/V7</f>
        <v>10.501421616358325</v>
      </c>
    </row>
    <row r="8" spans="1:23" s="21" customFormat="1" ht="30.75" customHeight="1" x14ac:dyDescent="0.25">
      <c r="A8" s="7">
        <v>1</v>
      </c>
      <c r="B8" s="8" t="s">
        <v>38</v>
      </c>
      <c r="C8" s="9">
        <v>42776</v>
      </c>
      <c r="D8" s="10" t="s">
        <v>20</v>
      </c>
      <c r="E8" s="10" t="s">
        <v>39</v>
      </c>
      <c r="F8" s="10">
        <v>32</v>
      </c>
      <c r="G8" s="10">
        <v>3</v>
      </c>
      <c r="H8" s="10">
        <v>3</v>
      </c>
      <c r="I8" s="11">
        <v>82</v>
      </c>
      <c r="J8" s="12">
        <v>13</v>
      </c>
      <c r="K8" s="11">
        <v>101</v>
      </c>
      <c r="L8" s="12">
        <v>13</v>
      </c>
      <c r="M8" s="11">
        <v>113</v>
      </c>
      <c r="N8" s="12">
        <v>16</v>
      </c>
      <c r="O8" s="13">
        <f t="shared" ref="O8" si="1">+I8+K8+M8</f>
        <v>296</v>
      </c>
      <c r="P8" s="13">
        <f t="shared" ref="P8" si="2">+J8+L8+N8</f>
        <v>42</v>
      </c>
      <c r="Q8" s="14">
        <f>+P8/G8</f>
        <v>14</v>
      </c>
      <c r="R8" s="15">
        <f>+O8/P8</f>
        <v>7.0476190476190474</v>
      </c>
      <c r="S8" s="18">
        <v>2585</v>
      </c>
      <c r="T8" s="17">
        <f>-(S8-O8)/S8</f>
        <v>-0.88549323017408121</v>
      </c>
      <c r="U8" s="18">
        <v>10293</v>
      </c>
      <c r="V8" s="19">
        <v>1230</v>
      </c>
      <c r="W8" s="20">
        <f>U8/V8</f>
        <v>8.36829268292683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I23" sqref="I23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" t="s">
        <v>17</v>
      </c>
      <c r="S6" s="2" t="s">
        <v>14</v>
      </c>
      <c r="T6" s="32" t="s">
        <v>18</v>
      </c>
      <c r="U6" s="2" t="s">
        <v>14</v>
      </c>
      <c r="V6" s="3" t="s">
        <v>15</v>
      </c>
      <c r="W6" s="33" t="s">
        <v>17</v>
      </c>
    </row>
    <row r="7" spans="1:23" s="21" customFormat="1" ht="30.75" customHeight="1" x14ac:dyDescent="0.2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25</v>
      </c>
      <c r="H7" s="10">
        <v>2</v>
      </c>
      <c r="I7" s="11">
        <v>432</v>
      </c>
      <c r="J7" s="12">
        <v>53</v>
      </c>
      <c r="K7" s="11">
        <v>1202</v>
      </c>
      <c r="L7" s="12">
        <v>142</v>
      </c>
      <c r="M7" s="11">
        <v>951</v>
      </c>
      <c r="N7" s="12">
        <v>115</v>
      </c>
      <c r="O7" s="13">
        <f t="shared" ref="O7:P7" si="0">+I7+K7+M7</f>
        <v>2585</v>
      </c>
      <c r="P7" s="13">
        <f t="shared" si="0"/>
        <v>310</v>
      </c>
      <c r="Q7" s="14">
        <f>+P7/G7</f>
        <v>12.4</v>
      </c>
      <c r="R7" s="15">
        <f>+O7/P7</f>
        <v>8.3387096774193541</v>
      </c>
      <c r="S7" s="18">
        <v>4314</v>
      </c>
      <c r="T7" s="17">
        <f>-(S7-O7)/S7</f>
        <v>-0.40078813166434862</v>
      </c>
      <c r="U7" s="18">
        <v>8976</v>
      </c>
      <c r="V7" s="19">
        <v>1044</v>
      </c>
      <c r="W7" s="20">
        <f>U7/V7</f>
        <v>8.5977011494252871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O7" sqref="O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" t="s">
        <v>17</v>
      </c>
      <c r="S6" s="2" t="s">
        <v>14</v>
      </c>
      <c r="T6" s="31" t="s">
        <v>18</v>
      </c>
      <c r="U6" s="2" t="s">
        <v>14</v>
      </c>
      <c r="V6" s="3" t="s">
        <v>15</v>
      </c>
      <c r="W6" s="30" t="s">
        <v>17</v>
      </c>
    </row>
    <row r="7" spans="1:23" s="21" customFormat="1" ht="30.75" customHeight="1" x14ac:dyDescent="0.2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32</v>
      </c>
      <c r="H7" s="10">
        <v>1</v>
      </c>
      <c r="I7" s="11">
        <v>797</v>
      </c>
      <c r="J7" s="12">
        <v>85</v>
      </c>
      <c r="K7" s="11">
        <v>1905</v>
      </c>
      <c r="L7" s="12">
        <v>215</v>
      </c>
      <c r="M7" s="11">
        <v>1612</v>
      </c>
      <c r="N7" s="12">
        <v>178</v>
      </c>
      <c r="O7" s="13">
        <f t="shared" ref="O7:P7" si="0">+I7+K7+M7</f>
        <v>4314</v>
      </c>
      <c r="P7" s="13">
        <f t="shared" si="0"/>
        <v>478</v>
      </c>
      <c r="Q7" s="14">
        <f>+P7/G7</f>
        <v>14.9375</v>
      </c>
      <c r="R7" s="15">
        <f>+O7/P7</f>
        <v>9.02510460251046</v>
      </c>
      <c r="S7" s="18">
        <v>0</v>
      </c>
      <c r="T7" s="17" t="e">
        <f>-(S7-O7)/S7</f>
        <v>#DIV/0!</v>
      </c>
      <c r="U7" s="18">
        <v>4314</v>
      </c>
      <c r="V7" s="19">
        <v>478</v>
      </c>
      <c r="W7" s="20">
        <f>U7/V7</f>
        <v>9.02510460251046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G5" sqref="G5:G6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" t="s">
        <v>17</v>
      </c>
      <c r="S6" s="2" t="s">
        <v>14</v>
      </c>
      <c r="T6" s="29" t="s">
        <v>18</v>
      </c>
      <c r="U6" s="2" t="s">
        <v>14</v>
      </c>
      <c r="V6" s="3" t="s">
        <v>15</v>
      </c>
      <c r="W6" s="28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5</v>
      </c>
      <c r="H7" s="10">
        <v>4</v>
      </c>
      <c r="I7" s="11">
        <v>124</v>
      </c>
      <c r="J7" s="12">
        <v>14</v>
      </c>
      <c r="K7" s="11">
        <v>236</v>
      </c>
      <c r="L7" s="12">
        <v>27</v>
      </c>
      <c r="M7" s="11">
        <v>338</v>
      </c>
      <c r="N7" s="12">
        <v>37</v>
      </c>
      <c r="O7" s="13">
        <f t="shared" ref="O7:P7" si="0">+I7+K7+M7</f>
        <v>698</v>
      </c>
      <c r="P7" s="13">
        <f t="shared" si="0"/>
        <v>78</v>
      </c>
      <c r="Q7" s="14">
        <f>+P7/G7</f>
        <v>15.6</v>
      </c>
      <c r="R7" s="15">
        <f>+O7/P7</f>
        <v>8.9487179487179489</v>
      </c>
      <c r="S7" s="18">
        <v>1067</v>
      </c>
      <c r="T7" s="17">
        <f>-(S7-O7)/S7</f>
        <v>-0.3458294283036551</v>
      </c>
      <c r="U7" s="18">
        <v>20672.5</v>
      </c>
      <c r="V7" s="19">
        <v>2342</v>
      </c>
      <c r="W7" s="20">
        <f>U7/V7</f>
        <v>8.8268573868488467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P15" sqref="P15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" t="s">
        <v>17</v>
      </c>
      <c r="S6" s="2" t="s">
        <v>14</v>
      </c>
      <c r="T6" s="27" t="s">
        <v>18</v>
      </c>
      <c r="U6" s="2" t="s">
        <v>14</v>
      </c>
      <c r="V6" s="3" t="s">
        <v>15</v>
      </c>
      <c r="W6" s="26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9</v>
      </c>
      <c r="H7" s="10">
        <v>3</v>
      </c>
      <c r="I7" s="11">
        <v>335</v>
      </c>
      <c r="J7" s="12">
        <v>39</v>
      </c>
      <c r="K7" s="11">
        <v>273</v>
      </c>
      <c r="L7" s="12">
        <v>32</v>
      </c>
      <c r="M7" s="11">
        <v>459</v>
      </c>
      <c r="N7" s="12">
        <v>56</v>
      </c>
      <c r="O7" s="13">
        <f t="shared" ref="O7:P7" si="0">+I7+K7+M7</f>
        <v>1067</v>
      </c>
      <c r="P7" s="13">
        <f t="shared" si="0"/>
        <v>127</v>
      </c>
      <c r="Q7" s="14">
        <f>+P7/G7</f>
        <v>14.111111111111111</v>
      </c>
      <c r="R7" s="15">
        <f>+O7/P7</f>
        <v>8.4015748031496056</v>
      </c>
      <c r="S7" s="18">
        <v>6735.5</v>
      </c>
      <c r="T7" s="17">
        <f>-(S7-O7)/S7</f>
        <v>-0.8415856283869052</v>
      </c>
      <c r="U7" s="18">
        <v>18979.5</v>
      </c>
      <c r="V7" s="19">
        <v>2142</v>
      </c>
      <c r="W7" s="20">
        <f>U7/V7</f>
        <v>8.8606442577030808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S7" sqref="S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" t="s">
        <v>17</v>
      </c>
      <c r="S6" s="2" t="s">
        <v>14</v>
      </c>
      <c r="T6" s="24" t="s">
        <v>18</v>
      </c>
      <c r="U6" s="2" t="s">
        <v>14</v>
      </c>
      <c r="V6" s="3" t="s">
        <v>15</v>
      </c>
      <c r="W6" s="25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15</v>
      </c>
      <c r="H7" s="10">
        <v>2</v>
      </c>
      <c r="I7" s="11">
        <v>1744</v>
      </c>
      <c r="J7" s="12">
        <v>209</v>
      </c>
      <c r="K7" s="11">
        <v>675</v>
      </c>
      <c r="L7" s="12">
        <v>83</v>
      </c>
      <c r="M7" s="11">
        <v>956</v>
      </c>
      <c r="N7" s="12">
        <v>118</v>
      </c>
      <c r="O7" s="13">
        <f t="shared" ref="O7:P8" si="0">+I7+K7+M7</f>
        <v>3375</v>
      </c>
      <c r="P7" s="13">
        <f t="shared" si="0"/>
        <v>410</v>
      </c>
      <c r="Q7" s="14">
        <f>+P7/G7</f>
        <v>27.333333333333332</v>
      </c>
      <c r="R7" s="15">
        <f>+O7/P7</f>
        <v>8.2317073170731714</v>
      </c>
      <c r="S7" s="18">
        <v>6735.5</v>
      </c>
      <c r="T7" s="17">
        <f>-(S7-O7)/S7</f>
        <v>-0.49892361368866456</v>
      </c>
      <c r="U7" s="18">
        <v>16281.5</v>
      </c>
      <c r="V7" s="19">
        <v>1810</v>
      </c>
      <c r="W7" s="20">
        <f>U7/V7</f>
        <v>8.9953038674033152</v>
      </c>
    </row>
    <row r="8" spans="1:23" s="21" customFormat="1" ht="30.75" customHeight="1" x14ac:dyDescent="0.2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1</v>
      </c>
      <c r="H8" s="10">
        <v>6</v>
      </c>
      <c r="I8" s="11">
        <v>152</v>
      </c>
      <c r="J8" s="12">
        <v>19</v>
      </c>
      <c r="K8" s="11">
        <v>32</v>
      </c>
      <c r="L8" s="12">
        <v>4</v>
      </c>
      <c r="M8" s="11">
        <v>32</v>
      </c>
      <c r="N8" s="12">
        <v>4</v>
      </c>
      <c r="O8" s="13">
        <f t="shared" si="0"/>
        <v>216</v>
      </c>
      <c r="P8" s="13">
        <f t="shared" si="0"/>
        <v>27</v>
      </c>
      <c r="Q8" s="14">
        <f>+P8/G8</f>
        <v>27</v>
      </c>
      <c r="R8" s="15">
        <f>+O8/P8</f>
        <v>8</v>
      </c>
      <c r="S8" s="18">
        <v>602</v>
      </c>
      <c r="T8" s="17">
        <f>-(S8-O8)/S8</f>
        <v>-0.64119601328903653</v>
      </c>
      <c r="U8" s="18">
        <v>44634.28</v>
      </c>
      <c r="V8" s="19">
        <v>5065</v>
      </c>
      <c r="W8" s="20">
        <f>U8/V8</f>
        <v>8.8122961500493577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O7" sqref="O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" t="s">
        <v>17</v>
      </c>
      <c r="S6" s="2" t="s">
        <v>14</v>
      </c>
      <c r="T6" s="23" t="s">
        <v>18</v>
      </c>
      <c r="U6" s="2" t="s">
        <v>14</v>
      </c>
      <c r="V6" s="3" t="s">
        <v>15</v>
      </c>
      <c r="W6" s="22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32</v>
      </c>
      <c r="H7" s="10">
        <v>1</v>
      </c>
      <c r="I7" s="11">
        <v>1200</v>
      </c>
      <c r="J7" s="12">
        <v>130</v>
      </c>
      <c r="K7" s="11">
        <v>2833</v>
      </c>
      <c r="L7" s="12">
        <v>298</v>
      </c>
      <c r="M7" s="11">
        <v>2702.5</v>
      </c>
      <c r="N7" s="12">
        <v>279</v>
      </c>
      <c r="O7" s="13">
        <f t="shared" ref="O7" si="0">+I7+K7+M7</f>
        <v>6735.5</v>
      </c>
      <c r="P7" s="13">
        <f t="shared" ref="P7" si="1">+J7+L7+N7</f>
        <v>707</v>
      </c>
      <c r="Q7" s="14">
        <f>+P7/G7</f>
        <v>22.09375</v>
      </c>
      <c r="R7" s="15">
        <f>+O7/P7</f>
        <v>9.526874115983027</v>
      </c>
      <c r="S7" s="16">
        <v>0</v>
      </c>
      <c r="T7" s="17" t="e">
        <f>-(S7-O7)/S7</f>
        <v>#DIV/0!</v>
      </c>
      <c r="U7" s="18">
        <v>6735.5</v>
      </c>
      <c r="V7" s="19">
        <v>707</v>
      </c>
      <c r="W7" s="20">
        <f>U7/V7</f>
        <v>9.526874115983027</v>
      </c>
    </row>
    <row r="8" spans="1:23" s="21" customFormat="1" ht="30.75" customHeight="1" x14ac:dyDescent="0.2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3</v>
      </c>
      <c r="H8" s="10">
        <v>5</v>
      </c>
      <c r="I8" s="11">
        <v>72</v>
      </c>
      <c r="J8" s="12">
        <v>9</v>
      </c>
      <c r="K8" s="11">
        <v>120</v>
      </c>
      <c r="L8" s="12">
        <v>15</v>
      </c>
      <c r="M8" s="11">
        <v>410</v>
      </c>
      <c r="N8" s="12">
        <v>36</v>
      </c>
      <c r="O8" s="13">
        <f t="shared" ref="O8:P8" si="2">+I8+K8+M8</f>
        <v>602</v>
      </c>
      <c r="P8" s="13">
        <f t="shared" si="2"/>
        <v>60</v>
      </c>
      <c r="Q8" s="14">
        <f>+P8/G8</f>
        <v>20</v>
      </c>
      <c r="R8" s="15">
        <f>+O8/P8</f>
        <v>10.033333333333333</v>
      </c>
      <c r="S8" s="16">
        <v>2474</v>
      </c>
      <c r="T8" s="17">
        <f>-(S8-O8)/S8</f>
        <v>-0.75666936135812446</v>
      </c>
      <c r="U8" s="18">
        <v>44136.28</v>
      </c>
      <c r="V8" s="19">
        <v>4989</v>
      </c>
      <c r="W8" s="20">
        <f>U8/V8</f>
        <v>8.8467187813189021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10" sqref="V1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398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1" t="s">
        <v>17</v>
      </c>
      <c r="S6" s="2" t="s">
        <v>14</v>
      </c>
      <c r="T6" s="540" t="s">
        <v>18</v>
      </c>
      <c r="U6" s="2" t="s">
        <v>14</v>
      </c>
      <c r="V6" s="3" t="s">
        <v>15</v>
      </c>
      <c r="W6" s="541" t="s">
        <v>17</v>
      </c>
    </row>
    <row r="8" spans="1:23" ht="57.75" customHeight="1" x14ac:dyDescent="0.25">
      <c r="B8" s="538" t="s">
        <v>340</v>
      </c>
      <c r="C8" s="539">
        <v>43644</v>
      </c>
      <c r="D8" s="540" t="s">
        <v>20</v>
      </c>
      <c r="E8" s="408" t="s">
        <v>341</v>
      </c>
      <c r="F8" s="540">
        <v>68</v>
      </c>
      <c r="G8" s="540">
        <v>1</v>
      </c>
      <c r="H8" s="540">
        <v>4</v>
      </c>
      <c r="I8" s="11">
        <v>0</v>
      </c>
      <c r="J8" s="12">
        <v>0</v>
      </c>
      <c r="K8" s="11">
        <v>118</v>
      </c>
      <c r="L8" s="12">
        <v>8</v>
      </c>
      <c r="M8" s="11">
        <v>54</v>
      </c>
      <c r="N8" s="12">
        <v>4</v>
      </c>
      <c r="O8" s="38">
        <f t="shared" ref="O8" si="0">+I8+K8+M8</f>
        <v>172</v>
      </c>
      <c r="P8" s="393">
        <f>+J8+L8+N8</f>
        <v>12</v>
      </c>
      <c r="Q8" s="15">
        <f>+O8/G8</f>
        <v>172</v>
      </c>
      <c r="R8" s="15">
        <f t="shared" ref="R8" si="1">+O8/P8</f>
        <v>14.333333333333334</v>
      </c>
      <c r="S8" s="18">
        <v>44</v>
      </c>
      <c r="T8" s="17">
        <f>-(S8-O8)/S8</f>
        <v>2.9090909090909092</v>
      </c>
      <c r="U8" s="18">
        <v>46466</v>
      </c>
      <c r="V8" s="19">
        <v>3284</v>
      </c>
      <c r="W8" s="20">
        <f t="shared" ref="W8" si="2">U8/V8</f>
        <v>14.149208282582217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W7" sqref="W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2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8</v>
      </c>
      <c r="H7" s="10">
        <v>4</v>
      </c>
      <c r="I7" s="11">
        <v>432</v>
      </c>
      <c r="J7" s="12">
        <v>51</v>
      </c>
      <c r="K7" s="11">
        <v>801</v>
      </c>
      <c r="L7" s="12">
        <v>92</v>
      </c>
      <c r="M7" s="11">
        <v>1241</v>
      </c>
      <c r="N7" s="12">
        <v>138</v>
      </c>
      <c r="O7" s="13">
        <f t="shared" ref="O7:P7" si="0">+I7+K7+M7</f>
        <v>2474</v>
      </c>
      <c r="P7" s="13">
        <f t="shared" si="0"/>
        <v>281</v>
      </c>
      <c r="Q7" s="14">
        <f>+P7/G7</f>
        <v>35.125</v>
      </c>
      <c r="R7" s="15">
        <f>+O7/P7</f>
        <v>8.8042704626334523</v>
      </c>
      <c r="S7" s="16">
        <v>1535</v>
      </c>
      <c r="T7" s="17">
        <f>-(S7-O7)/S7</f>
        <v>0.61172638436482085</v>
      </c>
      <c r="U7" s="18">
        <v>42025.279999999999</v>
      </c>
      <c r="V7" s="19">
        <v>4752</v>
      </c>
      <c r="W7" s="20">
        <f>U7/V7</f>
        <v>8.843703703703703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33" sqref="R33"/>
    </sheetView>
  </sheetViews>
  <sheetFormatPr defaultRowHeight="15" x14ac:dyDescent="0.25"/>
  <cols>
    <col min="1" max="1" width="2" customWidth="1"/>
    <col min="2" max="2" width="15.42578125" bestFit="1" customWidth="1"/>
    <col min="3" max="3" width="17.5703125" bestFit="1" customWidth="1"/>
    <col min="4" max="4" width="12.5703125" bestFit="1" customWidth="1"/>
    <col min="5" max="5" width="11.28515625" bestFit="1" customWidth="1"/>
    <col min="6" max="6" width="16.85546875" bestFit="1" customWidth="1"/>
    <col min="7" max="7" width="15.5703125" bestFit="1" customWidth="1"/>
    <col min="8" max="8" width="8.28515625" bestFit="1" customWidth="1"/>
    <col min="9" max="9" width="9.85546875" bestFit="1" customWidth="1"/>
    <col min="10" max="10" width="9.7109375" bestFit="1" customWidth="1"/>
    <col min="11" max="11" width="9.85546875" bestFit="1" customWidth="1"/>
    <col min="12" max="12" width="9.7109375" bestFit="1" customWidth="1"/>
    <col min="13" max="13" width="9.85546875" bestFit="1" customWidth="1"/>
    <col min="14" max="14" width="9.7109375" bestFit="1" customWidth="1"/>
    <col min="15" max="15" width="9.85546875" bestFit="1" customWidth="1"/>
    <col min="16" max="16" width="9.7109375" bestFit="1" customWidth="1"/>
    <col min="17" max="17" width="8" bestFit="1" customWidth="1"/>
    <col min="18" max="18" width="13.7109375" bestFit="1" customWidth="1"/>
    <col min="19" max="19" width="11.85546875" bestFit="1" customWidth="1"/>
    <col min="20" max="20" width="10.85546875" bestFit="1" customWidth="1"/>
    <col min="21" max="21" width="13.140625" bestFit="1" customWidth="1"/>
    <col min="22" max="22" width="9.7109375" bestFit="1" customWidth="1"/>
    <col min="23" max="23" width="13.7109375" bestFit="1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2017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2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12</v>
      </c>
      <c r="H7" s="10">
        <v>3</v>
      </c>
      <c r="I7" s="11">
        <v>0</v>
      </c>
      <c r="J7" s="12">
        <v>0</v>
      </c>
      <c r="K7" s="11">
        <v>0</v>
      </c>
      <c r="L7" s="12">
        <v>0</v>
      </c>
      <c r="M7" s="11">
        <v>1535</v>
      </c>
      <c r="N7" s="12">
        <v>171</v>
      </c>
      <c r="O7" s="13">
        <f t="shared" ref="O7:P7" si="0">+I7+K7+M7</f>
        <v>1535</v>
      </c>
      <c r="P7" s="13">
        <f t="shared" si="0"/>
        <v>171</v>
      </c>
      <c r="Q7" s="14">
        <f>+P7/G7</f>
        <v>14.25</v>
      </c>
      <c r="R7" s="15">
        <f>+O7/P7</f>
        <v>8.9766081871345023</v>
      </c>
      <c r="S7" s="16">
        <v>8586</v>
      </c>
      <c r="T7" s="17">
        <f>-(S7-O7)/S7</f>
        <v>-0.82122059166084327</v>
      </c>
      <c r="U7" s="18">
        <v>37168.28</v>
      </c>
      <c r="V7" s="19">
        <v>4189</v>
      </c>
      <c r="W7" s="20">
        <f>U7/V7</f>
        <v>8.8728288374313671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U18" sqref="U1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141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25">
      <c r="B8" s="536" t="s">
        <v>397</v>
      </c>
      <c r="C8" s="537">
        <v>43812</v>
      </c>
      <c r="D8" s="535" t="s">
        <v>20</v>
      </c>
      <c r="E8" s="408" t="s">
        <v>396</v>
      </c>
      <c r="F8" s="535">
        <v>6</v>
      </c>
      <c r="G8" s="535">
        <v>6</v>
      </c>
      <c r="H8" s="535">
        <v>1</v>
      </c>
      <c r="I8" s="11">
        <v>0</v>
      </c>
      <c r="J8" s="12">
        <v>0</v>
      </c>
      <c r="K8" s="11">
        <v>157</v>
      </c>
      <c r="L8" s="12">
        <v>11</v>
      </c>
      <c r="M8" s="11">
        <v>136</v>
      </c>
      <c r="N8" s="12">
        <v>8</v>
      </c>
      <c r="O8" s="38">
        <f t="shared" ref="O8" si="0">+I8+K8+M8</f>
        <v>293</v>
      </c>
      <c r="P8" s="393">
        <f>+J8+L8+N8</f>
        <v>19</v>
      </c>
      <c r="Q8" s="15">
        <f>+O8/G8</f>
        <v>48.833333333333336</v>
      </c>
      <c r="R8" s="15">
        <f t="shared" ref="R8" si="1">+O8/P8</f>
        <v>15.421052631578947</v>
      </c>
      <c r="S8" s="18">
        <v>654</v>
      </c>
      <c r="T8" s="17">
        <f>-(S8-O8)/S8</f>
        <v>-0.55198776758409784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V20" sqref="V2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139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25">
      <c r="B8" s="536"/>
      <c r="C8" s="537"/>
      <c r="D8" s="535"/>
      <c r="E8" s="408"/>
      <c r="F8" s="535"/>
      <c r="G8" s="535"/>
      <c r="H8" s="535"/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38">
        <v>0</v>
      </c>
      <c r="P8" s="393">
        <f>+J8+L8+N8</f>
        <v>0</v>
      </c>
      <c r="Q8" s="15" t="e">
        <f>+O8/G8</f>
        <v>#DIV/0!</v>
      </c>
      <c r="R8" s="15" t="e">
        <f t="shared" ref="R8" si="0">+O8/P8</f>
        <v>#DIV/0!</v>
      </c>
      <c r="S8" s="18">
        <v>0</v>
      </c>
      <c r="T8" s="17" t="e">
        <f>-(S8-O8)/S8</f>
        <v>#DIV/0!</v>
      </c>
      <c r="U8" s="18">
        <v>0</v>
      </c>
      <c r="V8" s="19">
        <v>0</v>
      </c>
      <c r="W8" s="20" t="e">
        <f t="shared" ref="W8" si="1">U8/V8</f>
        <v>#DIV/0!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2" sqref="V2:W2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137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 t="s">
        <v>394</v>
      </c>
      <c r="C8" s="533">
        <v>43777</v>
      </c>
      <c r="D8" s="531" t="s">
        <v>20</v>
      </c>
      <c r="E8" s="408" t="s">
        <v>393</v>
      </c>
      <c r="F8" s="531">
        <v>7</v>
      </c>
      <c r="G8" s="531">
        <v>1</v>
      </c>
      <c r="H8" s="531">
        <v>2</v>
      </c>
      <c r="I8" s="11">
        <v>0</v>
      </c>
      <c r="J8" s="12">
        <v>0</v>
      </c>
      <c r="K8" s="11">
        <v>386</v>
      </c>
      <c r="L8" s="12">
        <v>26</v>
      </c>
      <c r="M8" s="11">
        <v>1043</v>
      </c>
      <c r="N8" s="12">
        <v>71</v>
      </c>
      <c r="O8" s="38">
        <f t="shared" ref="O8" si="0">+I8+K8+M8</f>
        <v>1429</v>
      </c>
      <c r="P8" s="393">
        <f>+J8+L8+N8</f>
        <v>97</v>
      </c>
      <c r="Q8" s="15">
        <f>+O8/G8</f>
        <v>1429</v>
      </c>
      <c r="R8" s="15">
        <f t="shared" ref="R8" si="1">+O8/P8</f>
        <v>14.731958762886597</v>
      </c>
      <c r="S8" s="18">
        <v>654</v>
      </c>
      <c r="T8" s="17">
        <f>-(S8-O8)/S8</f>
        <v>1.1850152905198776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T21" sqref="T2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346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442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4" t="s">
        <v>17</v>
      </c>
      <c r="S6" s="2" t="s">
        <v>14</v>
      </c>
      <c r="T6" s="595" t="s">
        <v>18</v>
      </c>
      <c r="U6" s="2" t="s">
        <v>14</v>
      </c>
      <c r="V6" s="3" t="s">
        <v>15</v>
      </c>
      <c r="W6" s="594" t="s">
        <v>17</v>
      </c>
    </row>
    <row r="8" spans="1:23" ht="57.75" customHeight="1" x14ac:dyDescent="0.25">
      <c r="B8" s="596" t="s">
        <v>435</v>
      </c>
      <c r="C8" s="597">
        <v>43896</v>
      </c>
      <c r="D8" s="595" t="s">
        <v>20</v>
      </c>
      <c r="E8" s="408" t="s">
        <v>434</v>
      </c>
      <c r="F8" s="595">
        <v>32</v>
      </c>
      <c r="G8" s="595">
        <v>6</v>
      </c>
      <c r="H8" s="595">
        <v>4</v>
      </c>
      <c r="I8" s="11">
        <v>0</v>
      </c>
      <c r="J8" s="12">
        <v>0</v>
      </c>
      <c r="K8" s="11">
        <v>0</v>
      </c>
      <c r="L8" s="12">
        <v>0</v>
      </c>
      <c r="M8" s="11">
        <v>30</v>
      </c>
      <c r="N8" s="12">
        <v>2</v>
      </c>
      <c r="O8" s="38">
        <f t="shared" ref="O8" si="0">+I8+K8+M8</f>
        <v>30</v>
      </c>
      <c r="P8" s="393">
        <f>+J8+L8+N8</f>
        <v>2</v>
      </c>
      <c r="Q8" s="15">
        <f>+O8/G8</f>
        <v>5</v>
      </c>
      <c r="R8" s="15">
        <f t="shared" ref="R8" si="1">+O8/P8</f>
        <v>15</v>
      </c>
      <c r="S8" s="18">
        <v>20</v>
      </c>
      <c r="T8" s="17">
        <f>-(S8-O8)/S8</f>
        <v>0.5</v>
      </c>
      <c r="U8" s="18">
        <v>29508.5</v>
      </c>
      <c r="V8" s="19">
        <v>1942</v>
      </c>
      <c r="W8" s="20">
        <f t="shared" ref="W8:W9" si="2">U8/V8</f>
        <v>15.194902162718847</v>
      </c>
    </row>
    <row r="9" spans="1:23" ht="57.75" customHeight="1" x14ac:dyDescent="0.25">
      <c r="B9" s="596" t="s">
        <v>430</v>
      </c>
      <c r="C9" s="597">
        <v>43889</v>
      </c>
      <c r="D9" s="595" t="s">
        <v>20</v>
      </c>
      <c r="E9" s="408" t="s">
        <v>431</v>
      </c>
      <c r="F9" s="595">
        <v>14</v>
      </c>
      <c r="G9" s="595">
        <v>1</v>
      </c>
      <c r="H9" s="595">
        <v>5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38">
        <v>0</v>
      </c>
      <c r="P9" s="393">
        <f>+J9+L9+N9</f>
        <v>0</v>
      </c>
      <c r="Q9" s="15">
        <f>+O9/G9</f>
        <v>0</v>
      </c>
      <c r="R9" s="15"/>
      <c r="S9" s="18">
        <v>24</v>
      </c>
      <c r="T9" s="17">
        <f>-(S9-O9)/S9</f>
        <v>-1</v>
      </c>
      <c r="U9" s="18">
        <v>29793.5</v>
      </c>
      <c r="V9" s="19">
        <v>2459</v>
      </c>
      <c r="W9" s="20">
        <f t="shared" si="2"/>
        <v>12.116104107360716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F1" zoomScale="85" zoomScaleNormal="85" workbookViewId="0">
      <selection activeCell="W10" sqref="W1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131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T17" sqref="T17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395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406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R39" sqref="R3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392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391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6" t="s">
        <v>17</v>
      </c>
      <c r="S6" s="2" t="s">
        <v>14</v>
      </c>
      <c r="T6" s="527" t="s">
        <v>18</v>
      </c>
      <c r="U6" s="2" t="s">
        <v>14</v>
      </c>
      <c r="V6" s="3" t="s">
        <v>15</v>
      </c>
      <c r="W6" s="526" t="s">
        <v>17</v>
      </c>
    </row>
    <row r="8" spans="1:23" ht="57.75" customHeight="1" x14ac:dyDescent="0.25">
      <c r="B8" s="528" t="s">
        <v>394</v>
      </c>
      <c r="C8" s="529">
        <v>43777</v>
      </c>
      <c r="D8" s="527" t="s">
        <v>20</v>
      </c>
      <c r="E8" s="408" t="s">
        <v>393</v>
      </c>
      <c r="F8" s="527">
        <v>7</v>
      </c>
      <c r="G8" s="527">
        <v>7</v>
      </c>
      <c r="H8" s="527">
        <v>1</v>
      </c>
      <c r="I8" s="11">
        <v>78</v>
      </c>
      <c r="J8" s="12">
        <v>6</v>
      </c>
      <c r="K8" s="11">
        <v>295</v>
      </c>
      <c r="L8" s="12">
        <v>21</v>
      </c>
      <c r="M8" s="11">
        <v>281</v>
      </c>
      <c r="N8" s="12">
        <v>22</v>
      </c>
      <c r="O8" s="38">
        <f t="shared" ref="O8" si="0">+I8+K8+M8</f>
        <v>654</v>
      </c>
      <c r="P8" s="393">
        <f>+J8+L8+N8</f>
        <v>49</v>
      </c>
      <c r="Q8" s="15">
        <f>+O8/G8</f>
        <v>93.428571428571431</v>
      </c>
      <c r="R8" s="15">
        <f t="shared" ref="R8" si="1">+O8/P8</f>
        <v>13.346938775510203</v>
      </c>
      <c r="S8" s="18"/>
      <c r="T8" s="17"/>
      <c r="U8" s="18">
        <v>654</v>
      </c>
      <c r="V8" s="19">
        <v>49</v>
      </c>
      <c r="W8" s="20">
        <f t="shared" ref="W8" si="2">U8/V8</f>
        <v>13.346938775510203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T8" sqref="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389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390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5" t="s">
        <v>17</v>
      </c>
      <c r="S6" s="2" t="s">
        <v>14</v>
      </c>
      <c r="T6" s="524" t="s">
        <v>18</v>
      </c>
      <c r="U6" s="2" t="s">
        <v>14</v>
      </c>
      <c r="V6" s="3" t="s">
        <v>15</v>
      </c>
      <c r="W6" s="525" t="s">
        <v>17</v>
      </c>
    </row>
    <row r="8" spans="1:23" ht="57.75" customHeight="1" x14ac:dyDescent="0.25">
      <c r="B8" s="522" t="s">
        <v>377</v>
      </c>
      <c r="C8" s="523">
        <v>43735</v>
      </c>
      <c r="D8" s="524" t="s">
        <v>20</v>
      </c>
      <c r="E8" s="408" t="s">
        <v>294</v>
      </c>
      <c r="F8" s="524">
        <v>48</v>
      </c>
      <c r="G8" s="524">
        <v>1</v>
      </c>
      <c r="H8" s="524">
        <v>6</v>
      </c>
      <c r="I8" s="11">
        <v>0</v>
      </c>
      <c r="J8" s="12">
        <v>0</v>
      </c>
      <c r="K8" s="11">
        <v>30</v>
      </c>
      <c r="L8" s="12">
        <v>2</v>
      </c>
      <c r="M8" s="11">
        <v>30</v>
      </c>
      <c r="N8" s="12">
        <v>2</v>
      </c>
      <c r="O8" s="38">
        <f t="shared" ref="O8" si="0">+I8+K8+M8</f>
        <v>60</v>
      </c>
      <c r="P8" s="393">
        <f>+J8+L8+N8</f>
        <v>4</v>
      </c>
      <c r="Q8" s="15">
        <f>+O8/G8</f>
        <v>60</v>
      </c>
      <c r="R8" s="15">
        <f t="shared" ref="R8" si="1">+O8/P8</f>
        <v>15</v>
      </c>
      <c r="S8" s="18">
        <v>101</v>
      </c>
      <c r="T8" s="17">
        <f>-(S8-O8)/S8</f>
        <v>-0.40594059405940597</v>
      </c>
      <c r="U8" s="18">
        <v>25103</v>
      </c>
      <c r="V8" s="19">
        <v>1799</v>
      </c>
      <c r="W8" s="20">
        <f t="shared" ref="W8" si="2">U8/V8</f>
        <v>13.953863257365203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S41" sqref="S4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387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388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8" t="s">
        <v>17</v>
      </c>
      <c r="S6" s="2" t="s">
        <v>14</v>
      </c>
      <c r="T6" s="519" t="s">
        <v>18</v>
      </c>
      <c r="U6" s="2" t="s">
        <v>14</v>
      </c>
      <c r="V6" s="3" t="s">
        <v>15</v>
      </c>
      <c r="W6" s="518" t="s">
        <v>17</v>
      </c>
    </row>
    <row r="8" spans="1:23" ht="50.25" customHeight="1" x14ac:dyDescent="0.25">
      <c r="A8" s="170"/>
      <c r="B8" s="520" t="s">
        <v>381</v>
      </c>
      <c r="C8" s="521">
        <v>43742</v>
      </c>
      <c r="D8" s="519" t="s">
        <v>20</v>
      </c>
      <c r="E8" s="505" t="s">
        <v>382</v>
      </c>
      <c r="F8" s="519">
        <v>30</v>
      </c>
      <c r="G8" s="519">
        <v>1</v>
      </c>
      <c r="H8" s="519">
        <v>4</v>
      </c>
      <c r="I8" s="11">
        <v>0</v>
      </c>
      <c r="J8" s="12">
        <v>0</v>
      </c>
      <c r="K8" s="11">
        <v>0</v>
      </c>
      <c r="L8" s="12">
        <v>0</v>
      </c>
      <c r="M8" s="11">
        <v>45</v>
      </c>
      <c r="N8" s="12">
        <v>3</v>
      </c>
      <c r="O8" s="38">
        <f>+I8+K8+M8</f>
        <v>45</v>
      </c>
      <c r="P8" s="393">
        <f>+J8+L8+N8</f>
        <v>3</v>
      </c>
      <c r="Q8" s="15">
        <f>+O8/G8</f>
        <v>45</v>
      </c>
      <c r="R8" s="15">
        <f>+O8/P8</f>
        <v>15</v>
      </c>
      <c r="S8" s="18">
        <v>140</v>
      </c>
      <c r="T8" s="17">
        <f>-(S8-O8)/S8</f>
        <v>-0.6785714285714286</v>
      </c>
      <c r="U8" s="18">
        <v>35124.5</v>
      </c>
      <c r="V8" s="19">
        <v>2064</v>
      </c>
      <c r="W8" s="20">
        <f>U8/V8</f>
        <v>17.017684108527131</v>
      </c>
    </row>
    <row r="9" spans="1:23" ht="57.75" customHeight="1" x14ac:dyDescent="0.25">
      <c r="B9" s="520" t="s">
        <v>377</v>
      </c>
      <c r="C9" s="521">
        <v>43735</v>
      </c>
      <c r="D9" s="519" t="s">
        <v>20</v>
      </c>
      <c r="E9" s="408" t="s">
        <v>294</v>
      </c>
      <c r="F9" s="519">
        <v>48</v>
      </c>
      <c r="G9" s="519">
        <v>2</v>
      </c>
      <c r="H9" s="519">
        <v>5</v>
      </c>
      <c r="I9" s="11">
        <v>0</v>
      </c>
      <c r="J9" s="12">
        <v>0</v>
      </c>
      <c r="K9" s="11">
        <v>69</v>
      </c>
      <c r="L9" s="12">
        <v>5</v>
      </c>
      <c r="M9" s="11">
        <v>32</v>
      </c>
      <c r="N9" s="12">
        <v>2</v>
      </c>
      <c r="O9" s="38">
        <f t="shared" ref="O9:O10" si="0">+I9+K9+M9</f>
        <v>101</v>
      </c>
      <c r="P9" s="393">
        <f>+J9+L9+N9</f>
        <v>7</v>
      </c>
      <c r="Q9" s="15">
        <f>+O9/G9</f>
        <v>50.5</v>
      </c>
      <c r="R9" s="15">
        <f t="shared" ref="R9:R10" si="1">+O9/P9</f>
        <v>14.428571428571429</v>
      </c>
      <c r="S9" s="18">
        <v>189</v>
      </c>
      <c r="T9" s="17">
        <f>-(S9-O9)/S9</f>
        <v>-0.46560846560846558</v>
      </c>
      <c r="U9" s="18">
        <v>25043</v>
      </c>
      <c r="V9" s="19">
        <v>1795</v>
      </c>
      <c r="W9" s="20">
        <f t="shared" ref="W9:W10" si="2">U9/V9</f>
        <v>13.951532033426183</v>
      </c>
    </row>
    <row r="10" spans="1:23" ht="69" customHeight="1" x14ac:dyDescent="0.25">
      <c r="B10" s="520" t="s">
        <v>371</v>
      </c>
      <c r="C10" s="521">
        <v>43602</v>
      </c>
      <c r="D10" s="519" t="s">
        <v>20</v>
      </c>
      <c r="E10" s="408" t="s">
        <v>368</v>
      </c>
      <c r="F10" s="519">
        <v>70</v>
      </c>
      <c r="G10" s="519">
        <v>1</v>
      </c>
      <c r="H10" s="519">
        <v>7</v>
      </c>
      <c r="I10" s="11">
        <v>204</v>
      </c>
      <c r="J10" s="12">
        <v>17</v>
      </c>
      <c r="K10" s="11">
        <v>0</v>
      </c>
      <c r="L10" s="12">
        <v>0</v>
      </c>
      <c r="M10" s="11">
        <v>0</v>
      </c>
      <c r="N10" s="12">
        <v>0</v>
      </c>
      <c r="O10" s="38">
        <f t="shared" si="0"/>
        <v>204</v>
      </c>
      <c r="P10" s="393">
        <f>+J10+L10+N10</f>
        <v>17</v>
      </c>
      <c r="Q10" s="15">
        <f>+O10/G10</f>
        <v>204</v>
      </c>
      <c r="R10" s="15">
        <f t="shared" si="1"/>
        <v>12</v>
      </c>
      <c r="S10" s="18">
        <v>408</v>
      </c>
      <c r="T10" s="17">
        <f>-(S10-O10)/S10</f>
        <v>-0.5</v>
      </c>
      <c r="U10" s="18">
        <v>63131.67</v>
      </c>
      <c r="V10" s="19">
        <v>4576</v>
      </c>
      <c r="W10" s="20">
        <f t="shared" si="2"/>
        <v>13.796256555944055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15" sqref="G1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385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386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4" t="s">
        <v>17</v>
      </c>
      <c r="S6" s="2" t="s">
        <v>14</v>
      </c>
      <c r="T6" s="515" t="s">
        <v>18</v>
      </c>
      <c r="U6" s="2" t="s">
        <v>14</v>
      </c>
      <c r="V6" s="3" t="s">
        <v>15</v>
      </c>
      <c r="W6" s="514" t="s">
        <v>17</v>
      </c>
    </row>
    <row r="8" spans="1:23" ht="50.25" customHeight="1" x14ac:dyDescent="0.25">
      <c r="A8" s="170"/>
      <c r="B8" s="516" t="s">
        <v>381</v>
      </c>
      <c r="C8" s="517">
        <v>43742</v>
      </c>
      <c r="D8" s="515" t="s">
        <v>20</v>
      </c>
      <c r="E8" s="505" t="s">
        <v>382</v>
      </c>
      <c r="F8" s="515">
        <v>30</v>
      </c>
      <c r="G8" s="515">
        <v>2</v>
      </c>
      <c r="H8" s="515">
        <v>3</v>
      </c>
      <c r="I8" s="11">
        <v>10</v>
      </c>
      <c r="J8" s="12">
        <v>2</v>
      </c>
      <c r="K8" s="11">
        <v>120</v>
      </c>
      <c r="L8" s="12">
        <v>8</v>
      </c>
      <c r="M8" s="11">
        <v>10</v>
      </c>
      <c r="N8" s="12">
        <v>2</v>
      </c>
      <c r="O8" s="38">
        <f>+I8+K8+M8</f>
        <v>140</v>
      </c>
      <c r="P8" s="393">
        <f>+J8+L8+N8</f>
        <v>12</v>
      </c>
      <c r="Q8" s="15">
        <f>+O8/G8</f>
        <v>70</v>
      </c>
      <c r="R8" s="15">
        <f>+O8/P8</f>
        <v>11.666666666666666</v>
      </c>
      <c r="S8" s="18">
        <v>622</v>
      </c>
      <c r="T8" s="17">
        <f>-(S8-O8)/S8</f>
        <v>-0.77491961414791</v>
      </c>
      <c r="U8" s="18">
        <v>18588.5</v>
      </c>
      <c r="V8" s="19">
        <v>1077</v>
      </c>
      <c r="W8" s="20">
        <f>U8/V8</f>
        <v>17.259517177344474</v>
      </c>
    </row>
    <row r="9" spans="1:23" ht="57.75" customHeight="1" x14ac:dyDescent="0.25">
      <c r="B9" s="516" t="s">
        <v>377</v>
      </c>
      <c r="C9" s="517">
        <v>43735</v>
      </c>
      <c r="D9" s="515" t="s">
        <v>20</v>
      </c>
      <c r="E9" s="408" t="s">
        <v>294</v>
      </c>
      <c r="F9" s="515">
        <v>48</v>
      </c>
      <c r="G9" s="515">
        <v>4</v>
      </c>
      <c r="H9" s="515">
        <v>4</v>
      </c>
      <c r="I9" s="11">
        <v>54</v>
      </c>
      <c r="J9" s="12">
        <v>4</v>
      </c>
      <c r="K9" s="11">
        <v>105</v>
      </c>
      <c r="L9" s="12">
        <v>9</v>
      </c>
      <c r="M9" s="11">
        <v>30</v>
      </c>
      <c r="N9" s="12">
        <v>3</v>
      </c>
      <c r="O9" s="38">
        <f t="shared" ref="O9" si="0">+I9+K9+M9</f>
        <v>189</v>
      </c>
      <c r="P9" s="393">
        <f>+J9+L9+N9</f>
        <v>16</v>
      </c>
      <c r="Q9" s="15">
        <f>+O9/G9</f>
        <v>47.25</v>
      </c>
      <c r="R9" s="15">
        <f t="shared" ref="R9" si="1">+O9/P9</f>
        <v>11.8125</v>
      </c>
      <c r="S9" s="18">
        <v>1777</v>
      </c>
      <c r="T9" s="17">
        <f>-(S9-O9)/S9</f>
        <v>-0.89364096792346648</v>
      </c>
      <c r="U9" s="18">
        <v>24620</v>
      </c>
      <c r="V9" s="19">
        <v>1766</v>
      </c>
      <c r="W9" s="20">
        <f t="shared" ref="W9" si="2">U9/V9</f>
        <v>13.941109852774632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T15" sqref="T15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384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383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0" t="s">
        <v>17</v>
      </c>
      <c r="S6" s="2" t="s">
        <v>14</v>
      </c>
      <c r="T6" s="511" t="s">
        <v>18</v>
      </c>
      <c r="U6" s="2" t="s">
        <v>14</v>
      </c>
      <c r="V6" s="3" t="s">
        <v>15</v>
      </c>
      <c r="W6" s="510" t="s">
        <v>17</v>
      </c>
    </row>
    <row r="8" spans="1:23" ht="50.25" customHeight="1" x14ac:dyDescent="0.25">
      <c r="A8" s="170"/>
      <c r="B8" s="512" t="s">
        <v>381</v>
      </c>
      <c r="C8" s="513">
        <v>43742</v>
      </c>
      <c r="D8" s="511" t="s">
        <v>20</v>
      </c>
      <c r="E8" s="505" t="s">
        <v>382</v>
      </c>
      <c r="F8" s="511">
        <v>30</v>
      </c>
      <c r="G8" s="511">
        <v>7</v>
      </c>
      <c r="H8" s="511">
        <v>2</v>
      </c>
      <c r="I8" s="11">
        <v>56</v>
      </c>
      <c r="J8" s="12">
        <v>6</v>
      </c>
      <c r="K8" s="11">
        <v>316</v>
      </c>
      <c r="L8" s="12">
        <v>23</v>
      </c>
      <c r="M8" s="11">
        <v>250</v>
      </c>
      <c r="N8" s="12">
        <v>18</v>
      </c>
      <c r="O8" s="38">
        <f>+I8+K8+M8</f>
        <v>622</v>
      </c>
      <c r="P8" s="393">
        <f>+J8+L8+N8</f>
        <v>47</v>
      </c>
      <c r="Q8" s="15">
        <f>+O8/G8</f>
        <v>88.857142857142861</v>
      </c>
      <c r="R8" s="15">
        <f>+O8/P8</f>
        <v>13.23404255319149</v>
      </c>
      <c r="S8" s="18">
        <v>11322</v>
      </c>
      <c r="T8" s="17">
        <f>-(S8-O8)/S8</f>
        <v>-0.94506270976859208</v>
      </c>
      <c r="U8" s="18">
        <v>14178.5</v>
      </c>
      <c r="V8" s="19">
        <v>801</v>
      </c>
      <c r="W8" s="20">
        <f>U8/V8</f>
        <v>17.700998751560551</v>
      </c>
    </row>
    <row r="9" spans="1:23" ht="57.75" customHeight="1" x14ac:dyDescent="0.25">
      <c r="B9" s="512" t="s">
        <v>377</v>
      </c>
      <c r="C9" s="513">
        <v>43735</v>
      </c>
      <c r="D9" s="511" t="s">
        <v>20</v>
      </c>
      <c r="E9" s="408" t="s">
        <v>294</v>
      </c>
      <c r="F9" s="511">
        <v>48</v>
      </c>
      <c r="G9" s="511">
        <v>9</v>
      </c>
      <c r="H9" s="511">
        <v>3</v>
      </c>
      <c r="I9" s="11">
        <v>284</v>
      </c>
      <c r="J9" s="12">
        <v>23</v>
      </c>
      <c r="K9" s="11">
        <v>561</v>
      </c>
      <c r="L9" s="12">
        <v>47</v>
      </c>
      <c r="M9" s="11">
        <v>932</v>
      </c>
      <c r="N9" s="12">
        <v>75</v>
      </c>
      <c r="O9" s="38">
        <f t="shared" ref="O9" si="0">+I9+K9+M9</f>
        <v>1777</v>
      </c>
      <c r="P9" s="393">
        <f>+J9+L9+N9</f>
        <v>145</v>
      </c>
      <c r="Q9" s="15">
        <f>+O9/G9</f>
        <v>197.44444444444446</v>
      </c>
      <c r="R9" s="15">
        <f t="shared" ref="R9" si="1">+O9/P9</f>
        <v>12.255172413793103</v>
      </c>
      <c r="S9" s="18">
        <v>1991</v>
      </c>
      <c r="T9" s="17">
        <f>-(S9-O9)/S9</f>
        <v>-0.10748367654445003</v>
      </c>
      <c r="U9" s="18">
        <v>23628</v>
      </c>
      <c r="V9" s="19">
        <v>1670</v>
      </c>
      <c r="W9" s="20">
        <f t="shared" ref="W9" si="2">U9/V9</f>
        <v>14.148502994011976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13" sqref="G13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379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380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6" t="s">
        <v>17</v>
      </c>
      <c r="S6" s="2" t="s">
        <v>14</v>
      </c>
      <c r="T6" s="507" t="s">
        <v>18</v>
      </c>
      <c r="U6" s="2" t="s">
        <v>14</v>
      </c>
      <c r="V6" s="3" t="s">
        <v>15</v>
      </c>
      <c r="W6" s="506" t="s">
        <v>17</v>
      </c>
    </row>
    <row r="8" spans="1:23" ht="50.25" customHeight="1" x14ac:dyDescent="0.25">
      <c r="A8" s="170"/>
      <c r="B8" s="508" t="s">
        <v>377</v>
      </c>
      <c r="C8" s="509">
        <v>43735</v>
      </c>
      <c r="D8" s="507" t="s">
        <v>20</v>
      </c>
      <c r="E8" s="408" t="s">
        <v>294</v>
      </c>
      <c r="F8" s="507">
        <v>48</v>
      </c>
      <c r="G8" s="507">
        <v>11</v>
      </c>
      <c r="H8" s="507">
        <v>2</v>
      </c>
      <c r="I8" s="11">
        <v>272</v>
      </c>
      <c r="J8" s="12">
        <v>22</v>
      </c>
      <c r="K8" s="11">
        <v>1165</v>
      </c>
      <c r="L8" s="12">
        <v>93</v>
      </c>
      <c r="M8" s="11">
        <v>554</v>
      </c>
      <c r="N8" s="12">
        <v>46</v>
      </c>
      <c r="O8" s="38">
        <f t="shared" ref="O8" si="0">+I8+K8+M8</f>
        <v>1991</v>
      </c>
      <c r="P8" s="393">
        <f>+J8+L8+N8</f>
        <v>161</v>
      </c>
      <c r="Q8" s="15">
        <f>+O8/G8</f>
        <v>181</v>
      </c>
      <c r="R8" s="15">
        <f t="shared" ref="R8" si="1">+O8/P8</f>
        <v>12.366459627329192</v>
      </c>
      <c r="S8" s="18">
        <v>12163</v>
      </c>
      <c r="T8" s="17">
        <f>-(S8-O8)/S8</f>
        <v>-0.83630683219600432</v>
      </c>
      <c r="U8" s="18">
        <v>21016</v>
      </c>
      <c r="V8" s="19">
        <v>1459</v>
      </c>
      <c r="W8" s="20">
        <f t="shared" ref="W8" si="2">U8/V8</f>
        <v>14.404386566141193</v>
      </c>
    </row>
    <row r="9" spans="1:23" ht="50.25" customHeight="1" x14ac:dyDescent="0.25">
      <c r="A9" s="170"/>
      <c r="B9" s="508" t="s">
        <v>381</v>
      </c>
      <c r="C9" s="509">
        <v>43742</v>
      </c>
      <c r="D9" s="507" t="s">
        <v>20</v>
      </c>
      <c r="E9" s="505" t="s">
        <v>382</v>
      </c>
      <c r="F9" s="507">
        <v>30</v>
      </c>
      <c r="G9" s="507">
        <v>30</v>
      </c>
      <c r="H9" s="507">
        <v>1</v>
      </c>
      <c r="I9" s="11">
        <v>6475</v>
      </c>
      <c r="J9" s="12">
        <v>316</v>
      </c>
      <c r="K9" s="11">
        <v>2324.5</v>
      </c>
      <c r="L9" s="12">
        <v>131</v>
      </c>
      <c r="M9" s="11">
        <v>2522.5</v>
      </c>
      <c r="N9" s="12">
        <v>179</v>
      </c>
      <c r="O9" s="38">
        <f>+I9+K9+M9</f>
        <v>11322</v>
      </c>
      <c r="P9" s="393">
        <f>+J9+L9+N9</f>
        <v>626</v>
      </c>
      <c r="Q9" s="15">
        <f>+O9/G9</f>
        <v>377.4</v>
      </c>
      <c r="R9" s="15">
        <f>+O9/P9</f>
        <v>18.08626198083067</v>
      </c>
      <c r="S9" s="18">
        <v>0</v>
      </c>
      <c r="T9" s="17" t="e">
        <f>-(S9-O9)/S9</f>
        <v>#DIV/0!</v>
      </c>
      <c r="U9" s="18">
        <v>11322</v>
      </c>
      <c r="V9" s="19">
        <v>626</v>
      </c>
      <c r="W9" s="20">
        <f>U9/V9</f>
        <v>18.08626198083067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F25" sqref="F25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376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378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1" t="s">
        <v>17</v>
      </c>
      <c r="S6" s="2" t="s">
        <v>14</v>
      </c>
      <c r="T6" s="502" t="s">
        <v>18</v>
      </c>
      <c r="U6" s="2" t="s">
        <v>14</v>
      </c>
      <c r="V6" s="3" t="s">
        <v>15</v>
      </c>
      <c r="W6" s="501" t="s">
        <v>17</v>
      </c>
    </row>
    <row r="7" spans="1:23" ht="50.25" customHeight="1" x14ac:dyDescent="0.25">
      <c r="A7" s="170"/>
      <c r="B7" s="503" t="s">
        <v>371</v>
      </c>
      <c r="C7" s="504">
        <v>43602</v>
      </c>
      <c r="D7" s="502" t="s">
        <v>20</v>
      </c>
      <c r="E7" s="408" t="s">
        <v>368</v>
      </c>
      <c r="F7" s="502">
        <v>70</v>
      </c>
      <c r="G7" s="502">
        <v>2</v>
      </c>
      <c r="H7" s="502">
        <v>6</v>
      </c>
      <c r="I7" s="11">
        <v>104</v>
      </c>
      <c r="J7" s="12">
        <v>10</v>
      </c>
      <c r="K7" s="11">
        <v>180</v>
      </c>
      <c r="L7" s="12">
        <v>32</v>
      </c>
      <c r="M7" s="11">
        <v>124</v>
      </c>
      <c r="N7" s="12">
        <v>17</v>
      </c>
      <c r="O7" s="38">
        <f t="shared" ref="O7:O8" si="0">+I7+K7+M7</f>
        <v>408</v>
      </c>
      <c r="P7" s="393">
        <f>+J7+L7+N7</f>
        <v>59</v>
      </c>
      <c r="Q7" s="15">
        <f>+O7/G7</f>
        <v>204</v>
      </c>
      <c r="R7" s="15">
        <f t="shared" ref="R7:R8" si="1">+O7/P7</f>
        <v>6.9152542372881358</v>
      </c>
      <c r="S7" s="18">
        <v>1522</v>
      </c>
      <c r="T7" s="17">
        <f>-(S7-O7)/S7</f>
        <v>-0.73193166885676741</v>
      </c>
      <c r="U7" s="18">
        <v>62902.67</v>
      </c>
      <c r="V7" s="19">
        <v>4558</v>
      </c>
      <c r="W7" s="20">
        <f t="shared" ref="W7:W8" si="2">U7/V7</f>
        <v>13.800498025449759</v>
      </c>
    </row>
    <row r="8" spans="1:23" ht="50.25" customHeight="1" x14ac:dyDescent="0.25">
      <c r="A8" s="170"/>
      <c r="B8" s="503" t="s">
        <v>374</v>
      </c>
      <c r="C8" s="504">
        <v>43728</v>
      </c>
      <c r="D8" s="502" t="s">
        <v>20</v>
      </c>
      <c r="E8" s="505" t="s">
        <v>375</v>
      </c>
      <c r="F8" s="502">
        <v>39</v>
      </c>
      <c r="G8" s="502">
        <v>7</v>
      </c>
      <c r="H8" s="502">
        <v>2</v>
      </c>
      <c r="I8" s="11">
        <v>28</v>
      </c>
      <c r="J8" s="12">
        <v>2</v>
      </c>
      <c r="K8" s="11">
        <v>164</v>
      </c>
      <c r="L8" s="12">
        <v>12</v>
      </c>
      <c r="M8" s="11">
        <v>299</v>
      </c>
      <c r="N8" s="12">
        <v>24</v>
      </c>
      <c r="O8" s="38">
        <f t="shared" si="0"/>
        <v>491</v>
      </c>
      <c r="P8" s="393">
        <f>+J8+L8+N8</f>
        <v>38</v>
      </c>
      <c r="Q8" s="15">
        <f>+O8/G8</f>
        <v>70.142857142857139</v>
      </c>
      <c r="R8" s="15">
        <f t="shared" si="1"/>
        <v>12.921052631578947</v>
      </c>
      <c r="S8" s="18">
        <v>11748</v>
      </c>
      <c r="T8" s="17">
        <f>-(S8-O8)/S8</f>
        <v>-0.95820565202587671</v>
      </c>
      <c r="U8" s="18">
        <v>17594.5</v>
      </c>
      <c r="V8" s="19">
        <v>1110</v>
      </c>
      <c r="W8" s="20">
        <f t="shared" si="2"/>
        <v>15.850900900900902</v>
      </c>
    </row>
    <row r="9" spans="1:23" ht="50.25" customHeight="1" x14ac:dyDescent="0.25">
      <c r="A9" s="170"/>
      <c r="B9" s="503" t="s">
        <v>377</v>
      </c>
      <c r="C9" s="504">
        <v>43735</v>
      </c>
      <c r="D9" s="502" t="s">
        <v>20</v>
      </c>
      <c r="E9" s="408" t="s">
        <v>294</v>
      </c>
      <c r="F9" s="502">
        <v>48</v>
      </c>
      <c r="G9" s="502">
        <v>48</v>
      </c>
      <c r="H9" s="502">
        <v>1</v>
      </c>
      <c r="I9" s="11">
        <v>2183</v>
      </c>
      <c r="J9" s="12">
        <v>145</v>
      </c>
      <c r="K9" s="11">
        <v>5644</v>
      </c>
      <c r="L9" s="12">
        <v>366</v>
      </c>
      <c r="M9" s="11">
        <v>4747.5</v>
      </c>
      <c r="N9" s="12">
        <v>309</v>
      </c>
      <c r="O9" s="38">
        <f t="shared" ref="O9" si="3">+I9+K9+M9</f>
        <v>12574.5</v>
      </c>
      <c r="P9" s="393">
        <f>+J9+L9+N9</f>
        <v>820</v>
      </c>
      <c r="Q9" s="15">
        <f>+O9/G9</f>
        <v>261.96875</v>
      </c>
      <c r="R9" s="15">
        <f t="shared" ref="R9" si="4">+O9/P9</f>
        <v>15.334756097560975</v>
      </c>
      <c r="S9" s="18">
        <v>0</v>
      </c>
      <c r="T9" s="17" t="e">
        <f>-(S9-O9)/S9</f>
        <v>#DIV/0!</v>
      </c>
      <c r="U9" s="18">
        <v>12574.5</v>
      </c>
      <c r="V9" s="19">
        <v>820</v>
      </c>
      <c r="W9" s="20">
        <f t="shared" ref="W9" si="5">U9/V9</f>
        <v>15.334756097560975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I19" sqref="I19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372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373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7" t="s">
        <v>17</v>
      </c>
      <c r="S6" s="2" t="s">
        <v>14</v>
      </c>
      <c r="T6" s="498" t="s">
        <v>18</v>
      </c>
      <c r="U6" s="2" t="s">
        <v>14</v>
      </c>
      <c r="V6" s="3" t="s">
        <v>15</v>
      </c>
      <c r="W6" s="497" t="s">
        <v>17</v>
      </c>
    </row>
    <row r="7" spans="1:23" ht="50.25" customHeight="1" x14ac:dyDescent="0.25">
      <c r="A7" s="170"/>
      <c r="B7" s="499" t="s">
        <v>371</v>
      </c>
      <c r="C7" s="500">
        <v>43602</v>
      </c>
      <c r="D7" s="498" t="s">
        <v>20</v>
      </c>
      <c r="E7" s="408" t="s">
        <v>368</v>
      </c>
      <c r="F7" s="498">
        <v>70</v>
      </c>
      <c r="G7" s="498">
        <v>7</v>
      </c>
      <c r="H7" s="498">
        <v>5</v>
      </c>
      <c r="I7" s="11">
        <v>253</v>
      </c>
      <c r="J7" s="12">
        <v>25</v>
      </c>
      <c r="K7" s="11">
        <v>675</v>
      </c>
      <c r="L7" s="12">
        <v>63</v>
      </c>
      <c r="M7" s="11">
        <v>594</v>
      </c>
      <c r="N7" s="12">
        <v>58</v>
      </c>
      <c r="O7" s="38">
        <f t="shared" ref="O7" si="0">+I7+K7+M7</f>
        <v>1522</v>
      </c>
      <c r="P7" s="393">
        <f>+J7+L7+N7</f>
        <v>146</v>
      </c>
      <c r="Q7" s="15">
        <f>+O7/G7</f>
        <v>217.42857142857142</v>
      </c>
      <c r="R7" s="15">
        <f t="shared" ref="R7" si="1">+O7/P7</f>
        <v>10.424657534246576</v>
      </c>
      <c r="S7" s="18">
        <v>12935.5</v>
      </c>
      <c r="T7" s="17">
        <f>-(S7-O7)/S7</f>
        <v>-0.88233929882880446</v>
      </c>
      <c r="U7" s="18">
        <v>58548.67</v>
      </c>
      <c r="V7" s="19">
        <v>4151</v>
      </c>
      <c r="W7" s="20">
        <f t="shared" ref="W7" si="2">U7/V7</f>
        <v>14.104714526620091</v>
      </c>
    </row>
    <row r="8" spans="1:23" ht="50.25" customHeight="1" x14ac:dyDescent="0.25">
      <c r="A8" s="170"/>
      <c r="B8" s="499" t="s">
        <v>374</v>
      </c>
      <c r="C8" s="500">
        <v>43728</v>
      </c>
      <c r="D8" s="498" t="s">
        <v>20</v>
      </c>
      <c r="E8" s="505" t="s">
        <v>375</v>
      </c>
      <c r="F8" s="498">
        <v>39</v>
      </c>
      <c r="G8" s="498">
        <v>39</v>
      </c>
      <c r="H8" s="498">
        <v>1</v>
      </c>
      <c r="I8" s="11">
        <v>3632</v>
      </c>
      <c r="J8" s="12">
        <v>174</v>
      </c>
      <c r="K8" s="11">
        <v>3352</v>
      </c>
      <c r="L8" s="12">
        <v>222</v>
      </c>
      <c r="M8" s="11">
        <v>4764</v>
      </c>
      <c r="N8" s="12">
        <v>293</v>
      </c>
      <c r="O8" s="38">
        <f t="shared" ref="O8" si="3">+I8+K8+M8</f>
        <v>11748</v>
      </c>
      <c r="P8" s="393">
        <f>+J8+L8+N8</f>
        <v>689</v>
      </c>
      <c r="Q8" s="15">
        <f>+O8/G8</f>
        <v>301.23076923076923</v>
      </c>
      <c r="R8" s="15">
        <f t="shared" ref="R8" si="4">+O8/P8</f>
        <v>17.050798258345427</v>
      </c>
      <c r="S8" s="18">
        <v>0</v>
      </c>
      <c r="T8" s="17" t="e">
        <f>-(S8-O8)/S8</f>
        <v>#DIV/0!</v>
      </c>
      <c r="U8" s="18">
        <v>11748</v>
      </c>
      <c r="V8" s="19">
        <v>689</v>
      </c>
      <c r="W8" s="20">
        <f t="shared" ref="W8" si="5">U8/V8</f>
        <v>17.050798258345427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W18" sqref="W1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345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441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3" t="s">
        <v>17</v>
      </c>
      <c r="S6" s="2" t="s">
        <v>14</v>
      </c>
      <c r="T6" s="592" t="s">
        <v>18</v>
      </c>
      <c r="U6" s="2" t="s">
        <v>14</v>
      </c>
      <c r="V6" s="3" t="s">
        <v>15</v>
      </c>
      <c r="W6" s="593" t="s">
        <v>17</v>
      </c>
    </row>
    <row r="8" spans="1:23" ht="57.75" customHeight="1" x14ac:dyDescent="0.25">
      <c r="B8" s="590" t="s">
        <v>435</v>
      </c>
      <c r="C8" s="591">
        <v>43896</v>
      </c>
      <c r="D8" s="592" t="s">
        <v>20</v>
      </c>
      <c r="E8" s="408" t="s">
        <v>434</v>
      </c>
      <c r="F8" s="592">
        <v>32</v>
      </c>
      <c r="G8" s="592">
        <v>2</v>
      </c>
      <c r="H8" s="592">
        <v>3</v>
      </c>
      <c r="I8" s="11">
        <v>20</v>
      </c>
      <c r="J8" s="12">
        <v>1</v>
      </c>
      <c r="K8" s="11">
        <v>0</v>
      </c>
      <c r="L8" s="12">
        <v>0</v>
      </c>
      <c r="M8" s="11">
        <v>0</v>
      </c>
      <c r="N8" s="12">
        <v>0</v>
      </c>
      <c r="O8" s="38">
        <f t="shared" ref="O8:O9" si="0">+I8+K8+M8</f>
        <v>20</v>
      </c>
      <c r="P8" s="393">
        <f>+J8+L8+N8</f>
        <v>1</v>
      </c>
      <c r="Q8" s="15">
        <f>+O8/G8</f>
        <v>10</v>
      </c>
      <c r="R8" s="15">
        <f t="shared" ref="R8:R9" si="1">+O8/P8</f>
        <v>20</v>
      </c>
      <c r="S8" s="18">
        <v>922</v>
      </c>
      <c r="T8" s="17">
        <f>-(S8-O8)/S8</f>
        <v>-0.97830802603036882</v>
      </c>
      <c r="U8" s="18">
        <v>29478.5</v>
      </c>
      <c r="V8" s="19">
        <v>1940</v>
      </c>
      <c r="W8" s="20">
        <f t="shared" ref="W8:W9" si="2">U8/V8</f>
        <v>15.195103092783505</v>
      </c>
    </row>
    <row r="9" spans="1:23" ht="57.75" customHeight="1" x14ac:dyDescent="0.25">
      <c r="B9" s="590" t="s">
        <v>430</v>
      </c>
      <c r="C9" s="591">
        <v>43889</v>
      </c>
      <c r="D9" s="592" t="s">
        <v>20</v>
      </c>
      <c r="E9" s="408" t="s">
        <v>431</v>
      </c>
      <c r="F9" s="592">
        <v>14</v>
      </c>
      <c r="G9" s="592">
        <v>1</v>
      </c>
      <c r="H9" s="592">
        <v>4</v>
      </c>
      <c r="I9" s="11">
        <v>24</v>
      </c>
      <c r="J9" s="12">
        <v>2</v>
      </c>
      <c r="K9" s="11">
        <v>0</v>
      </c>
      <c r="L9" s="12">
        <v>0</v>
      </c>
      <c r="M9" s="11">
        <v>0</v>
      </c>
      <c r="N9" s="12">
        <v>0</v>
      </c>
      <c r="O9" s="38">
        <f t="shared" si="0"/>
        <v>24</v>
      </c>
      <c r="P9" s="393">
        <f>+J9+L9+N9</f>
        <v>2</v>
      </c>
      <c r="Q9" s="15">
        <f>+O9/G9</f>
        <v>24</v>
      </c>
      <c r="R9" s="15">
        <f t="shared" si="1"/>
        <v>12</v>
      </c>
      <c r="S9" s="18">
        <v>914</v>
      </c>
      <c r="T9" s="17">
        <f>-(S9-O9)/S9</f>
        <v>-0.97374179431072205</v>
      </c>
      <c r="U9" s="18">
        <v>29771.5</v>
      </c>
      <c r="V9" s="19">
        <v>2457</v>
      </c>
      <c r="W9" s="20">
        <f t="shared" si="2"/>
        <v>12.117012617012618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B7" sqref="B7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369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370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3" t="s">
        <v>17</v>
      </c>
      <c r="S6" s="2" t="s">
        <v>14</v>
      </c>
      <c r="T6" s="494" t="s">
        <v>18</v>
      </c>
      <c r="U6" s="2" t="s">
        <v>14</v>
      </c>
      <c r="V6" s="3" t="s">
        <v>15</v>
      </c>
      <c r="W6" s="493" t="s">
        <v>17</v>
      </c>
    </row>
    <row r="7" spans="1:23" ht="50.25" customHeight="1" x14ac:dyDescent="0.25">
      <c r="A7" s="170"/>
      <c r="B7" s="495" t="s">
        <v>371</v>
      </c>
      <c r="C7" s="496">
        <v>43602</v>
      </c>
      <c r="D7" s="494" t="s">
        <v>20</v>
      </c>
      <c r="E7" s="408" t="s">
        <v>368</v>
      </c>
      <c r="F7" s="494">
        <v>70</v>
      </c>
      <c r="G7" s="494">
        <v>70</v>
      </c>
      <c r="H7" s="494">
        <v>4</v>
      </c>
      <c r="I7" s="11">
        <v>2473</v>
      </c>
      <c r="J7" s="12">
        <v>157</v>
      </c>
      <c r="K7" s="11">
        <v>4868</v>
      </c>
      <c r="L7" s="12">
        <v>325</v>
      </c>
      <c r="M7" s="11">
        <v>5594.5</v>
      </c>
      <c r="N7" s="12">
        <v>370</v>
      </c>
      <c r="O7" s="38">
        <f t="shared" ref="O7" si="0">+I7+K7+M7</f>
        <v>12935.5</v>
      </c>
      <c r="P7" s="393">
        <f>+J7+L7+N7</f>
        <v>852</v>
      </c>
      <c r="Q7" s="15">
        <f>+O7/G7</f>
        <v>184.79285714285714</v>
      </c>
      <c r="R7" s="15">
        <f t="shared" ref="R7" si="1">+O7/P7</f>
        <v>15.182511737089202</v>
      </c>
      <c r="S7" s="18">
        <v>230</v>
      </c>
      <c r="T7" s="17">
        <f>-(S7-O7)/S7</f>
        <v>55.241304347826087</v>
      </c>
      <c r="U7" s="18">
        <v>48992</v>
      </c>
      <c r="V7" s="19">
        <v>3398</v>
      </c>
      <c r="W7" s="20">
        <f t="shared" ref="W7" si="2">U7/V7</f>
        <v>14.417892878163626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C1" zoomScale="70" zoomScaleNormal="70" workbookViewId="0">
      <selection activeCell="E7" sqref="E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366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367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9" t="s">
        <v>17</v>
      </c>
      <c r="S6" s="2" t="s">
        <v>14</v>
      </c>
      <c r="T6" s="490" t="s">
        <v>18</v>
      </c>
      <c r="U6" s="2" t="s">
        <v>14</v>
      </c>
      <c r="V6" s="3" t="s">
        <v>15</v>
      </c>
      <c r="W6" s="489" t="s">
        <v>17</v>
      </c>
    </row>
    <row r="7" spans="1:23" ht="35.25" customHeight="1" x14ac:dyDescent="0.25">
      <c r="A7" s="170"/>
      <c r="B7" s="491" t="s">
        <v>365</v>
      </c>
      <c r="C7" s="492">
        <v>43602</v>
      </c>
      <c r="D7" s="490" t="s">
        <v>20</v>
      </c>
      <c r="E7" s="408" t="s">
        <v>294</v>
      </c>
      <c r="F7" s="490">
        <v>83</v>
      </c>
      <c r="G7" s="490">
        <v>1</v>
      </c>
      <c r="H7" s="490">
        <v>11</v>
      </c>
      <c r="I7" s="11">
        <v>10</v>
      </c>
      <c r="J7" s="12">
        <v>2</v>
      </c>
      <c r="K7" s="11">
        <v>0</v>
      </c>
      <c r="L7" s="12">
        <v>0</v>
      </c>
      <c r="M7" s="11">
        <v>10</v>
      </c>
      <c r="N7" s="12">
        <v>2</v>
      </c>
      <c r="O7" s="38">
        <f t="shared" ref="O7" si="0">+I7+K7+M7</f>
        <v>20</v>
      </c>
      <c r="P7" s="393">
        <f>+J7+L7+N7</f>
        <v>4</v>
      </c>
      <c r="Q7" s="15">
        <f>+O7/G7</f>
        <v>20</v>
      </c>
      <c r="R7" s="15">
        <f t="shared" ref="R7" si="1">+O7/P7</f>
        <v>5</v>
      </c>
      <c r="S7" s="18">
        <v>64</v>
      </c>
      <c r="T7" s="17">
        <f>-(S7-O7)/S7</f>
        <v>-0.6875</v>
      </c>
      <c r="U7" s="18">
        <v>110135.4</v>
      </c>
      <c r="V7" s="19">
        <v>7626</v>
      </c>
      <c r="W7" s="20">
        <f t="shared" ref="W7" si="2">U7/V7</f>
        <v>14.442092840283241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C1" zoomScale="70" zoomScaleNormal="70" workbookViewId="0">
      <selection activeCell="C11" sqref="C11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364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5" t="s">
        <v>17</v>
      </c>
      <c r="S6" s="2" t="s">
        <v>14</v>
      </c>
      <c r="T6" s="486" t="s">
        <v>18</v>
      </c>
      <c r="U6" s="2" t="s">
        <v>14</v>
      </c>
      <c r="V6" s="3" t="s">
        <v>15</v>
      </c>
      <c r="W6" s="485" t="s">
        <v>17</v>
      </c>
    </row>
    <row r="7" spans="1:23" ht="35.25" customHeight="1" x14ac:dyDescent="0.25">
      <c r="A7" s="170"/>
      <c r="B7" s="487" t="s">
        <v>365</v>
      </c>
      <c r="C7" s="488">
        <v>43602</v>
      </c>
      <c r="D7" s="486" t="s">
        <v>20</v>
      </c>
      <c r="E7" s="408" t="s">
        <v>294</v>
      </c>
      <c r="F7" s="486">
        <v>83</v>
      </c>
      <c r="G7" s="486">
        <v>1</v>
      </c>
      <c r="H7" s="486">
        <v>10</v>
      </c>
      <c r="I7" s="11">
        <v>29</v>
      </c>
      <c r="J7" s="12">
        <v>5</v>
      </c>
      <c r="K7" s="11">
        <v>35</v>
      </c>
      <c r="L7" s="12">
        <v>7</v>
      </c>
      <c r="M7" s="11">
        <v>0</v>
      </c>
      <c r="N7" s="12">
        <v>0</v>
      </c>
      <c r="O7" s="38">
        <f t="shared" ref="O7" si="0">+I7+K7+M7</f>
        <v>64</v>
      </c>
      <c r="P7" s="393">
        <f>+J7+L7+N7</f>
        <v>12</v>
      </c>
      <c r="Q7" s="15">
        <f>+O7/G7</f>
        <v>64</v>
      </c>
      <c r="R7" s="15">
        <f t="shared" ref="R7" si="1">+O7/P7</f>
        <v>5.333333333333333</v>
      </c>
      <c r="S7" s="18">
        <v>60</v>
      </c>
      <c r="T7" s="17">
        <f>-(S7-O7)/S7</f>
        <v>6.6666666666666666E-2</v>
      </c>
      <c r="U7" s="18">
        <v>110005</v>
      </c>
      <c r="V7" s="19">
        <v>7600</v>
      </c>
      <c r="W7" s="20">
        <f t="shared" ref="W7" si="2">U7/V7</f>
        <v>14.474342105263158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E1" zoomScale="70" zoomScaleNormal="70" workbookViewId="0">
      <selection activeCell="O13" sqref="O1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362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361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1" t="s">
        <v>17</v>
      </c>
      <c r="S6" s="2" t="s">
        <v>14</v>
      </c>
      <c r="T6" s="482" t="s">
        <v>18</v>
      </c>
      <c r="U6" s="2" t="s">
        <v>14</v>
      </c>
      <c r="V6" s="3" t="s">
        <v>15</v>
      </c>
      <c r="W6" s="481" t="s">
        <v>17</v>
      </c>
    </row>
    <row r="7" spans="1:23" ht="35.25" customHeight="1" x14ac:dyDescent="0.25">
      <c r="A7" s="170"/>
      <c r="B7" s="483" t="s">
        <v>348</v>
      </c>
      <c r="C7" s="484">
        <v>43658</v>
      </c>
      <c r="D7" s="482" t="s">
        <v>20</v>
      </c>
      <c r="E7" s="408" t="s">
        <v>294</v>
      </c>
      <c r="F7" s="482">
        <v>38</v>
      </c>
      <c r="G7" s="482">
        <v>1</v>
      </c>
      <c r="H7" s="482">
        <v>7</v>
      </c>
      <c r="I7" s="11">
        <v>54</v>
      </c>
      <c r="J7" s="12">
        <v>5</v>
      </c>
      <c r="K7" s="11">
        <v>100</v>
      </c>
      <c r="L7" s="12">
        <v>9</v>
      </c>
      <c r="M7" s="11">
        <v>128</v>
      </c>
      <c r="N7" s="12">
        <v>11</v>
      </c>
      <c r="O7" s="38">
        <f t="shared" ref="O7" si="0">+I7+K7+M7</f>
        <v>282</v>
      </c>
      <c r="P7" s="393">
        <f>+J7+L7+N7</f>
        <v>25</v>
      </c>
      <c r="Q7" s="15">
        <f>+O7/G7</f>
        <v>282</v>
      </c>
      <c r="R7" s="15">
        <f t="shared" ref="R7" si="1">+O7/P7</f>
        <v>11.28</v>
      </c>
      <c r="S7" s="18">
        <v>506</v>
      </c>
      <c r="T7" s="17">
        <f>-(S7-O7)/S7</f>
        <v>-0.44268774703557312</v>
      </c>
      <c r="U7" s="18">
        <v>30563.5</v>
      </c>
      <c r="V7" s="19">
        <v>2223</v>
      </c>
      <c r="W7" s="20">
        <f t="shared" ref="W7" si="2">U7/V7</f>
        <v>13.74876293297346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E20" sqref="E20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359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360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2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6</v>
      </c>
      <c r="I7" s="11">
        <v>128</v>
      </c>
      <c r="J7" s="12">
        <v>11</v>
      </c>
      <c r="K7" s="11">
        <v>210</v>
      </c>
      <c r="L7" s="12">
        <v>19</v>
      </c>
      <c r="M7" s="11">
        <v>168</v>
      </c>
      <c r="N7" s="12">
        <v>14</v>
      </c>
      <c r="O7" s="38">
        <f t="shared" ref="O7" si="0">+I7+K7+M7</f>
        <v>506</v>
      </c>
      <c r="P7" s="393">
        <f>+J7+L7+N7</f>
        <v>44</v>
      </c>
      <c r="Q7" s="15">
        <f>+O7/G7</f>
        <v>506</v>
      </c>
      <c r="R7" s="15">
        <f t="shared" ref="R7" si="1">+O7/P7</f>
        <v>11.5</v>
      </c>
      <c r="S7" s="18">
        <v>236</v>
      </c>
      <c r="T7" s="17">
        <f>-(S7-O7)/S7</f>
        <v>1.1440677966101696</v>
      </c>
      <c r="U7" s="18">
        <v>29801.5</v>
      </c>
      <c r="V7" s="19">
        <v>2155</v>
      </c>
      <c r="W7" s="20">
        <f t="shared" ref="W7" si="2">U7/V7</f>
        <v>13.829002320185614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5" zoomScaleNormal="55" workbookViewId="0">
      <selection activeCell="U8" sqref="U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358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357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2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5</v>
      </c>
      <c r="I7" s="11">
        <v>120</v>
      </c>
      <c r="J7" s="12">
        <v>11</v>
      </c>
      <c r="K7" s="11">
        <v>24</v>
      </c>
      <c r="L7" s="12">
        <v>2</v>
      </c>
      <c r="M7" s="11">
        <v>92</v>
      </c>
      <c r="N7" s="12">
        <v>8</v>
      </c>
      <c r="O7" s="38">
        <f t="shared" ref="O7" si="0">+I7+K7+M7</f>
        <v>236</v>
      </c>
      <c r="P7" s="393">
        <f>+J7+L7+N7</f>
        <v>21</v>
      </c>
      <c r="Q7" s="15">
        <f>+O7/G7</f>
        <v>236</v>
      </c>
      <c r="R7" s="15">
        <f t="shared" ref="R7" si="1">+O7/P7</f>
        <v>11.238095238095237</v>
      </c>
      <c r="S7" s="18">
        <v>558</v>
      </c>
      <c r="T7" s="17">
        <f>-(S7-O7)/S7</f>
        <v>-0.57706093189964158</v>
      </c>
      <c r="U7" s="18">
        <v>29531.5</v>
      </c>
      <c r="V7" s="19">
        <v>2132</v>
      </c>
      <c r="W7" s="20">
        <f t="shared" ref="W7" si="2">U7/V7</f>
        <v>13.851547842401501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5" zoomScaleNormal="55" workbookViewId="0">
      <selection activeCell="M23" sqref="M2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355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356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6" t="s">
        <v>17</v>
      </c>
      <c r="S6" s="2" t="s">
        <v>14</v>
      </c>
      <c r="T6" s="475" t="s">
        <v>18</v>
      </c>
      <c r="U6" s="2" t="s">
        <v>14</v>
      </c>
      <c r="V6" s="3" t="s">
        <v>15</v>
      </c>
      <c r="W6" s="476" t="s">
        <v>17</v>
      </c>
    </row>
    <row r="7" spans="1:23" ht="35.25" customHeight="1" x14ac:dyDescent="0.25">
      <c r="A7" s="170"/>
      <c r="B7" s="473" t="s">
        <v>348</v>
      </c>
      <c r="C7" s="474">
        <v>43658</v>
      </c>
      <c r="D7" s="475" t="s">
        <v>20</v>
      </c>
      <c r="E7" s="408" t="s">
        <v>294</v>
      </c>
      <c r="F7" s="475">
        <v>38</v>
      </c>
      <c r="G7" s="475">
        <v>1</v>
      </c>
      <c r="H7" s="475">
        <v>4</v>
      </c>
      <c r="I7" s="11">
        <v>186</v>
      </c>
      <c r="J7" s="12">
        <v>17</v>
      </c>
      <c r="K7" s="11">
        <v>120</v>
      </c>
      <c r="L7" s="12">
        <v>11</v>
      </c>
      <c r="M7" s="11">
        <v>252</v>
      </c>
      <c r="N7" s="12">
        <v>22</v>
      </c>
      <c r="O7" s="38">
        <f t="shared" ref="O7" si="0">+I7+K7+M7</f>
        <v>558</v>
      </c>
      <c r="P7" s="393">
        <f>+J7+L7+N7</f>
        <v>50</v>
      </c>
      <c r="Q7" s="15">
        <f>+O7/G7</f>
        <v>558</v>
      </c>
      <c r="R7" s="15">
        <f t="shared" ref="R7" si="1">+O7/P7</f>
        <v>11.16</v>
      </c>
      <c r="S7" s="18">
        <v>818</v>
      </c>
      <c r="T7" s="17">
        <f>-(S7-O7)/S7</f>
        <v>-0.31784841075794623</v>
      </c>
      <c r="U7" s="18">
        <v>28301</v>
      </c>
      <c r="V7" s="19">
        <v>2021</v>
      </c>
      <c r="W7" s="20">
        <f t="shared" ref="W7" si="2">U7/V7</f>
        <v>14.003463631865413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8" sqref="V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354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353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9" t="s">
        <v>17</v>
      </c>
      <c r="S6" s="2" t="s">
        <v>14</v>
      </c>
      <c r="T6" s="470" t="s">
        <v>18</v>
      </c>
      <c r="U6" s="2" t="s">
        <v>14</v>
      </c>
      <c r="V6" s="3" t="s">
        <v>15</v>
      </c>
      <c r="W6" s="469" t="s">
        <v>17</v>
      </c>
    </row>
    <row r="7" spans="1:23" ht="35.25" customHeight="1" x14ac:dyDescent="0.25">
      <c r="A7" s="170"/>
      <c r="B7" s="471" t="s">
        <v>350</v>
      </c>
      <c r="C7" s="472">
        <v>43665</v>
      </c>
      <c r="D7" s="470" t="s">
        <v>20</v>
      </c>
      <c r="E7" s="408" t="s">
        <v>349</v>
      </c>
      <c r="F7" s="470">
        <v>21</v>
      </c>
      <c r="G7" s="470">
        <v>2</v>
      </c>
      <c r="H7" s="470">
        <v>2</v>
      </c>
      <c r="I7" s="11">
        <v>24</v>
      </c>
      <c r="J7" s="12">
        <v>2</v>
      </c>
      <c r="K7" s="11">
        <v>48</v>
      </c>
      <c r="L7" s="12">
        <v>4</v>
      </c>
      <c r="M7" s="11">
        <v>0</v>
      </c>
      <c r="N7" s="12">
        <v>0</v>
      </c>
      <c r="O7" s="38">
        <f t="shared" ref="O7:O8" si="0">+I7+K7+M7</f>
        <v>72</v>
      </c>
      <c r="P7" s="393">
        <f>+J7+L7+N7</f>
        <v>6</v>
      </c>
      <c r="Q7" s="15">
        <f>+O7/G7</f>
        <v>36</v>
      </c>
      <c r="R7" s="15">
        <f t="shared" ref="R7:R8" si="1">+O7/P7</f>
        <v>12</v>
      </c>
      <c r="S7" s="18">
        <v>3259</v>
      </c>
      <c r="T7" s="17">
        <f>-(S7-O7)/S7</f>
        <v>-0.97790733353789505</v>
      </c>
      <c r="U7" s="18">
        <v>5080</v>
      </c>
      <c r="V7" s="19">
        <v>329</v>
      </c>
      <c r="W7" s="20">
        <f t="shared" ref="W7:W8" si="2">U7/V7</f>
        <v>15.440729483282675</v>
      </c>
    </row>
    <row r="8" spans="1:23" ht="35.25" customHeight="1" x14ac:dyDescent="0.25">
      <c r="A8" s="170"/>
      <c r="B8" s="471" t="s">
        <v>348</v>
      </c>
      <c r="C8" s="472">
        <v>43658</v>
      </c>
      <c r="D8" s="470" t="s">
        <v>20</v>
      </c>
      <c r="E8" s="408" t="s">
        <v>294</v>
      </c>
      <c r="F8" s="470">
        <v>38</v>
      </c>
      <c r="G8" s="470">
        <v>2</v>
      </c>
      <c r="H8" s="470">
        <v>3</v>
      </c>
      <c r="I8" s="11">
        <v>152</v>
      </c>
      <c r="J8" s="12">
        <v>14</v>
      </c>
      <c r="K8" s="11">
        <v>230</v>
      </c>
      <c r="L8" s="12">
        <v>21</v>
      </c>
      <c r="M8" s="11">
        <v>436</v>
      </c>
      <c r="N8" s="12">
        <v>39</v>
      </c>
      <c r="O8" s="38">
        <f t="shared" si="0"/>
        <v>818</v>
      </c>
      <c r="P8" s="393">
        <f>+J8+L8+N8</f>
        <v>74</v>
      </c>
      <c r="Q8" s="15">
        <f>+O8/G8</f>
        <v>409</v>
      </c>
      <c r="R8" s="15">
        <f t="shared" si="1"/>
        <v>11.054054054054054</v>
      </c>
      <c r="S8" s="18">
        <v>1086</v>
      </c>
      <c r="T8" s="17">
        <f>-(S8-O8)/S8</f>
        <v>-0.24677716390423574</v>
      </c>
      <c r="U8" s="18">
        <v>26363</v>
      </c>
      <c r="V8" s="19">
        <v>1838</v>
      </c>
      <c r="W8" s="20">
        <f t="shared" si="2"/>
        <v>14.343307943416757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G7" sqref="G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352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351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8" t="s">
        <v>17</v>
      </c>
      <c r="S6" s="2" t="s">
        <v>14</v>
      </c>
      <c r="T6" s="467" t="s">
        <v>18</v>
      </c>
      <c r="U6" s="2" t="s">
        <v>14</v>
      </c>
      <c r="V6" s="3" t="s">
        <v>15</v>
      </c>
      <c r="W6" s="468" t="s">
        <v>17</v>
      </c>
    </row>
    <row r="7" spans="1:23" ht="35.25" customHeight="1" x14ac:dyDescent="0.25">
      <c r="A7" s="170"/>
      <c r="B7" s="465" t="s">
        <v>350</v>
      </c>
      <c r="C7" s="466">
        <v>43665</v>
      </c>
      <c r="D7" s="467" t="s">
        <v>20</v>
      </c>
      <c r="E7" s="408" t="s">
        <v>349</v>
      </c>
      <c r="F7" s="467">
        <v>21</v>
      </c>
      <c r="G7" s="467">
        <v>21</v>
      </c>
      <c r="H7" s="467">
        <v>1</v>
      </c>
      <c r="I7" s="11">
        <v>1807</v>
      </c>
      <c r="J7" s="12">
        <v>109</v>
      </c>
      <c r="K7" s="11">
        <v>1000</v>
      </c>
      <c r="L7" s="12">
        <v>56</v>
      </c>
      <c r="M7" s="11">
        <v>452</v>
      </c>
      <c r="N7" s="12">
        <v>30</v>
      </c>
      <c r="O7" s="38">
        <f t="shared" ref="O7" si="0">+I7+K7+M7</f>
        <v>3259</v>
      </c>
      <c r="P7" s="393">
        <f>+J7+L7+N7</f>
        <v>195</v>
      </c>
      <c r="Q7" s="15">
        <f>+O7/G7</f>
        <v>155.1904761904762</v>
      </c>
      <c r="R7" s="15">
        <f t="shared" ref="R7" si="1">+O7/P7</f>
        <v>16.712820512820514</v>
      </c>
      <c r="S7" s="18">
        <v>0</v>
      </c>
      <c r="T7" s="17"/>
      <c r="U7" s="18">
        <v>3259</v>
      </c>
      <c r="V7" s="19">
        <v>195</v>
      </c>
      <c r="W7" s="20">
        <f t="shared" ref="W7" si="2">U7/V7</f>
        <v>16.712820512820514</v>
      </c>
    </row>
    <row r="8" spans="1:23" ht="35.25" customHeight="1" x14ac:dyDescent="0.25">
      <c r="A8" s="170"/>
      <c r="B8" s="465" t="s">
        <v>348</v>
      </c>
      <c r="C8" s="466">
        <v>43658</v>
      </c>
      <c r="D8" s="467" t="s">
        <v>20</v>
      </c>
      <c r="E8" s="408" t="s">
        <v>294</v>
      </c>
      <c r="F8" s="467">
        <v>38</v>
      </c>
      <c r="G8" s="467">
        <v>8</v>
      </c>
      <c r="H8" s="467">
        <v>2</v>
      </c>
      <c r="I8" s="11">
        <v>432</v>
      </c>
      <c r="J8" s="12">
        <v>39</v>
      </c>
      <c r="K8" s="11">
        <v>394</v>
      </c>
      <c r="L8" s="12">
        <v>24</v>
      </c>
      <c r="M8" s="11">
        <v>260</v>
      </c>
      <c r="N8" s="12">
        <v>34</v>
      </c>
      <c r="O8" s="38">
        <f t="shared" ref="O8" si="3">+I8+K8+M8</f>
        <v>1086</v>
      </c>
      <c r="P8" s="393">
        <f>+J8+L8+N8</f>
        <v>97</v>
      </c>
      <c r="Q8" s="15">
        <f>+O8/G8</f>
        <v>135.75</v>
      </c>
      <c r="R8" s="15">
        <f t="shared" ref="R8" si="4">+O8/P8</f>
        <v>11.195876288659793</v>
      </c>
      <c r="S8" s="18">
        <v>13036</v>
      </c>
      <c r="T8" s="17">
        <f>-(S8-O8)/S8</f>
        <v>-0.91669223688247925</v>
      </c>
      <c r="U8" s="18">
        <v>24593</v>
      </c>
      <c r="V8" s="19">
        <v>1679</v>
      </c>
      <c r="W8" s="20">
        <f t="shared" ref="W8" si="5">U8/V8</f>
        <v>14.647409172126265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85" zoomScaleNormal="85" workbookViewId="0">
      <selection activeCell="T8" sqref="T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346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347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1" t="s">
        <v>17</v>
      </c>
      <c r="S6" s="2" t="s">
        <v>14</v>
      </c>
      <c r="T6" s="462" t="s">
        <v>18</v>
      </c>
      <c r="U6" s="2" t="s">
        <v>14</v>
      </c>
      <c r="V6" s="3" t="s">
        <v>15</v>
      </c>
      <c r="W6" s="461" t="s">
        <v>17</v>
      </c>
    </row>
    <row r="7" spans="1:23" ht="35.25" customHeight="1" x14ac:dyDescent="0.25">
      <c r="A7" s="170"/>
      <c r="B7" s="463" t="s">
        <v>348</v>
      </c>
      <c r="C7" s="464">
        <v>43658</v>
      </c>
      <c r="D7" s="462" t="s">
        <v>20</v>
      </c>
      <c r="E7" s="408" t="s">
        <v>294</v>
      </c>
      <c r="F7" s="462">
        <v>38</v>
      </c>
      <c r="G7" s="462">
        <v>38</v>
      </c>
      <c r="H7" s="462">
        <v>1</v>
      </c>
      <c r="I7" s="11">
        <v>3919</v>
      </c>
      <c r="J7" s="12">
        <v>242</v>
      </c>
      <c r="K7" s="11">
        <v>3615</v>
      </c>
      <c r="L7" s="12">
        <v>239</v>
      </c>
      <c r="M7" s="11">
        <v>5502</v>
      </c>
      <c r="N7" s="12">
        <v>335</v>
      </c>
      <c r="O7" s="38">
        <f t="shared" ref="O7:O8" si="0">+I7+K7+M7</f>
        <v>13036</v>
      </c>
      <c r="P7" s="393">
        <f>+J7+L7+N7</f>
        <v>816</v>
      </c>
      <c r="Q7" s="15">
        <f>+O7/G7</f>
        <v>343.05263157894734</v>
      </c>
      <c r="R7" s="15">
        <f t="shared" ref="R7:R8" si="1">+O7/P7</f>
        <v>15.975490196078431</v>
      </c>
      <c r="S7" s="18">
        <v>0</v>
      </c>
      <c r="T7" s="17"/>
      <c r="U7" s="18">
        <v>13036</v>
      </c>
      <c r="V7" s="19">
        <v>816</v>
      </c>
      <c r="W7" s="20">
        <f t="shared" ref="W7:W8" si="2">U7/V7</f>
        <v>15.975490196078431</v>
      </c>
    </row>
    <row r="8" spans="1:23" ht="35.25" customHeight="1" x14ac:dyDescent="0.25">
      <c r="A8" s="170"/>
      <c r="B8" s="463" t="s">
        <v>340</v>
      </c>
      <c r="C8" s="464">
        <v>43644</v>
      </c>
      <c r="D8" s="462" t="s">
        <v>20</v>
      </c>
      <c r="E8" s="408" t="s">
        <v>341</v>
      </c>
      <c r="F8" s="462">
        <v>66</v>
      </c>
      <c r="G8" s="462">
        <v>2</v>
      </c>
      <c r="H8" s="462">
        <v>3</v>
      </c>
      <c r="I8" s="11">
        <v>24</v>
      </c>
      <c r="J8" s="12">
        <v>2</v>
      </c>
      <c r="K8" s="11">
        <v>20</v>
      </c>
      <c r="L8" s="12">
        <v>2</v>
      </c>
      <c r="M8" s="11">
        <v>0</v>
      </c>
      <c r="N8" s="12">
        <v>0</v>
      </c>
      <c r="O8" s="38">
        <f t="shared" si="0"/>
        <v>44</v>
      </c>
      <c r="P8" s="393">
        <f>+J8+L8+N8</f>
        <v>4</v>
      </c>
      <c r="Q8" s="15">
        <f>+O8/G8</f>
        <v>22</v>
      </c>
      <c r="R8" s="15">
        <f t="shared" si="1"/>
        <v>11</v>
      </c>
      <c r="S8" s="18">
        <v>2819</v>
      </c>
      <c r="T8" s="17">
        <f>-(S8-O8)/S8</f>
        <v>-0.98439162823696347</v>
      </c>
      <c r="U8" s="18">
        <v>46260</v>
      </c>
      <c r="V8" s="19">
        <v>3270</v>
      </c>
      <c r="W8" s="20">
        <f t="shared" si="2"/>
        <v>14.146788990825687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N23" sqref="N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440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439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6" t="s">
        <v>17</v>
      </c>
      <c r="S6" s="2" t="s">
        <v>14</v>
      </c>
      <c r="T6" s="587" t="s">
        <v>18</v>
      </c>
      <c r="U6" s="2" t="s">
        <v>14</v>
      </c>
      <c r="V6" s="3" t="s">
        <v>15</v>
      </c>
      <c r="W6" s="586" t="s">
        <v>17</v>
      </c>
    </row>
    <row r="8" spans="1:23" ht="57.75" customHeight="1" x14ac:dyDescent="0.25">
      <c r="B8" s="588" t="s">
        <v>435</v>
      </c>
      <c r="C8" s="589">
        <v>43896</v>
      </c>
      <c r="D8" s="587" t="s">
        <v>20</v>
      </c>
      <c r="E8" s="408" t="s">
        <v>434</v>
      </c>
      <c r="F8" s="587">
        <v>32</v>
      </c>
      <c r="G8" s="587">
        <v>11</v>
      </c>
      <c r="H8" s="587">
        <v>2</v>
      </c>
      <c r="I8" s="11">
        <v>246</v>
      </c>
      <c r="J8" s="12">
        <v>21</v>
      </c>
      <c r="K8" s="11">
        <v>305</v>
      </c>
      <c r="L8" s="12">
        <v>25</v>
      </c>
      <c r="M8" s="11">
        <v>371</v>
      </c>
      <c r="N8" s="12">
        <v>34</v>
      </c>
      <c r="O8" s="38">
        <f t="shared" ref="O8:O9" si="0">+I8+K8+M8</f>
        <v>922</v>
      </c>
      <c r="P8" s="393">
        <f>+J8+L8+N8</f>
        <v>80</v>
      </c>
      <c r="Q8" s="15">
        <f>+O8/G8</f>
        <v>83.818181818181813</v>
      </c>
      <c r="R8" s="15">
        <f t="shared" ref="R8:R9" si="1">+O8/P8</f>
        <v>11.525</v>
      </c>
      <c r="S8" s="18">
        <v>19011.5</v>
      </c>
      <c r="T8" s="17">
        <f>-(S8-O8)/S8</f>
        <v>-0.95150303763511557</v>
      </c>
      <c r="U8" s="18">
        <v>29405.5</v>
      </c>
      <c r="V8" s="19">
        <v>1932</v>
      </c>
      <c r="W8" s="20">
        <f t="shared" ref="W8:W9" si="2">U8/V8</f>
        <v>15.220238095238095</v>
      </c>
    </row>
    <row r="9" spans="1:23" ht="57.75" customHeight="1" x14ac:dyDescent="0.25">
      <c r="B9" s="588" t="s">
        <v>430</v>
      </c>
      <c r="C9" s="589">
        <v>43889</v>
      </c>
      <c r="D9" s="587" t="s">
        <v>20</v>
      </c>
      <c r="E9" s="408" t="s">
        <v>431</v>
      </c>
      <c r="F9" s="587">
        <v>14</v>
      </c>
      <c r="G9" s="587">
        <v>1</v>
      </c>
      <c r="H9" s="587">
        <v>3</v>
      </c>
      <c r="I9" s="11">
        <v>244</v>
      </c>
      <c r="J9" s="12">
        <v>16</v>
      </c>
      <c r="K9" s="11">
        <v>158</v>
      </c>
      <c r="L9" s="12">
        <v>12</v>
      </c>
      <c r="M9" s="11">
        <v>512</v>
      </c>
      <c r="N9" s="12">
        <v>40</v>
      </c>
      <c r="O9" s="38">
        <f t="shared" si="0"/>
        <v>914</v>
      </c>
      <c r="P9" s="393">
        <f>+J9+L9+N9</f>
        <v>68</v>
      </c>
      <c r="Q9" s="15">
        <f>+O9/G9</f>
        <v>914</v>
      </c>
      <c r="R9" s="15">
        <f t="shared" si="1"/>
        <v>13.441176470588236</v>
      </c>
      <c r="S9" s="18">
        <v>2946</v>
      </c>
      <c r="T9" s="17">
        <f>-(S9-O9)/S9</f>
        <v>-0.68974881194840465</v>
      </c>
      <c r="U9" s="18">
        <v>29709.5</v>
      </c>
      <c r="V9" s="19">
        <v>2452</v>
      </c>
      <c r="W9" s="20">
        <f t="shared" si="2"/>
        <v>12.116435562805872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O7" sqref="O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345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344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7" t="s">
        <v>17</v>
      </c>
      <c r="S6" s="2" t="s">
        <v>14</v>
      </c>
      <c r="T6" s="458" t="s">
        <v>18</v>
      </c>
      <c r="U6" s="2" t="s">
        <v>14</v>
      </c>
      <c r="V6" s="3" t="s">
        <v>15</v>
      </c>
      <c r="W6" s="457" t="s">
        <v>17</v>
      </c>
    </row>
    <row r="7" spans="1:23" ht="35.25" customHeight="1" x14ac:dyDescent="0.25">
      <c r="A7" s="170"/>
      <c r="B7" s="459" t="s">
        <v>340</v>
      </c>
      <c r="C7" s="460">
        <v>43644</v>
      </c>
      <c r="D7" s="458" t="s">
        <v>20</v>
      </c>
      <c r="E7" s="408" t="s">
        <v>341</v>
      </c>
      <c r="F7" s="458">
        <v>66</v>
      </c>
      <c r="G7" s="458">
        <v>15</v>
      </c>
      <c r="H7" s="458">
        <v>2</v>
      </c>
      <c r="I7" s="11">
        <v>736</v>
      </c>
      <c r="J7" s="12">
        <v>65</v>
      </c>
      <c r="K7" s="11">
        <v>901</v>
      </c>
      <c r="L7" s="12">
        <v>76</v>
      </c>
      <c r="M7" s="11">
        <v>1182</v>
      </c>
      <c r="N7" s="12">
        <v>99</v>
      </c>
      <c r="O7" s="38">
        <f t="shared" ref="O7:O8" si="0">+I7+K7+M7</f>
        <v>2819</v>
      </c>
      <c r="P7" s="393">
        <f>+J7+L7+N7</f>
        <v>240</v>
      </c>
      <c r="Q7" s="15">
        <f>+O7/G7</f>
        <v>187.93333333333334</v>
      </c>
      <c r="R7" s="15">
        <f t="shared" ref="R7:R9" si="1">+O7/P7</f>
        <v>11.745833333333334</v>
      </c>
      <c r="S7" s="18">
        <v>21114.5</v>
      </c>
      <c r="T7" s="17">
        <f>-(S7-O7)/S7</f>
        <v>-0.86648985294465886</v>
      </c>
      <c r="U7" s="18">
        <v>43371</v>
      </c>
      <c r="V7" s="19">
        <v>3008</v>
      </c>
      <c r="W7" s="20">
        <f t="shared" ref="W7:W9" si="2">U7/V7</f>
        <v>14.418550531914894</v>
      </c>
    </row>
    <row r="8" spans="1:23" ht="35.25" customHeight="1" x14ac:dyDescent="0.25">
      <c r="A8" s="170"/>
      <c r="B8" s="459" t="s">
        <v>337</v>
      </c>
      <c r="C8" s="460">
        <v>43637</v>
      </c>
      <c r="D8" s="458" t="s">
        <v>20</v>
      </c>
      <c r="E8" s="408" t="s">
        <v>336</v>
      </c>
      <c r="F8" s="458">
        <v>9</v>
      </c>
      <c r="G8" s="458">
        <v>1</v>
      </c>
      <c r="H8" s="458">
        <v>3</v>
      </c>
      <c r="I8" s="11">
        <v>0</v>
      </c>
      <c r="J8" s="12">
        <v>0</v>
      </c>
      <c r="K8" s="11">
        <v>44</v>
      </c>
      <c r="L8" s="12">
        <v>4</v>
      </c>
      <c r="M8" s="11">
        <v>92</v>
      </c>
      <c r="N8" s="12">
        <v>8</v>
      </c>
      <c r="O8" s="38">
        <f t="shared" si="0"/>
        <v>136</v>
      </c>
      <c r="P8" s="393">
        <f>+J8+L8+N8</f>
        <v>12</v>
      </c>
      <c r="Q8" s="15">
        <f>+O8/G8</f>
        <v>136</v>
      </c>
      <c r="R8" s="15">
        <f t="shared" si="1"/>
        <v>11.333333333333334</v>
      </c>
      <c r="S8" s="18">
        <v>154</v>
      </c>
      <c r="T8" s="17">
        <f>-(S8-O8)/S8</f>
        <v>-0.11688311688311688</v>
      </c>
      <c r="U8" s="18">
        <v>3495</v>
      </c>
      <c r="V8" s="19">
        <v>227</v>
      </c>
      <c r="W8" s="20">
        <f t="shared" si="2"/>
        <v>15.396475770925111</v>
      </c>
    </row>
    <row r="9" spans="1:23" ht="35.25" customHeight="1" x14ac:dyDescent="0.25">
      <c r="B9" s="459" t="s">
        <v>323</v>
      </c>
      <c r="C9" s="460">
        <v>43602</v>
      </c>
      <c r="D9" s="458" t="s">
        <v>20</v>
      </c>
      <c r="E9" s="408" t="s">
        <v>294</v>
      </c>
      <c r="F9" s="458">
        <v>70</v>
      </c>
      <c r="G9" s="458">
        <v>1</v>
      </c>
      <c r="H9" s="458">
        <v>8</v>
      </c>
      <c r="I9" s="11">
        <v>0</v>
      </c>
      <c r="J9" s="12">
        <v>0</v>
      </c>
      <c r="K9" s="11">
        <v>60</v>
      </c>
      <c r="L9" s="12">
        <v>4</v>
      </c>
      <c r="M9" s="11">
        <v>45</v>
      </c>
      <c r="N9" s="12">
        <v>3</v>
      </c>
      <c r="O9" s="38">
        <f t="shared" ref="O9" si="3">+I9+K9+M9</f>
        <v>105</v>
      </c>
      <c r="P9" s="393">
        <f>+J9+L9+N9</f>
        <v>7</v>
      </c>
      <c r="Q9" s="15">
        <f>+O9/G9</f>
        <v>105</v>
      </c>
      <c r="R9" s="15">
        <f t="shared" si="1"/>
        <v>15</v>
      </c>
      <c r="S9" s="18">
        <v>533</v>
      </c>
      <c r="T9" s="17">
        <f>-(S9-O9)/S9</f>
        <v>-0.80300187617260788</v>
      </c>
      <c r="U9" s="18">
        <v>109776</v>
      </c>
      <c r="V9" s="19">
        <v>7577</v>
      </c>
      <c r="W9" s="20">
        <f t="shared" si="2"/>
        <v>14.488055958822754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C1" zoomScale="70" zoomScaleNormal="70" workbookViewId="0">
      <selection activeCell="E13" sqref="E1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342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343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3" t="s">
        <v>17</v>
      </c>
      <c r="S6" s="2" t="s">
        <v>14</v>
      </c>
      <c r="T6" s="454" t="s">
        <v>18</v>
      </c>
      <c r="U6" s="2" t="s">
        <v>14</v>
      </c>
      <c r="V6" s="3" t="s">
        <v>15</v>
      </c>
      <c r="W6" s="453" t="s">
        <v>17</v>
      </c>
    </row>
    <row r="7" spans="1:23" ht="35.25" customHeight="1" x14ac:dyDescent="0.25">
      <c r="A7" s="170"/>
      <c r="B7" s="455" t="s">
        <v>340</v>
      </c>
      <c r="C7" s="456">
        <v>43644</v>
      </c>
      <c r="D7" s="454" t="s">
        <v>20</v>
      </c>
      <c r="E7" s="408" t="s">
        <v>341</v>
      </c>
      <c r="F7" s="454">
        <v>66</v>
      </c>
      <c r="G7" s="454">
        <v>66</v>
      </c>
      <c r="H7" s="454">
        <v>1</v>
      </c>
      <c r="I7" s="11">
        <v>4664.5</v>
      </c>
      <c r="J7" s="12">
        <v>318</v>
      </c>
      <c r="K7" s="11">
        <v>6863.5</v>
      </c>
      <c r="L7" s="12">
        <v>444</v>
      </c>
      <c r="M7" s="11">
        <v>9586.5</v>
      </c>
      <c r="N7" s="12">
        <v>628</v>
      </c>
      <c r="O7" s="38">
        <f t="shared" ref="O7" si="0">+I7+K7+M7</f>
        <v>21114.5</v>
      </c>
      <c r="P7" s="393">
        <f>+J7+L7+N7</f>
        <v>1390</v>
      </c>
      <c r="Q7" s="15">
        <f>+O7/G7</f>
        <v>319.91666666666669</v>
      </c>
      <c r="R7" s="15">
        <f t="shared" ref="R7" si="1">+O7/P7</f>
        <v>15.190287769784172</v>
      </c>
      <c r="S7" s="18"/>
      <c r="T7" s="17">
        <v>0</v>
      </c>
      <c r="U7" s="18">
        <v>21114.5</v>
      </c>
      <c r="V7" s="19">
        <v>1390</v>
      </c>
      <c r="W7" s="20">
        <f t="shared" ref="W7" si="2">U7/V7</f>
        <v>15.190287769784172</v>
      </c>
    </row>
    <row r="8" spans="1:23" ht="35.25" customHeight="1" x14ac:dyDescent="0.25">
      <c r="A8" s="170"/>
      <c r="B8" s="455" t="s">
        <v>337</v>
      </c>
      <c r="C8" s="456">
        <v>43637</v>
      </c>
      <c r="D8" s="454" t="s">
        <v>20</v>
      </c>
      <c r="E8" s="408" t="s">
        <v>336</v>
      </c>
      <c r="F8" s="454">
        <v>9</v>
      </c>
      <c r="G8" s="454">
        <v>1</v>
      </c>
      <c r="H8" s="454">
        <v>2</v>
      </c>
      <c r="I8" s="11">
        <v>20</v>
      </c>
      <c r="J8" s="12">
        <v>2</v>
      </c>
      <c r="K8" s="11">
        <v>110</v>
      </c>
      <c r="L8" s="12">
        <v>10</v>
      </c>
      <c r="M8" s="11">
        <v>24</v>
      </c>
      <c r="N8" s="12">
        <v>2</v>
      </c>
      <c r="O8" s="38">
        <v>154</v>
      </c>
      <c r="P8" s="393">
        <v>14</v>
      </c>
      <c r="Q8" s="15">
        <f>+O8/G8</f>
        <v>154</v>
      </c>
      <c r="R8" s="15">
        <f t="shared" ref="R8:R10" si="3">+O8/P8</f>
        <v>11</v>
      </c>
      <c r="S8" s="18">
        <v>2990</v>
      </c>
      <c r="T8" s="17">
        <f>-(S8-O8)/S8</f>
        <v>-0.94849498327759196</v>
      </c>
      <c r="U8" s="18">
        <v>3325</v>
      </c>
      <c r="V8" s="19">
        <v>211</v>
      </c>
      <c r="W8" s="20">
        <f t="shared" ref="W8:W10" si="4">U8/V8</f>
        <v>15.75829383886256</v>
      </c>
    </row>
    <row r="9" spans="1:23" ht="35.25" customHeight="1" x14ac:dyDescent="0.25">
      <c r="B9" s="455" t="s">
        <v>332</v>
      </c>
      <c r="C9" s="456">
        <v>43630</v>
      </c>
      <c r="D9" s="454" t="s">
        <v>20</v>
      </c>
      <c r="E9" s="408" t="s">
        <v>333</v>
      </c>
      <c r="F9" s="454">
        <v>22</v>
      </c>
      <c r="G9" s="454">
        <v>2</v>
      </c>
      <c r="H9" s="454">
        <v>3</v>
      </c>
      <c r="I9" s="11">
        <v>0</v>
      </c>
      <c r="J9" s="12">
        <v>0</v>
      </c>
      <c r="K9" s="11">
        <v>20</v>
      </c>
      <c r="L9" s="12">
        <v>2</v>
      </c>
      <c r="M9" s="11">
        <v>0</v>
      </c>
      <c r="N9" s="12">
        <v>0</v>
      </c>
      <c r="O9" s="38">
        <f t="shared" ref="O9:O10" si="5">+I9+K9+M9</f>
        <v>20</v>
      </c>
      <c r="P9" s="393">
        <f>+J9+L9+N9</f>
        <v>2</v>
      </c>
      <c r="Q9" s="15">
        <f>+O9/G9</f>
        <v>10</v>
      </c>
      <c r="R9" s="15">
        <f t="shared" si="3"/>
        <v>10</v>
      </c>
      <c r="S9" s="18">
        <v>287</v>
      </c>
      <c r="T9" s="17">
        <f>-(S9-O9)/S9</f>
        <v>-0.93031358885017423</v>
      </c>
      <c r="U9" s="18">
        <v>5562</v>
      </c>
      <c r="V9" s="19">
        <v>437</v>
      </c>
      <c r="W9" s="20">
        <f t="shared" si="4"/>
        <v>12.727688787185354</v>
      </c>
    </row>
    <row r="10" spans="1:23" ht="35.25" customHeight="1" x14ac:dyDescent="0.25">
      <c r="B10" s="455" t="s">
        <v>323</v>
      </c>
      <c r="C10" s="456">
        <v>43602</v>
      </c>
      <c r="D10" s="454" t="s">
        <v>20</v>
      </c>
      <c r="E10" s="408" t="s">
        <v>294</v>
      </c>
      <c r="F10" s="454">
        <v>70</v>
      </c>
      <c r="G10" s="454">
        <v>2</v>
      </c>
      <c r="H10" s="454">
        <v>7</v>
      </c>
      <c r="I10" s="11">
        <v>131</v>
      </c>
      <c r="J10" s="12">
        <v>10</v>
      </c>
      <c r="K10" s="11">
        <v>242</v>
      </c>
      <c r="L10" s="12">
        <v>16</v>
      </c>
      <c r="M10" s="11">
        <v>160</v>
      </c>
      <c r="N10" s="12">
        <v>12</v>
      </c>
      <c r="O10" s="38">
        <f t="shared" si="5"/>
        <v>533</v>
      </c>
      <c r="P10" s="393">
        <f>+J10+L10+N10</f>
        <v>38</v>
      </c>
      <c r="Q10" s="15">
        <f>+O10/G10</f>
        <v>266.5</v>
      </c>
      <c r="R10" s="15">
        <f t="shared" si="3"/>
        <v>14.026315789473685</v>
      </c>
      <c r="S10" s="18">
        <v>846</v>
      </c>
      <c r="T10" s="17">
        <f>-(S10-O10)/S10</f>
        <v>-0.36997635933806144</v>
      </c>
      <c r="U10" s="18">
        <v>109401</v>
      </c>
      <c r="V10" s="19">
        <v>7551</v>
      </c>
      <c r="W10" s="20">
        <f t="shared" si="4"/>
        <v>14.488279698053239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85" zoomScaleNormal="85" workbookViewId="0">
      <selection activeCell="N22" sqref="N22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338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339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9" t="s">
        <v>17</v>
      </c>
      <c r="S6" s="2" t="s">
        <v>14</v>
      </c>
      <c r="T6" s="450" t="s">
        <v>18</v>
      </c>
      <c r="U6" s="2" t="s">
        <v>14</v>
      </c>
      <c r="V6" s="3" t="s">
        <v>15</v>
      </c>
      <c r="W6" s="449" t="s">
        <v>17</v>
      </c>
    </row>
    <row r="7" spans="1:23" ht="35.25" customHeight="1" x14ac:dyDescent="0.25">
      <c r="A7" s="170"/>
      <c r="B7" s="451" t="s">
        <v>337</v>
      </c>
      <c r="C7" s="452">
        <v>43637</v>
      </c>
      <c r="D7" s="450" t="s">
        <v>20</v>
      </c>
      <c r="E7" s="408" t="s">
        <v>336</v>
      </c>
      <c r="F7" s="450">
        <v>9</v>
      </c>
      <c r="G7" s="450">
        <v>9</v>
      </c>
      <c r="H7" s="450">
        <v>1</v>
      </c>
      <c r="I7" s="11">
        <v>984</v>
      </c>
      <c r="J7" s="12">
        <v>60</v>
      </c>
      <c r="K7" s="11">
        <v>1040</v>
      </c>
      <c r="L7" s="12">
        <v>65</v>
      </c>
      <c r="M7" s="11">
        <v>966</v>
      </c>
      <c r="N7" s="12">
        <v>58</v>
      </c>
      <c r="O7" s="38">
        <f t="shared" ref="O7" si="0">+I7+K7+M7</f>
        <v>2990</v>
      </c>
      <c r="P7" s="393">
        <f>+J7+L7+N7</f>
        <v>183</v>
      </c>
      <c r="Q7" s="15">
        <f>+O7/G7</f>
        <v>332.22222222222223</v>
      </c>
      <c r="R7" s="15">
        <f t="shared" ref="R7" si="1">+O7/P7</f>
        <v>16.338797814207652</v>
      </c>
      <c r="S7" s="18"/>
      <c r="T7" s="17">
        <v>0</v>
      </c>
      <c r="U7" s="18">
        <v>2990</v>
      </c>
      <c r="V7" s="19">
        <v>183</v>
      </c>
      <c r="W7" s="20">
        <f t="shared" ref="W7" si="2">U7/V7</f>
        <v>16.338797814207652</v>
      </c>
    </row>
    <row r="8" spans="1:23" ht="35.25" customHeight="1" x14ac:dyDescent="0.25">
      <c r="A8" s="170"/>
      <c r="B8" s="451" t="s">
        <v>332</v>
      </c>
      <c r="C8" s="452">
        <v>43630</v>
      </c>
      <c r="D8" s="450" t="s">
        <v>20</v>
      </c>
      <c r="E8" s="408" t="s">
        <v>333</v>
      </c>
      <c r="F8" s="450">
        <v>22</v>
      </c>
      <c r="G8" s="450">
        <v>2</v>
      </c>
      <c r="H8" s="450">
        <v>2</v>
      </c>
      <c r="I8" s="11">
        <v>250</v>
      </c>
      <c r="J8" s="12">
        <v>20</v>
      </c>
      <c r="K8" s="11">
        <v>37</v>
      </c>
      <c r="L8" s="12">
        <v>3</v>
      </c>
      <c r="M8" s="11">
        <v>0</v>
      </c>
      <c r="N8" s="12">
        <v>0</v>
      </c>
      <c r="O8" s="38">
        <f t="shared" ref="O8:O9" si="3">+I8+K8+M8</f>
        <v>287</v>
      </c>
      <c r="P8" s="393">
        <f>+J8+L8+N8</f>
        <v>23</v>
      </c>
      <c r="Q8" s="15">
        <f>+O8/G8</f>
        <v>143.5</v>
      </c>
      <c r="R8" s="15">
        <f t="shared" ref="R8:R9" si="4">+O8/P8</f>
        <v>12.478260869565217</v>
      </c>
      <c r="S8" s="18">
        <v>3011</v>
      </c>
      <c r="T8" s="17">
        <v>0</v>
      </c>
      <c r="U8" s="18">
        <v>5498</v>
      </c>
      <c r="V8" s="19">
        <v>431</v>
      </c>
      <c r="W8" s="20">
        <f t="shared" ref="W8:W9" si="5">U8/V8</f>
        <v>12.756380510440835</v>
      </c>
    </row>
    <row r="9" spans="1:23" ht="35.25" customHeight="1" x14ac:dyDescent="0.25">
      <c r="B9" s="451" t="s">
        <v>323</v>
      </c>
      <c r="C9" s="452">
        <v>43602</v>
      </c>
      <c r="D9" s="450" t="s">
        <v>20</v>
      </c>
      <c r="E9" s="408" t="s">
        <v>294</v>
      </c>
      <c r="F9" s="450">
        <v>70</v>
      </c>
      <c r="G9" s="450">
        <v>3</v>
      </c>
      <c r="H9" s="450">
        <v>6</v>
      </c>
      <c r="I9" s="11">
        <v>164</v>
      </c>
      <c r="J9" s="12">
        <v>16</v>
      </c>
      <c r="K9" s="11">
        <v>400</v>
      </c>
      <c r="L9" s="12">
        <v>34</v>
      </c>
      <c r="M9" s="11">
        <v>282</v>
      </c>
      <c r="N9" s="12">
        <v>25</v>
      </c>
      <c r="O9" s="38">
        <f t="shared" si="3"/>
        <v>846</v>
      </c>
      <c r="P9" s="393">
        <f>+J9+L9+N9</f>
        <v>75</v>
      </c>
      <c r="Q9" s="15">
        <f>+O9/G9</f>
        <v>282</v>
      </c>
      <c r="R9" s="15">
        <f t="shared" si="4"/>
        <v>11.28</v>
      </c>
      <c r="S9" s="18">
        <v>3195</v>
      </c>
      <c r="T9" s="17">
        <f>-(S9-O9)/S9</f>
        <v>-0.73521126760563382</v>
      </c>
      <c r="U9" s="18">
        <v>107839.4</v>
      </c>
      <c r="V9" s="19">
        <v>7424</v>
      </c>
      <c r="W9" s="20">
        <f t="shared" si="5"/>
        <v>14.52578125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F33" sqref="F3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334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335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5" t="s">
        <v>17</v>
      </c>
      <c r="S6" s="2" t="s">
        <v>14</v>
      </c>
      <c r="T6" s="446" t="s">
        <v>18</v>
      </c>
      <c r="U6" s="2" t="s">
        <v>14</v>
      </c>
      <c r="V6" s="3" t="s">
        <v>15</v>
      </c>
      <c r="W6" s="445" t="s">
        <v>17</v>
      </c>
    </row>
    <row r="7" spans="1:23" ht="35.25" customHeight="1" x14ac:dyDescent="0.25">
      <c r="A7" s="170"/>
      <c r="B7" s="447" t="s">
        <v>332</v>
      </c>
      <c r="C7" s="448">
        <v>43630</v>
      </c>
      <c r="D7" s="446" t="s">
        <v>20</v>
      </c>
      <c r="E7" s="408" t="s">
        <v>333</v>
      </c>
      <c r="F7" s="446">
        <v>22</v>
      </c>
      <c r="G7" s="446">
        <v>22</v>
      </c>
      <c r="H7" s="446">
        <v>1</v>
      </c>
      <c r="I7" s="11">
        <v>1545</v>
      </c>
      <c r="J7" s="12">
        <v>113</v>
      </c>
      <c r="K7" s="11">
        <v>719</v>
      </c>
      <c r="L7" s="12">
        <v>55</v>
      </c>
      <c r="M7" s="11">
        <v>747</v>
      </c>
      <c r="N7" s="12">
        <v>56</v>
      </c>
      <c r="O7" s="38">
        <f t="shared" ref="O7:O8" si="0">+I7+K7+M7</f>
        <v>3011</v>
      </c>
      <c r="P7" s="393">
        <f>+J7+L7+N7</f>
        <v>224</v>
      </c>
      <c r="Q7" s="15">
        <f>+O7/G7</f>
        <v>136.86363636363637</v>
      </c>
      <c r="R7" s="15">
        <f t="shared" ref="R7:R8" si="1">+O7/P7</f>
        <v>13.441964285714286</v>
      </c>
      <c r="S7" s="18">
        <v>0</v>
      </c>
      <c r="T7" s="17">
        <v>0</v>
      </c>
      <c r="U7" s="18">
        <v>3011</v>
      </c>
      <c r="V7" s="19">
        <v>224</v>
      </c>
      <c r="W7" s="20">
        <f t="shared" ref="W7:W8" si="2">U7/V7</f>
        <v>13.441964285714286</v>
      </c>
    </row>
    <row r="8" spans="1:23" ht="35.25" customHeight="1" x14ac:dyDescent="0.25">
      <c r="A8" s="170"/>
      <c r="B8" s="447" t="s">
        <v>323</v>
      </c>
      <c r="C8" s="448">
        <v>43602</v>
      </c>
      <c r="D8" s="446" t="s">
        <v>20</v>
      </c>
      <c r="E8" s="408" t="s">
        <v>294</v>
      </c>
      <c r="F8" s="446">
        <v>70</v>
      </c>
      <c r="G8" s="446">
        <v>5</v>
      </c>
      <c r="H8" s="446">
        <v>5</v>
      </c>
      <c r="I8" s="11">
        <v>1706</v>
      </c>
      <c r="J8" s="12">
        <v>143</v>
      </c>
      <c r="K8" s="11">
        <v>934</v>
      </c>
      <c r="L8" s="12">
        <v>80</v>
      </c>
      <c r="M8" s="11">
        <v>555</v>
      </c>
      <c r="N8" s="12">
        <v>48</v>
      </c>
      <c r="O8" s="38">
        <f t="shared" si="0"/>
        <v>3195</v>
      </c>
      <c r="P8" s="393">
        <f>+J8+L8+N8</f>
        <v>271</v>
      </c>
      <c r="Q8" s="15">
        <f>+O8/G8</f>
        <v>639</v>
      </c>
      <c r="R8" s="15">
        <f t="shared" si="1"/>
        <v>11.789667896678967</v>
      </c>
      <c r="S8" s="18">
        <v>3313</v>
      </c>
      <c r="T8" s="17">
        <f>-(S8-O8)/S8</f>
        <v>-3.5617265318442497E-2</v>
      </c>
      <c r="U8" s="18">
        <v>105047.4</v>
      </c>
      <c r="V8" s="19">
        <v>7179</v>
      </c>
      <c r="W8" s="20">
        <f t="shared" si="2"/>
        <v>14.632595068951106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M14" sqref="M14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330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331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1" t="s">
        <v>17</v>
      </c>
      <c r="S6" s="2" t="s">
        <v>14</v>
      </c>
      <c r="T6" s="442" t="s">
        <v>18</v>
      </c>
      <c r="U6" s="2" t="s">
        <v>14</v>
      </c>
      <c r="V6" s="3" t="s">
        <v>15</v>
      </c>
      <c r="W6" s="441" t="s">
        <v>17</v>
      </c>
    </row>
    <row r="7" spans="1:23" ht="35.25" customHeight="1" x14ac:dyDescent="0.25">
      <c r="A7" s="170"/>
      <c r="B7" s="443" t="s">
        <v>323</v>
      </c>
      <c r="C7" s="444">
        <v>43602</v>
      </c>
      <c r="D7" s="442" t="s">
        <v>20</v>
      </c>
      <c r="E7" s="408" t="s">
        <v>294</v>
      </c>
      <c r="F7" s="442">
        <v>83</v>
      </c>
      <c r="G7" s="442">
        <v>9</v>
      </c>
      <c r="H7" s="442">
        <v>4</v>
      </c>
      <c r="I7" s="11">
        <v>1309</v>
      </c>
      <c r="J7" s="12">
        <v>126</v>
      </c>
      <c r="K7" s="11">
        <v>905</v>
      </c>
      <c r="L7" s="12">
        <v>102</v>
      </c>
      <c r="M7" s="11">
        <v>1099</v>
      </c>
      <c r="N7" s="12">
        <v>110</v>
      </c>
      <c r="O7" s="38">
        <f t="shared" ref="O7:O8" si="0">+I7+K7+M7</f>
        <v>3313</v>
      </c>
      <c r="P7" s="393">
        <f>+J7+L7+N7</f>
        <v>338</v>
      </c>
      <c r="Q7" s="15">
        <f>+O7/G7</f>
        <v>368.11111111111109</v>
      </c>
      <c r="R7" s="15">
        <f t="shared" ref="R7:R8" si="1">+O7/P7</f>
        <v>9.8017751479289945</v>
      </c>
      <c r="S7" s="18">
        <v>1465</v>
      </c>
      <c r="T7" s="17">
        <f>-(S7-O7)/S7</f>
        <v>1.2614334470989761</v>
      </c>
      <c r="U7" s="18">
        <v>96590.399999999994</v>
      </c>
      <c r="V7" s="19">
        <v>6400</v>
      </c>
      <c r="W7" s="20">
        <f t="shared" ref="W7:W8" si="2">U7/V7</f>
        <v>15.09225</v>
      </c>
    </row>
    <row r="8" spans="1:23" ht="35.25" customHeight="1" x14ac:dyDescent="0.25">
      <c r="A8" s="170"/>
      <c r="B8" s="443" t="s">
        <v>328</v>
      </c>
      <c r="C8" s="444">
        <v>43616</v>
      </c>
      <c r="D8" s="442" t="s">
        <v>20</v>
      </c>
      <c r="E8" s="408" t="s">
        <v>329</v>
      </c>
      <c r="F8" s="442">
        <v>70</v>
      </c>
      <c r="G8" s="442">
        <v>27</v>
      </c>
      <c r="H8" s="442">
        <v>2</v>
      </c>
      <c r="I8" s="11">
        <v>1475</v>
      </c>
      <c r="J8" s="12">
        <v>112</v>
      </c>
      <c r="K8" s="11">
        <v>1557.5</v>
      </c>
      <c r="L8" s="12">
        <v>101</v>
      </c>
      <c r="M8" s="11">
        <v>950</v>
      </c>
      <c r="N8" s="12">
        <v>63</v>
      </c>
      <c r="O8" s="38">
        <f t="shared" si="0"/>
        <v>3982.5</v>
      </c>
      <c r="P8" s="393">
        <f>+J8+L8+N8</f>
        <v>276</v>
      </c>
      <c r="Q8" s="15">
        <f>+O8/G8</f>
        <v>147.5</v>
      </c>
      <c r="R8" s="15">
        <f t="shared" si="1"/>
        <v>14.429347826086957</v>
      </c>
      <c r="S8" s="18">
        <v>12557.17</v>
      </c>
      <c r="T8" s="17">
        <f>-(S8-O8)/S8</f>
        <v>-0.68285051488512138</v>
      </c>
      <c r="U8" s="18">
        <v>33400.67</v>
      </c>
      <c r="V8" s="19">
        <v>2321</v>
      </c>
      <c r="W8" s="20">
        <f t="shared" si="2"/>
        <v>14.39063765618268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G10" sqref="G10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326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327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7" t="s">
        <v>17</v>
      </c>
      <c r="S6" s="2" t="s">
        <v>14</v>
      </c>
      <c r="T6" s="438" t="s">
        <v>18</v>
      </c>
      <c r="U6" s="2" t="s">
        <v>14</v>
      </c>
      <c r="V6" s="3" t="s">
        <v>15</v>
      </c>
      <c r="W6" s="437" t="s">
        <v>17</v>
      </c>
    </row>
    <row r="7" spans="1:23" ht="35.25" customHeight="1" x14ac:dyDescent="0.25">
      <c r="A7" s="170"/>
      <c r="B7" s="439" t="s">
        <v>323</v>
      </c>
      <c r="C7" s="440">
        <v>43602</v>
      </c>
      <c r="D7" s="438" t="s">
        <v>20</v>
      </c>
      <c r="E7" s="408" t="s">
        <v>294</v>
      </c>
      <c r="F7" s="438">
        <v>83</v>
      </c>
      <c r="G7" s="438">
        <v>7</v>
      </c>
      <c r="H7" s="438">
        <v>3</v>
      </c>
      <c r="I7" s="11">
        <v>353</v>
      </c>
      <c r="J7" s="12">
        <v>29</v>
      </c>
      <c r="K7" s="11">
        <v>675</v>
      </c>
      <c r="L7" s="12">
        <v>57</v>
      </c>
      <c r="M7" s="11">
        <v>437</v>
      </c>
      <c r="N7" s="12">
        <v>35</v>
      </c>
      <c r="O7" s="38">
        <f t="shared" ref="O7" si="0">+I7+K7+M7</f>
        <v>1465</v>
      </c>
      <c r="P7" s="393">
        <f>+J7+L7+N7</f>
        <v>121</v>
      </c>
      <c r="Q7" s="15">
        <f>+O7/G7</f>
        <v>209.28571428571428</v>
      </c>
      <c r="R7" s="15">
        <f t="shared" ref="R7" si="1">+O7/P7</f>
        <v>12.107438016528926</v>
      </c>
      <c r="S7" s="18">
        <v>8055.5</v>
      </c>
      <c r="T7" s="17">
        <f>-(S7-O7)/S7</f>
        <v>-0.81813667680466762</v>
      </c>
      <c r="U7" s="18">
        <v>93227.4</v>
      </c>
      <c r="V7" s="19">
        <v>6062</v>
      </c>
      <c r="W7" s="20">
        <f t="shared" ref="W7" si="2">U7/V7</f>
        <v>15.378983833718245</v>
      </c>
    </row>
    <row r="8" spans="1:23" ht="35.25" customHeight="1" x14ac:dyDescent="0.25">
      <c r="A8" s="170"/>
      <c r="B8" s="439" t="s">
        <v>328</v>
      </c>
      <c r="C8" s="440">
        <v>43616</v>
      </c>
      <c r="D8" s="438" t="s">
        <v>20</v>
      </c>
      <c r="E8" s="408" t="s">
        <v>329</v>
      </c>
      <c r="F8" s="438">
        <v>70</v>
      </c>
      <c r="G8" s="438">
        <v>70</v>
      </c>
      <c r="H8" s="438">
        <v>1</v>
      </c>
      <c r="I8" s="11">
        <v>2359.5</v>
      </c>
      <c r="J8" s="12">
        <v>166</v>
      </c>
      <c r="K8" s="11">
        <v>5183.5</v>
      </c>
      <c r="L8" s="12">
        <v>356</v>
      </c>
      <c r="M8" s="11">
        <v>5014.17</v>
      </c>
      <c r="N8" s="12">
        <v>325</v>
      </c>
      <c r="O8" s="38">
        <f t="shared" ref="O8" si="3">+I8+K8+M8</f>
        <v>12557.17</v>
      </c>
      <c r="P8" s="393">
        <f>+J8+L8+N8</f>
        <v>847</v>
      </c>
      <c r="Q8" s="15">
        <f>+O8/G8</f>
        <v>179.38814285714287</v>
      </c>
      <c r="R8" s="15">
        <f t="shared" ref="R8" si="4">+O8/P8</f>
        <v>14.825466351829988</v>
      </c>
      <c r="S8" s="18">
        <v>0</v>
      </c>
      <c r="T8" s="17" t="e">
        <f>-(S8-O8)/S8</f>
        <v>#DIV/0!</v>
      </c>
      <c r="U8" s="18">
        <v>12557.17</v>
      </c>
      <c r="V8" s="19">
        <v>847</v>
      </c>
      <c r="W8" s="20">
        <f t="shared" ref="W8" si="5">U8/V8</f>
        <v>14.825466351829988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324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325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3" t="s">
        <v>17</v>
      </c>
      <c r="S6" s="2" t="s">
        <v>14</v>
      </c>
      <c r="T6" s="434" t="s">
        <v>18</v>
      </c>
      <c r="U6" s="2" t="s">
        <v>14</v>
      </c>
      <c r="V6" s="3" t="s">
        <v>15</v>
      </c>
      <c r="W6" s="433" t="s">
        <v>17</v>
      </c>
    </row>
    <row r="7" spans="1:23" ht="35.25" customHeight="1" x14ac:dyDescent="0.25">
      <c r="A7" s="170"/>
      <c r="B7" s="435" t="s">
        <v>323</v>
      </c>
      <c r="C7" s="436">
        <v>43602</v>
      </c>
      <c r="D7" s="434" t="s">
        <v>20</v>
      </c>
      <c r="E7" s="408" t="s">
        <v>294</v>
      </c>
      <c r="F7" s="434">
        <v>83</v>
      </c>
      <c r="G7" s="434">
        <v>26</v>
      </c>
      <c r="H7" s="434">
        <v>2</v>
      </c>
      <c r="I7" s="11">
        <v>1774.5</v>
      </c>
      <c r="J7" s="12">
        <v>129</v>
      </c>
      <c r="K7" s="11">
        <v>3392.5</v>
      </c>
      <c r="L7" s="12">
        <v>242</v>
      </c>
      <c r="M7" s="11">
        <v>2868.5</v>
      </c>
      <c r="N7" s="12">
        <v>212</v>
      </c>
      <c r="O7" s="38">
        <f t="shared" ref="O7" si="0">+I7+K7+M7</f>
        <v>8035.5</v>
      </c>
      <c r="P7" s="393">
        <f>+J7+L7+N7</f>
        <v>583</v>
      </c>
      <c r="Q7" s="15">
        <f>+O7/G7</f>
        <v>309.05769230769232</v>
      </c>
      <c r="R7" s="15">
        <f t="shared" ref="R7" si="1">+O7/P7</f>
        <v>13.783018867924529</v>
      </c>
      <c r="S7" s="18">
        <v>47557.919999999998</v>
      </c>
      <c r="T7" s="17">
        <v>0</v>
      </c>
      <c r="U7" s="18">
        <v>82074.539999999994</v>
      </c>
      <c r="V7" s="19">
        <v>5144</v>
      </c>
      <c r="W7" s="20">
        <f t="shared" ref="W7" si="2">U7/V7</f>
        <v>15.955392690513218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321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322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9" t="s">
        <v>17</v>
      </c>
      <c r="S6" s="2" t="s">
        <v>14</v>
      </c>
      <c r="T6" s="430" t="s">
        <v>18</v>
      </c>
      <c r="U6" s="2" t="s">
        <v>14</v>
      </c>
      <c r="V6" s="3" t="s">
        <v>15</v>
      </c>
      <c r="W6" s="429" t="s">
        <v>17</v>
      </c>
    </row>
    <row r="7" spans="1:23" ht="35.25" customHeight="1" x14ac:dyDescent="0.25">
      <c r="A7" s="170"/>
      <c r="B7" s="431" t="s">
        <v>323</v>
      </c>
      <c r="C7" s="432">
        <v>43602</v>
      </c>
      <c r="D7" s="430" t="s">
        <v>20</v>
      </c>
      <c r="E7" s="408" t="s">
        <v>294</v>
      </c>
      <c r="F7" s="430">
        <v>83</v>
      </c>
      <c r="G7" s="430">
        <v>83</v>
      </c>
      <c r="H7" s="430">
        <v>1</v>
      </c>
      <c r="I7" s="11">
        <v>9889.8799999999992</v>
      </c>
      <c r="J7" s="12">
        <v>565</v>
      </c>
      <c r="K7" s="11">
        <v>19903.04</v>
      </c>
      <c r="L7" s="12">
        <v>1171</v>
      </c>
      <c r="M7" s="11">
        <v>17560.5</v>
      </c>
      <c r="N7" s="12">
        <v>1039</v>
      </c>
      <c r="O7" s="38">
        <f t="shared" ref="O7" si="0">+I7+K7+M7</f>
        <v>47353.42</v>
      </c>
      <c r="P7" s="393">
        <f>+J7+L7+N7</f>
        <v>2775</v>
      </c>
      <c r="Q7" s="15">
        <f>+O7/G7</f>
        <v>570.52313253012051</v>
      </c>
      <c r="R7" s="15">
        <f t="shared" ref="R7" si="1">+O7/P7</f>
        <v>17.064295495495497</v>
      </c>
      <c r="S7" s="18">
        <v>0</v>
      </c>
      <c r="T7" s="17">
        <v>0</v>
      </c>
      <c r="U7" s="18">
        <v>47353.42</v>
      </c>
      <c r="V7" s="19">
        <v>2775</v>
      </c>
      <c r="W7" s="20">
        <f t="shared" ref="W7" si="2">U7/V7</f>
        <v>17.064295495495497</v>
      </c>
    </row>
    <row r="8" spans="1:23" ht="35.25" customHeight="1" x14ac:dyDescent="0.25">
      <c r="A8" s="170"/>
      <c r="B8" s="431" t="s">
        <v>64</v>
      </c>
      <c r="C8" s="432">
        <v>42874</v>
      </c>
      <c r="D8" s="430" t="s">
        <v>20</v>
      </c>
      <c r="E8" s="408" t="s">
        <v>90</v>
      </c>
      <c r="F8" s="430">
        <v>1</v>
      </c>
      <c r="G8" s="430">
        <v>1</v>
      </c>
      <c r="H8" s="430">
        <v>19</v>
      </c>
      <c r="I8" s="11">
        <v>0</v>
      </c>
      <c r="J8" s="12">
        <v>0</v>
      </c>
      <c r="K8" s="11">
        <v>30</v>
      </c>
      <c r="L8" s="12">
        <v>3</v>
      </c>
      <c r="M8" s="11">
        <v>30</v>
      </c>
      <c r="N8" s="12">
        <v>3</v>
      </c>
      <c r="O8" s="38">
        <f t="shared" ref="O8" si="3">+I8+K8+M8</f>
        <v>60</v>
      </c>
      <c r="P8" s="393">
        <f>+J8+L8+N8</f>
        <v>6</v>
      </c>
      <c r="Q8" s="15">
        <f>+O8/G8</f>
        <v>60</v>
      </c>
      <c r="R8" s="15">
        <f t="shared" ref="R8" si="4">+O8/P8</f>
        <v>10</v>
      </c>
      <c r="S8" s="18">
        <v>0</v>
      </c>
      <c r="T8" s="17">
        <v>0</v>
      </c>
      <c r="U8" s="18">
        <v>332.41</v>
      </c>
      <c r="V8" s="19">
        <v>31859</v>
      </c>
      <c r="W8" s="20">
        <f t="shared" ref="W8" si="5">U8/V8</f>
        <v>1.0433786371198092E-2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E10" sqref="E10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319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320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5" t="s">
        <v>17</v>
      </c>
      <c r="S6" s="2" t="s">
        <v>14</v>
      </c>
      <c r="T6" s="426" t="s">
        <v>18</v>
      </c>
      <c r="U6" s="2" t="s">
        <v>14</v>
      </c>
      <c r="V6" s="3" t="s">
        <v>15</v>
      </c>
      <c r="W6" s="425" t="s">
        <v>17</v>
      </c>
    </row>
    <row r="7" spans="1:23" ht="35.25" customHeight="1" x14ac:dyDescent="0.25">
      <c r="A7" s="170"/>
      <c r="B7" s="427" t="s">
        <v>300</v>
      </c>
      <c r="C7" s="428">
        <v>43525</v>
      </c>
      <c r="D7" s="426" t="s">
        <v>20</v>
      </c>
      <c r="E7" s="408" t="s">
        <v>301</v>
      </c>
      <c r="F7" s="426">
        <v>96</v>
      </c>
      <c r="G7" s="426">
        <v>1</v>
      </c>
      <c r="H7" s="426">
        <v>11</v>
      </c>
      <c r="I7" s="11">
        <v>20</v>
      </c>
      <c r="J7" s="12">
        <v>2</v>
      </c>
      <c r="K7" s="11">
        <v>42</v>
      </c>
      <c r="L7" s="12">
        <v>4</v>
      </c>
      <c r="M7" s="11">
        <v>76</v>
      </c>
      <c r="N7" s="12">
        <v>7</v>
      </c>
      <c r="O7" s="38">
        <f t="shared" ref="O7" si="0">+I7+K7+M7</f>
        <v>138</v>
      </c>
      <c r="P7" s="393">
        <f>+J7+L7+N7</f>
        <v>13</v>
      </c>
      <c r="Q7" s="15">
        <f>+O7/G7</f>
        <v>138</v>
      </c>
      <c r="R7" s="15">
        <f t="shared" ref="R7" si="1">+O7/P7</f>
        <v>10.615384615384615</v>
      </c>
      <c r="S7" s="18">
        <v>114</v>
      </c>
      <c r="T7" s="17">
        <f>-(S7-O7)/S7</f>
        <v>0.21052631578947367</v>
      </c>
      <c r="U7" s="18">
        <v>136206.06</v>
      </c>
      <c r="V7" s="19">
        <v>9717</v>
      </c>
      <c r="W7" s="20">
        <f t="shared" ref="W7" si="2">U7/V7</f>
        <v>14.01729546156221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R11" sqref="R11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317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1" t="s">
        <v>17</v>
      </c>
      <c r="S6" s="2" t="s">
        <v>14</v>
      </c>
      <c r="T6" s="422" t="s">
        <v>18</v>
      </c>
      <c r="U6" s="2" t="s">
        <v>14</v>
      </c>
      <c r="V6" s="3" t="s">
        <v>15</v>
      </c>
      <c r="W6" s="421" t="s">
        <v>17</v>
      </c>
    </row>
    <row r="7" spans="1:23" ht="35.25" customHeight="1" x14ac:dyDescent="0.25">
      <c r="A7" s="170"/>
      <c r="B7" s="423" t="s">
        <v>300</v>
      </c>
      <c r="C7" s="424">
        <v>43525</v>
      </c>
      <c r="D7" s="422" t="s">
        <v>20</v>
      </c>
      <c r="E7" s="408" t="s">
        <v>301</v>
      </c>
      <c r="F7" s="422">
        <v>96</v>
      </c>
      <c r="G7" s="422">
        <v>1</v>
      </c>
      <c r="H7" s="422">
        <v>10</v>
      </c>
      <c r="I7" s="11">
        <v>20</v>
      </c>
      <c r="J7" s="12">
        <v>2</v>
      </c>
      <c r="K7" s="11">
        <v>42</v>
      </c>
      <c r="L7" s="12">
        <v>4</v>
      </c>
      <c r="M7" s="11">
        <v>52</v>
      </c>
      <c r="N7" s="12">
        <v>5</v>
      </c>
      <c r="O7" s="38">
        <f t="shared" ref="O7:O8" si="0">+I7+K7+M7</f>
        <v>114</v>
      </c>
      <c r="P7" s="393">
        <f>+J7+L7+N7</f>
        <v>11</v>
      </c>
      <c r="Q7" s="15">
        <f>+O7/G7</f>
        <v>114</v>
      </c>
      <c r="R7" s="15">
        <f t="shared" ref="R7:R8" si="1">+O7/P7</f>
        <v>10.363636363636363</v>
      </c>
      <c r="S7" s="18">
        <v>146</v>
      </c>
      <c r="T7" s="17">
        <f>-(S7-O7)/S7</f>
        <v>-0.21917808219178081</v>
      </c>
      <c r="U7" s="18">
        <v>136027.06</v>
      </c>
      <c r="V7" s="19">
        <v>9717</v>
      </c>
      <c r="W7" s="20">
        <f t="shared" ref="W7:W8" si="2">U7/V7</f>
        <v>13.998874138108469</v>
      </c>
    </row>
    <row r="8" spans="1:23" ht="35.25" customHeight="1" x14ac:dyDescent="0.25">
      <c r="A8" s="170"/>
      <c r="B8" s="423" t="s">
        <v>311</v>
      </c>
      <c r="C8" s="424">
        <v>43553</v>
      </c>
      <c r="D8" s="422" t="s">
        <v>20</v>
      </c>
      <c r="E8" s="403" t="s">
        <v>312</v>
      </c>
      <c r="F8" s="422">
        <v>65</v>
      </c>
      <c r="G8" s="422">
        <v>1</v>
      </c>
      <c r="H8" s="422">
        <v>6</v>
      </c>
      <c r="I8" s="11">
        <v>0</v>
      </c>
      <c r="J8" s="12">
        <v>0</v>
      </c>
      <c r="K8" s="11">
        <v>38</v>
      </c>
      <c r="L8" s="12">
        <v>6</v>
      </c>
      <c r="M8" s="11">
        <v>25</v>
      </c>
      <c r="N8" s="12">
        <v>5</v>
      </c>
      <c r="O8" s="38">
        <f t="shared" si="0"/>
        <v>63</v>
      </c>
      <c r="P8" s="393">
        <f>+J8+L8+N8</f>
        <v>11</v>
      </c>
      <c r="Q8" s="15">
        <f>+O8/G8</f>
        <v>63</v>
      </c>
      <c r="R8" s="15">
        <f t="shared" si="1"/>
        <v>5.7272727272727275</v>
      </c>
      <c r="S8" s="18">
        <v>482</v>
      </c>
      <c r="T8" s="17">
        <f>-(S8-O8)/S8</f>
        <v>-0.86929460580912865</v>
      </c>
      <c r="U8" s="18">
        <v>49770.89</v>
      </c>
      <c r="V8" s="19">
        <v>3854</v>
      </c>
      <c r="W8" s="20">
        <f t="shared" si="2"/>
        <v>12.914086663207058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N24" sqref="N2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436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437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5" t="s">
        <v>17</v>
      </c>
      <c r="S6" s="2" t="s">
        <v>14</v>
      </c>
      <c r="T6" s="584" t="s">
        <v>18</v>
      </c>
      <c r="U6" s="2" t="s">
        <v>14</v>
      </c>
      <c r="V6" s="3" t="s">
        <v>15</v>
      </c>
      <c r="W6" s="585" t="s">
        <v>17</v>
      </c>
    </row>
    <row r="8" spans="1:23" ht="57.75" customHeight="1" x14ac:dyDescent="0.25">
      <c r="B8" s="582" t="s">
        <v>435</v>
      </c>
      <c r="C8" s="583">
        <v>43896</v>
      </c>
      <c r="D8" s="584" t="s">
        <v>20</v>
      </c>
      <c r="E8" s="408" t="s">
        <v>434</v>
      </c>
      <c r="F8" s="584">
        <v>32</v>
      </c>
      <c r="G8" s="584">
        <v>32</v>
      </c>
      <c r="H8" s="584">
        <v>1</v>
      </c>
      <c r="I8" s="11">
        <v>4456</v>
      </c>
      <c r="J8" s="12">
        <v>249</v>
      </c>
      <c r="K8" s="11">
        <v>7101.5</v>
      </c>
      <c r="L8" s="12">
        <v>451</v>
      </c>
      <c r="M8" s="11">
        <v>7454</v>
      </c>
      <c r="N8" s="12">
        <v>484</v>
      </c>
      <c r="O8" s="38">
        <f t="shared" ref="O8" si="0">+I8+K8+M8</f>
        <v>19011.5</v>
      </c>
      <c r="P8" s="393">
        <f>+J8+L8+N8</f>
        <v>1184</v>
      </c>
      <c r="Q8" s="15">
        <f>+O8/G8</f>
        <v>594.109375</v>
      </c>
      <c r="R8" s="15">
        <f t="shared" ref="R8" si="1">+O8/P8</f>
        <v>16.057010135135137</v>
      </c>
      <c r="S8" s="18"/>
      <c r="T8" s="17"/>
      <c r="U8" s="18">
        <v>19011.5</v>
      </c>
      <c r="V8" s="19">
        <v>1184</v>
      </c>
      <c r="W8" s="20">
        <f t="shared" ref="W8" si="2">U8/V8</f>
        <v>16.057010135135137</v>
      </c>
    </row>
    <row r="9" spans="1:23" ht="57.75" customHeight="1" x14ac:dyDescent="0.25">
      <c r="B9" s="582" t="s">
        <v>430</v>
      </c>
      <c r="C9" s="583">
        <v>43889</v>
      </c>
      <c r="D9" s="584" t="s">
        <v>20</v>
      </c>
      <c r="E9" s="408" t="s">
        <v>431</v>
      </c>
      <c r="F9" s="584">
        <v>14</v>
      </c>
      <c r="G9" s="584">
        <v>3</v>
      </c>
      <c r="H9" s="584">
        <v>2</v>
      </c>
      <c r="I9" s="11">
        <v>274</v>
      </c>
      <c r="J9" s="12">
        <v>17</v>
      </c>
      <c r="K9" s="11">
        <v>1140</v>
      </c>
      <c r="L9" s="12">
        <v>78</v>
      </c>
      <c r="M9" s="11">
        <v>1532</v>
      </c>
      <c r="N9" s="12">
        <v>110</v>
      </c>
      <c r="O9" s="38">
        <f t="shared" ref="O9" si="3">+I9+K9+M9</f>
        <v>2946</v>
      </c>
      <c r="P9" s="393">
        <f>+J9+L9+N9</f>
        <v>205</v>
      </c>
      <c r="Q9" s="15">
        <f>+O9/G9</f>
        <v>982</v>
      </c>
      <c r="R9" s="15">
        <f t="shared" ref="R9" si="4">+O9/P9</f>
        <v>14.370731707317074</v>
      </c>
      <c r="S9" s="18">
        <v>8264</v>
      </c>
      <c r="T9" s="17">
        <f>-(S9-O9)/S9</f>
        <v>-0.64351403678606001</v>
      </c>
      <c r="U9" s="18">
        <v>21404.5</v>
      </c>
      <c r="V9" s="19">
        <v>1594</v>
      </c>
      <c r="W9" s="20">
        <f t="shared" ref="W9" si="5">U9/V9</f>
        <v>13.428168130489334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7" t="s">
        <v>17</v>
      </c>
      <c r="S6" s="2" t="s">
        <v>14</v>
      </c>
      <c r="T6" s="418" t="s">
        <v>18</v>
      </c>
      <c r="U6" s="2" t="s">
        <v>14</v>
      </c>
      <c r="V6" s="3" t="s">
        <v>15</v>
      </c>
      <c r="W6" s="417" t="s">
        <v>17</v>
      </c>
    </row>
    <row r="7" spans="1:23" ht="35.25" customHeight="1" x14ac:dyDescent="0.25">
      <c r="A7" s="170"/>
      <c r="B7" s="419" t="s">
        <v>300</v>
      </c>
      <c r="C7" s="420">
        <v>43525</v>
      </c>
      <c r="D7" s="418" t="s">
        <v>20</v>
      </c>
      <c r="E7" s="408" t="s">
        <v>301</v>
      </c>
      <c r="F7" s="418">
        <v>96</v>
      </c>
      <c r="G7" s="418">
        <v>1</v>
      </c>
      <c r="H7" s="418">
        <v>9</v>
      </c>
      <c r="I7" s="11">
        <v>20</v>
      </c>
      <c r="J7" s="12">
        <v>2</v>
      </c>
      <c r="K7" s="11">
        <v>52</v>
      </c>
      <c r="L7" s="12">
        <v>5</v>
      </c>
      <c r="M7" s="11">
        <v>74</v>
      </c>
      <c r="N7" s="12">
        <v>7</v>
      </c>
      <c r="O7" s="38">
        <f t="shared" ref="O7:O8" si="0">+I7+K7+M7</f>
        <v>146</v>
      </c>
      <c r="P7" s="393">
        <f>+J7+L7+N7</f>
        <v>14</v>
      </c>
      <c r="Q7" s="15">
        <f>+O7/G7</f>
        <v>146</v>
      </c>
      <c r="R7" s="15">
        <f t="shared" ref="R7:R8" si="1">+O7/P7</f>
        <v>10.428571428571429</v>
      </c>
      <c r="S7" s="18">
        <v>199</v>
      </c>
      <c r="T7" s="17">
        <f>-(S7-O7)/S7</f>
        <v>-0.26633165829145727</v>
      </c>
      <c r="U7" s="18">
        <v>135825.06</v>
      </c>
      <c r="V7" s="19">
        <v>9697</v>
      </c>
      <c r="W7" s="20">
        <f t="shared" ref="W7:W8" si="2">U7/V7</f>
        <v>14.006915540888935</v>
      </c>
    </row>
    <row r="8" spans="1:23" ht="35.25" customHeight="1" x14ac:dyDescent="0.25">
      <c r="A8" s="170"/>
      <c r="B8" s="419" t="s">
        <v>311</v>
      </c>
      <c r="C8" s="420">
        <v>43553</v>
      </c>
      <c r="D8" s="418" t="s">
        <v>20</v>
      </c>
      <c r="E8" s="403" t="s">
        <v>312</v>
      </c>
      <c r="F8" s="418">
        <v>65</v>
      </c>
      <c r="G8" s="418">
        <v>2</v>
      </c>
      <c r="H8" s="418">
        <v>5</v>
      </c>
      <c r="I8" s="11">
        <v>24</v>
      </c>
      <c r="J8" s="12">
        <v>6</v>
      </c>
      <c r="K8" s="11">
        <v>277</v>
      </c>
      <c r="L8" s="12">
        <v>57</v>
      </c>
      <c r="M8" s="11">
        <v>121</v>
      </c>
      <c r="N8" s="12">
        <v>30</v>
      </c>
      <c r="O8" s="38">
        <f t="shared" si="0"/>
        <v>422</v>
      </c>
      <c r="P8" s="393">
        <f>+J8+L8+N8</f>
        <v>93</v>
      </c>
      <c r="Q8" s="15">
        <f>+O8/G8</f>
        <v>211</v>
      </c>
      <c r="R8" s="15">
        <f t="shared" si="1"/>
        <v>4.5376344086021509</v>
      </c>
      <c r="S8" s="18">
        <v>306</v>
      </c>
      <c r="T8" s="17">
        <f>-(S8-O8)/S8</f>
        <v>0.37908496732026142</v>
      </c>
      <c r="U8" s="18">
        <v>49321.89</v>
      </c>
      <c r="V8" s="19">
        <v>3767</v>
      </c>
      <c r="W8" s="20">
        <f t="shared" si="2"/>
        <v>13.093148393947438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M15" sqref="M15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3" t="s">
        <v>17</v>
      </c>
      <c r="S6" s="2" t="s">
        <v>14</v>
      </c>
      <c r="T6" s="414" t="s">
        <v>18</v>
      </c>
      <c r="U6" s="2" t="s">
        <v>14</v>
      </c>
      <c r="V6" s="3" t="s">
        <v>15</v>
      </c>
      <c r="W6" s="413" t="s">
        <v>17</v>
      </c>
    </row>
    <row r="7" spans="1:23" ht="35.25" customHeight="1" x14ac:dyDescent="0.25">
      <c r="A7" s="170"/>
      <c r="B7" s="415" t="s">
        <v>300</v>
      </c>
      <c r="C7" s="416">
        <v>43525</v>
      </c>
      <c r="D7" s="414" t="s">
        <v>20</v>
      </c>
      <c r="E7" s="408" t="s">
        <v>301</v>
      </c>
      <c r="F7" s="414">
        <v>96</v>
      </c>
      <c r="G7" s="414">
        <v>2</v>
      </c>
      <c r="H7" s="414">
        <v>8</v>
      </c>
      <c r="I7" s="11">
        <v>20</v>
      </c>
      <c r="J7" s="12">
        <v>2</v>
      </c>
      <c r="K7" s="11">
        <v>105</v>
      </c>
      <c r="L7" s="12">
        <v>9</v>
      </c>
      <c r="M7" s="11">
        <v>74</v>
      </c>
      <c r="N7" s="12">
        <v>7</v>
      </c>
      <c r="O7" s="38">
        <f t="shared" ref="O7:O8" si="0">+I7+K7+M7</f>
        <v>199</v>
      </c>
      <c r="P7" s="393">
        <f>+J7+L7+N7</f>
        <v>18</v>
      </c>
      <c r="Q7" s="15">
        <f>+O7/G7</f>
        <v>99.5</v>
      </c>
      <c r="R7" s="15">
        <f t="shared" ref="R7:R8" si="1">+O7/P7</f>
        <v>11.055555555555555</v>
      </c>
      <c r="S7" s="18">
        <v>214</v>
      </c>
      <c r="T7" s="17">
        <f>-(S7-O7)/S7</f>
        <v>-7.0093457943925228E-2</v>
      </c>
      <c r="U7" s="18">
        <v>135489.06</v>
      </c>
      <c r="V7" s="19">
        <v>9666</v>
      </c>
      <c r="W7" s="20">
        <f t="shared" ref="W7:W8" si="2">U7/V7</f>
        <v>14.017076350093109</v>
      </c>
    </row>
    <row r="8" spans="1:23" ht="35.25" customHeight="1" x14ac:dyDescent="0.25">
      <c r="A8" s="170"/>
      <c r="B8" s="415" t="s">
        <v>311</v>
      </c>
      <c r="C8" s="416">
        <v>43553</v>
      </c>
      <c r="D8" s="414" t="s">
        <v>20</v>
      </c>
      <c r="E8" s="403" t="s">
        <v>312</v>
      </c>
      <c r="F8" s="414">
        <v>65</v>
      </c>
      <c r="G8" s="414">
        <v>1</v>
      </c>
      <c r="H8" s="414">
        <v>4</v>
      </c>
      <c r="I8" s="11">
        <v>0</v>
      </c>
      <c r="J8" s="12">
        <v>0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86</v>
      </c>
      <c r="P8" s="393">
        <f>+J8+L8+N8</f>
        <v>7</v>
      </c>
      <c r="Q8" s="15">
        <f>+O8/G8</f>
        <v>86</v>
      </c>
      <c r="R8" s="15">
        <f t="shared" si="1"/>
        <v>12.285714285714286</v>
      </c>
      <c r="S8" s="18">
        <v>708</v>
      </c>
      <c r="T8" s="17">
        <f>-(S8-O8)/S8</f>
        <v>-0.87853107344632764</v>
      </c>
      <c r="U8" s="18">
        <v>48495.89</v>
      </c>
      <c r="V8" s="19">
        <v>3630</v>
      </c>
      <c r="W8" s="20">
        <f t="shared" si="2"/>
        <v>13.359749311294765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14" sqref="E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2" t="s">
        <v>17</v>
      </c>
      <c r="S6" s="2" t="s">
        <v>14</v>
      </c>
      <c r="T6" s="411" t="s">
        <v>18</v>
      </c>
      <c r="U6" s="2" t="s">
        <v>14</v>
      </c>
      <c r="V6" s="3" t="s">
        <v>15</v>
      </c>
      <c r="W6" s="412" t="s">
        <v>17</v>
      </c>
    </row>
    <row r="7" spans="1:23" ht="35.25" customHeight="1" x14ac:dyDescent="0.25">
      <c r="A7" s="170"/>
      <c r="B7" s="409" t="s">
        <v>300</v>
      </c>
      <c r="C7" s="410">
        <v>43525</v>
      </c>
      <c r="D7" s="411" t="s">
        <v>20</v>
      </c>
      <c r="E7" s="408" t="s">
        <v>301</v>
      </c>
      <c r="F7" s="411">
        <v>96</v>
      </c>
      <c r="G7" s="411">
        <v>2</v>
      </c>
      <c r="H7" s="411">
        <v>7</v>
      </c>
      <c r="I7" s="11">
        <v>20</v>
      </c>
      <c r="J7" s="12">
        <v>2</v>
      </c>
      <c r="K7" s="11">
        <v>74</v>
      </c>
      <c r="L7" s="12">
        <v>7</v>
      </c>
      <c r="M7" s="11">
        <v>120</v>
      </c>
      <c r="N7" s="12">
        <v>11</v>
      </c>
      <c r="O7" s="38">
        <f t="shared" ref="O7:O9" si="0">+I7+K7+M7</f>
        <v>214</v>
      </c>
      <c r="P7" s="393">
        <f>+J7+L7+N7</f>
        <v>20</v>
      </c>
      <c r="Q7" s="15">
        <f>+O7/G7</f>
        <v>107</v>
      </c>
      <c r="R7" s="15">
        <f t="shared" ref="R7:R9" si="1">+O7/P7</f>
        <v>10.7</v>
      </c>
      <c r="S7" s="18">
        <v>404</v>
      </c>
      <c r="T7" s="17">
        <f>-(S7-O7)/S7</f>
        <v>-0.47029702970297027</v>
      </c>
      <c r="U7" s="18">
        <v>135028.06</v>
      </c>
      <c r="V7" s="19">
        <v>9623</v>
      </c>
      <c r="W7" s="20">
        <f t="shared" ref="W7:W9" si="2">U7/V7</f>
        <v>14.031805050400083</v>
      </c>
    </row>
    <row r="8" spans="1:23" ht="35.25" customHeight="1" x14ac:dyDescent="0.25">
      <c r="A8" s="170"/>
      <c r="B8" s="409" t="s">
        <v>308</v>
      </c>
      <c r="C8" s="410">
        <v>43546</v>
      </c>
      <c r="D8" s="411" t="s">
        <v>20</v>
      </c>
      <c r="E8" s="402" t="s">
        <v>309</v>
      </c>
      <c r="F8" s="411">
        <v>29</v>
      </c>
      <c r="G8" s="411">
        <v>2</v>
      </c>
      <c r="H8" s="411">
        <v>4</v>
      </c>
      <c r="I8" s="11">
        <v>35</v>
      </c>
      <c r="J8" s="12">
        <v>7</v>
      </c>
      <c r="K8" s="11">
        <v>30</v>
      </c>
      <c r="L8" s="12">
        <v>4</v>
      </c>
      <c r="M8" s="11">
        <v>70</v>
      </c>
      <c r="N8" s="12">
        <v>8</v>
      </c>
      <c r="O8" s="38">
        <f t="shared" si="0"/>
        <v>135</v>
      </c>
      <c r="P8" s="393">
        <f>+J8+L8+N8</f>
        <v>19</v>
      </c>
      <c r="Q8" s="15">
        <f>+O8/G8</f>
        <v>67.5</v>
      </c>
      <c r="R8" s="15">
        <f t="shared" si="1"/>
        <v>7.1052631578947372</v>
      </c>
      <c r="S8" s="18">
        <v>140</v>
      </c>
      <c r="T8" s="17">
        <f>-(S8-O8)/S8</f>
        <v>-3.5714285714285712E-2</v>
      </c>
      <c r="U8" s="18">
        <v>6483</v>
      </c>
      <c r="V8" s="19">
        <v>692</v>
      </c>
      <c r="W8" s="20">
        <f t="shared" si="2"/>
        <v>9.3684971098265901</v>
      </c>
    </row>
    <row r="9" spans="1:23" ht="35.25" customHeight="1" x14ac:dyDescent="0.25">
      <c r="A9" s="170"/>
      <c r="B9" s="409" t="s">
        <v>311</v>
      </c>
      <c r="C9" s="410">
        <v>43553</v>
      </c>
      <c r="D9" s="411" t="s">
        <v>20</v>
      </c>
      <c r="E9" s="403" t="s">
        <v>312</v>
      </c>
      <c r="F9" s="411">
        <v>65</v>
      </c>
      <c r="G9" s="411">
        <v>6</v>
      </c>
      <c r="H9" s="411">
        <v>3</v>
      </c>
      <c r="I9" s="11">
        <v>110</v>
      </c>
      <c r="J9" s="12">
        <v>11</v>
      </c>
      <c r="K9" s="11">
        <v>411</v>
      </c>
      <c r="L9" s="12">
        <v>39</v>
      </c>
      <c r="M9" s="11">
        <v>187</v>
      </c>
      <c r="N9" s="12">
        <v>17</v>
      </c>
      <c r="O9" s="38">
        <f t="shared" si="0"/>
        <v>708</v>
      </c>
      <c r="P9" s="393">
        <f>+J9+L9+N9</f>
        <v>67</v>
      </c>
      <c r="Q9" s="15">
        <f>+O9/G9</f>
        <v>118</v>
      </c>
      <c r="R9" s="15">
        <f t="shared" si="1"/>
        <v>10.567164179104477</v>
      </c>
      <c r="S9" s="18">
        <v>4451</v>
      </c>
      <c r="T9" s="17">
        <f>-(S9-O9)/S9</f>
        <v>-0.84093462143338571</v>
      </c>
      <c r="U9" s="18">
        <v>48037.89</v>
      </c>
      <c r="V9" s="19">
        <v>3580</v>
      </c>
      <c r="W9" s="20">
        <f t="shared" si="2"/>
        <v>13.418405027932961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70" zoomScaleNormal="70" workbookViewId="0">
      <selection activeCell="G14" sqref="G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4" t="s">
        <v>17</v>
      </c>
      <c r="S6" s="2" t="s">
        <v>14</v>
      </c>
      <c r="T6" s="405" t="s">
        <v>18</v>
      </c>
      <c r="U6" s="2" t="s">
        <v>14</v>
      </c>
      <c r="V6" s="3" t="s">
        <v>15</v>
      </c>
      <c r="W6" s="404" t="s">
        <v>17</v>
      </c>
    </row>
    <row r="7" spans="1:23" ht="35.25" customHeight="1" x14ac:dyDescent="0.25">
      <c r="A7" s="170"/>
      <c r="B7" s="406" t="s">
        <v>300</v>
      </c>
      <c r="C7" s="407">
        <v>43525</v>
      </c>
      <c r="D7" s="405" t="s">
        <v>20</v>
      </c>
      <c r="E7" s="408" t="s">
        <v>301</v>
      </c>
      <c r="F7" s="405">
        <v>96</v>
      </c>
      <c r="G7" s="405">
        <v>5</v>
      </c>
      <c r="H7" s="405">
        <v>6</v>
      </c>
      <c r="I7" s="11">
        <v>20</v>
      </c>
      <c r="J7" s="12">
        <v>2</v>
      </c>
      <c r="K7" s="11">
        <v>152</v>
      </c>
      <c r="L7" s="12">
        <v>13</v>
      </c>
      <c r="M7" s="11">
        <v>232</v>
      </c>
      <c r="N7" s="12">
        <v>21</v>
      </c>
      <c r="O7" s="38">
        <f t="shared" ref="O7:O9" si="0">+I7+K7+M7</f>
        <v>404</v>
      </c>
      <c r="P7" s="393">
        <f>+J7+L7+N7</f>
        <v>36</v>
      </c>
      <c r="Q7" s="15">
        <f>+O7/G7</f>
        <v>80.8</v>
      </c>
      <c r="R7" s="15">
        <f t="shared" ref="R7:R9" si="1">+O7/P7</f>
        <v>11.222222222222221</v>
      </c>
      <c r="S7" s="18">
        <v>694</v>
      </c>
      <c r="T7" s="17">
        <f>-(S7-O7)/S7</f>
        <v>-0.41786743515850144</v>
      </c>
      <c r="U7" s="18">
        <v>134298.06</v>
      </c>
      <c r="V7" s="19">
        <v>9554</v>
      </c>
      <c r="W7" s="20">
        <f t="shared" ref="W7:W9" si="2">U7/V7</f>
        <v>14.056736445467866</v>
      </c>
    </row>
    <row r="8" spans="1:23" ht="35.25" customHeight="1" x14ac:dyDescent="0.25">
      <c r="A8" s="170"/>
      <c r="B8" s="406" t="s">
        <v>308</v>
      </c>
      <c r="C8" s="407">
        <v>43546</v>
      </c>
      <c r="D8" s="405" t="s">
        <v>20</v>
      </c>
      <c r="E8" s="402" t="s">
        <v>309</v>
      </c>
      <c r="F8" s="405">
        <v>29</v>
      </c>
      <c r="G8" s="405">
        <v>2</v>
      </c>
      <c r="H8" s="405">
        <v>3</v>
      </c>
      <c r="I8" s="11">
        <v>20</v>
      </c>
      <c r="J8" s="12">
        <v>2</v>
      </c>
      <c r="K8" s="11">
        <v>40</v>
      </c>
      <c r="L8" s="12">
        <v>4</v>
      </c>
      <c r="M8" s="11">
        <v>80</v>
      </c>
      <c r="N8" s="12">
        <v>8</v>
      </c>
      <c r="O8" s="38">
        <f t="shared" si="0"/>
        <v>140</v>
      </c>
      <c r="P8" s="393">
        <f>+J8+L8+N8</f>
        <v>14</v>
      </c>
      <c r="Q8" s="15">
        <f>+O8/G8</f>
        <v>70</v>
      </c>
      <c r="R8" s="15">
        <f t="shared" si="1"/>
        <v>10</v>
      </c>
      <c r="S8" s="18">
        <v>823</v>
      </c>
      <c r="T8" s="17">
        <f>-(S8-O8)/S8</f>
        <v>-0.82989064398541923</v>
      </c>
      <c r="U8" s="18">
        <v>6216</v>
      </c>
      <c r="V8" s="19">
        <v>658</v>
      </c>
      <c r="W8" s="20">
        <f t="shared" si="2"/>
        <v>9.4468085106382986</v>
      </c>
    </row>
    <row r="9" spans="1:23" ht="35.25" customHeight="1" x14ac:dyDescent="0.25">
      <c r="A9" s="170"/>
      <c r="B9" s="406" t="s">
        <v>311</v>
      </c>
      <c r="C9" s="407">
        <v>43553</v>
      </c>
      <c r="D9" s="405" t="s">
        <v>20</v>
      </c>
      <c r="E9" s="403" t="s">
        <v>312</v>
      </c>
      <c r="F9" s="405">
        <v>65</v>
      </c>
      <c r="G9" s="405">
        <v>25</v>
      </c>
      <c r="H9" s="405">
        <v>2</v>
      </c>
      <c r="I9" s="11">
        <v>635</v>
      </c>
      <c r="J9" s="12">
        <v>64</v>
      </c>
      <c r="K9" s="11">
        <v>1749</v>
      </c>
      <c r="L9" s="12">
        <v>158</v>
      </c>
      <c r="M9" s="11">
        <v>2067</v>
      </c>
      <c r="N9" s="12">
        <v>193</v>
      </c>
      <c r="O9" s="38">
        <f t="shared" si="0"/>
        <v>4451</v>
      </c>
      <c r="P9" s="393">
        <f>+J9+L9+N9</f>
        <v>415</v>
      </c>
      <c r="Q9" s="15">
        <f>+O9/G9</f>
        <v>178.04</v>
      </c>
      <c r="R9" s="15">
        <f t="shared" si="1"/>
        <v>10.725301204819278</v>
      </c>
      <c r="S9" s="18">
        <v>24797.26</v>
      </c>
      <c r="T9" s="17">
        <f>-(S9-O9)/S9</f>
        <v>-0.82050436217549838</v>
      </c>
      <c r="U9" s="18">
        <v>44940.89</v>
      </c>
      <c r="V9" s="19">
        <v>3247</v>
      </c>
      <c r="W9" s="20">
        <f t="shared" si="2"/>
        <v>13.840742223591008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14" sqref="E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187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310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8" t="s">
        <v>17</v>
      </c>
      <c r="S6" s="2" t="s">
        <v>14</v>
      </c>
      <c r="T6" s="399" t="s">
        <v>18</v>
      </c>
      <c r="U6" s="2" t="s">
        <v>14</v>
      </c>
      <c r="V6" s="3" t="s">
        <v>15</v>
      </c>
      <c r="W6" s="398" t="s">
        <v>17</v>
      </c>
    </row>
    <row r="7" spans="1:23" ht="35.25" customHeight="1" x14ac:dyDescent="0.25">
      <c r="A7" s="170"/>
      <c r="B7" s="400" t="s">
        <v>300</v>
      </c>
      <c r="C7" s="401">
        <v>43525</v>
      </c>
      <c r="D7" s="399" t="s">
        <v>20</v>
      </c>
      <c r="E7" s="408" t="s">
        <v>301</v>
      </c>
      <c r="F7" s="399">
        <v>96</v>
      </c>
      <c r="G7" s="399">
        <v>6</v>
      </c>
      <c r="H7" s="399">
        <v>5</v>
      </c>
      <c r="I7" s="11">
        <v>190</v>
      </c>
      <c r="J7" s="12">
        <v>16</v>
      </c>
      <c r="K7" s="11">
        <v>338</v>
      </c>
      <c r="L7" s="12">
        <v>28</v>
      </c>
      <c r="M7" s="11">
        <v>166</v>
      </c>
      <c r="N7" s="12">
        <v>15</v>
      </c>
      <c r="O7" s="38">
        <f t="shared" ref="O7:O8" si="0">+I7+K7+M7</f>
        <v>694</v>
      </c>
      <c r="P7" s="393">
        <f>+J7+L7+N7</f>
        <v>59</v>
      </c>
      <c r="Q7" s="15">
        <f>+O7/G7</f>
        <v>115.66666666666667</v>
      </c>
      <c r="R7" s="15">
        <f t="shared" ref="R7:R8" si="1">+O7/P7</f>
        <v>11.76271186440678</v>
      </c>
      <c r="S7" s="18">
        <v>2283</v>
      </c>
      <c r="T7" s="17">
        <f>-(S7-O7)/S7</f>
        <v>-0.6960140166447657</v>
      </c>
      <c r="U7" s="18">
        <v>133659.06</v>
      </c>
      <c r="V7" s="19">
        <v>9487</v>
      </c>
      <c r="W7" s="20">
        <f t="shared" ref="W7:W8" si="2">U7/V7</f>
        <v>14.088653947507115</v>
      </c>
    </row>
    <row r="8" spans="1:23" ht="35.25" customHeight="1" x14ac:dyDescent="0.25">
      <c r="A8" s="170"/>
      <c r="B8" s="400" t="s">
        <v>308</v>
      </c>
      <c r="C8" s="401">
        <v>43546</v>
      </c>
      <c r="D8" s="399" t="s">
        <v>20</v>
      </c>
      <c r="E8" s="402" t="s">
        <v>309</v>
      </c>
      <c r="F8" s="399">
        <v>29</v>
      </c>
      <c r="G8" s="399">
        <v>9</v>
      </c>
      <c r="H8" s="399">
        <v>2</v>
      </c>
      <c r="I8" s="11">
        <v>185</v>
      </c>
      <c r="J8" s="12">
        <v>27</v>
      </c>
      <c r="K8" s="11">
        <v>546</v>
      </c>
      <c r="L8" s="12">
        <v>89</v>
      </c>
      <c r="M8" s="11">
        <v>92</v>
      </c>
      <c r="N8" s="12">
        <v>23</v>
      </c>
      <c r="O8" s="38">
        <f t="shared" si="0"/>
        <v>823</v>
      </c>
      <c r="P8" s="393">
        <f>+J8+L8+N8</f>
        <v>139</v>
      </c>
      <c r="Q8" s="15">
        <f>+O8/G8</f>
        <v>91.444444444444443</v>
      </c>
      <c r="R8" s="15">
        <f t="shared" si="1"/>
        <v>5.9208633093525176</v>
      </c>
      <c r="S8" s="18">
        <v>3332</v>
      </c>
      <c r="T8" s="17">
        <f>-(S8-O8)/S8</f>
        <v>-0.75300120048019203</v>
      </c>
      <c r="U8" s="18">
        <v>5704</v>
      </c>
      <c r="V8" s="19">
        <v>575</v>
      </c>
      <c r="W8" s="20">
        <f t="shared" si="2"/>
        <v>9.92</v>
      </c>
    </row>
    <row r="9" spans="1:23" ht="35.25" customHeight="1" x14ac:dyDescent="0.25">
      <c r="A9" s="170"/>
      <c r="B9" s="400" t="s">
        <v>311</v>
      </c>
      <c r="C9" s="401">
        <v>43553</v>
      </c>
      <c r="D9" s="399" t="s">
        <v>20</v>
      </c>
      <c r="E9" s="403" t="s">
        <v>312</v>
      </c>
      <c r="F9" s="399">
        <v>65</v>
      </c>
      <c r="G9" s="399">
        <v>65</v>
      </c>
      <c r="H9" s="399">
        <v>1</v>
      </c>
      <c r="I9" s="11">
        <v>4784</v>
      </c>
      <c r="J9" s="12">
        <v>277</v>
      </c>
      <c r="K9" s="11">
        <v>9132.6200000000008</v>
      </c>
      <c r="L9" s="12">
        <v>592</v>
      </c>
      <c r="M9" s="11">
        <v>7073.64</v>
      </c>
      <c r="N9" s="12">
        <v>468</v>
      </c>
      <c r="O9" s="38">
        <f t="shared" ref="O9" si="3">+I9+K9+M9</f>
        <v>20990.260000000002</v>
      </c>
      <c r="P9" s="393">
        <f>+J9+L9+N9</f>
        <v>1337</v>
      </c>
      <c r="Q9" s="15">
        <f>+O9/G9</f>
        <v>322.92707692307698</v>
      </c>
      <c r="R9" s="15">
        <f t="shared" ref="R9" si="4">+O9/P9</f>
        <v>15.699521316379956</v>
      </c>
      <c r="S9" s="18">
        <v>0</v>
      </c>
      <c r="T9" s="17">
        <v>0</v>
      </c>
      <c r="U9" s="18">
        <v>20990.26</v>
      </c>
      <c r="V9" s="19">
        <v>1337</v>
      </c>
      <c r="W9" s="20">
        <f t="shared" ref="W9" si="5">U9/V9</f>
        <v>15.699521316379954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55" zoomScaleNormal="55" workbookViewId="0">
      <selection activeCell="C36" sqref="C36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185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307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7" t="s">
        <v>17</v>
      </c>
      <c r="S6" s="2" t="s">
        <v>14</v>
      </c>
      <c r="T6" s="396" t="s">
        <v>18</v>
      </c>
      <c r="U6" s="2" t="s">
        <v>14</v>
      </c>
      <c r="V6" s="3" t="s">
        <v>15</v>
      </c>
      <c r="W6" s="397" t="s">
        <v>17</v>
      </c>
    </row>
    <row r="7" spans="1:23" ht="35.25" customHeight="1" x14ac:dyDescent="0.25">
      <c r="A7" s="170"/>
      <c r="B7" s="394" t="s">
        <v>300</v>
      </c>
      <c r="C7" s="395">
        <v>43525</v>
      </c>
      <c r="D7" s="396" t="s">
        <v>20</v>
      </c>
      <c r="E7" s="396" t="s">
        <v>301</v>
      </c>
      <c r="F7" s="396">
        <v>96</v>
      </c>
      <c r="G7" s="396">
        <v>14</v>
      </c>
      <c r="H7" s="396">
        <v>4</v>
      </c>
      <c r="I7" s="11">
        <v>398</v>
      </c>
      <c r="J7" s="12">
        <v>33</v>
      </c>
      <c r="K7" s="11">
        <v>832</v>
      </c>
      <c r="L7" s="12">
        <v>69</v>
      </c>
      <c r="M7" s="11">
        <v>933</v>
      </c>
      <c r="N7" s="12">
        <v>79</v>
      </c>
      <c r="O7" s="38">
        <f t="shared" ref="O7:O8" si="0">+I7+K7+M7</f>
        <v>2163</v>
      </c>
      <c r="P7" s="393">
        <f>+J7+L7+N7</f>
        <v>181</v>
      </c>
      <c r="Q7" s="15">
        <f>+O7/G7</f>
        <v>154.5</v>
      </c>
      <c r="R7" s="15">
        <f t="shared" ref="R7:R8" si="1">+O7/P7</f>
        <v>11.950276243093922</v>
      </c>
      <c r="S7" s="18">
        <v>5451</v>
      </c>
      <c r="T7" s="17">
        <f>-(S7-O7)/S7</f>
        <v>-0.60319207484865167</v>
      </c>
      <c r="U7" s="18">
        <v>131445.06</v>
      </c>
      <c r="V7" s="19">
        <v>8819</v>
      </c>
      <c r="W7" s="20">
        <f t="shared" ref="W7" si="2">U7/V7</f>
        <v>14.904757909059985</v>
      </c>
    </row>
    <row r="8" spans="1:23" ht="35.25" customHeight="1" x14ac:dyDescent="0.25">
      <c r="A8" s="170"/>
      <c r="B8" s="394" t="s">
        <v>305</v>
      </c>
      <c r="C8" s="395">
        <v>43539</v>
      </c>
      <c r="D8" s="396" t="s">
        <v>20</v>
      </c>
      <c r="E8" s="396" t="s">
        <v>306</v>
      </c>
      <c r="F8" s="396">
        <v>35</v>
      </c>
      <c r="G8" s="396">
        <v>6</v>
      </c>
      <c r="H8" s="396">
        <v>2</v>
      </c>
      <c r="I8" s="11">
        <v>550</v>
      </c>
      <c r="J8" s="12">
        <v>37</v>
      </c>
      <c r="K8" s="11">
        <v>1000</v>
      </c>
      <c r="L8" s="12">
        <v>105</v>
      </c>
      <c r="M8" s="11">
        <v>60</v>
      </c>
      <c r="N8" s="12">
        <v>6</v>
      </c>
      <c r="O8" s="38">
        <f t="shared" si="0"/>
        <v>1610</v>
      </c>
      <c r="P8" s="393">
        <f>+J8+L8+N8</f>
        <v>148</v>
      </c>
      <c r="Q8" s="15">
        <f>+O8/G8</f>
        <v>268.33333333333331</v>
      </c>
      <c r="R8" s="15">
        <f t="shared" si="1"/>
        <v>10.878378378378379</v>
      </c>
      <c r="S8" s="18">
        <v>10891</v>
      </c>
      <c r="T8" s="17">
        <f>-(S8-O8)/S8</f>
        <v>-0.85217151776696354</v>
      </c>
      <c r="U8" s="18">
        <v>16315</v>
      </c>
      <c r="V8" s="19">
        <v>1209</v>
      </c>
      <c r="W8" s="20">
        <f t="shared" ref="W8" si="3">U8/V8</f>
        <v>13.494623655913978</v>
      </c>
    </row>
    <row r="9" spans="1:23" ht="35.25" customHeight="1" x14ac:dyDescent="0.25">
      <c r="A9" s="170"/>
      <c r="B9" s="394" t="s">
        <v>308</v>
      </c>
      <c r="C9" s="395">
        <v>43546</v>
      </c>
      <c r="D9" s="396" t="s">
        <v>20</v>
      </c>
      <c r="E9" s="402" t="s">
        <v>309</v>
      </c>
      <c r="F9" s="396">
        <v>29</v>
      </c>
      <c r="G9" s="396">
        <v>29</v>
      </c>
      <c r="H9" s="396">
        <v>1</v>
      </c>
      <c r="I9" s="11">
        <v>520</v>
      </c>
      <c r="J9" s="12">
        <v>46</v>
      </c>
      <c r="K9" s="11">
        <v>1144</v>
      </c>
      <c r="L9" s="12">
        <v>106</v>
      </c>
      <c r="M9" s="11">
        <v>980</v>
      </c>
      <c r="N9" s="12">
        <v>88</v>
      </c>
      <c r="O9" s="38">
        <f t="shared" ref="O9" si="4">+I9+K9+M9</f>
        <v>2644</v>
      </c>
      <c r="P9" s="393">
        <f>+J9+L9+N9</f>
        <v>240</v>
      </c>
      <c r="Q9" s="15">
        <f>+O9/G9</f>
        <v>91.172413793103445</v>
      </c>
      <c r="R9" s="15">
        <f t="shared" ref="R9" si="5">+O9/P9</f>
        <v>11.016666666666667</v>
      </c>
      <c r="S9" s="18">
        <v>0</v>
      </c>
      <c r="T9" s="17">
        <v>0</v>
      </c>
      <c r="U9" s="18">
        <v>2644</v>
      </c>
      <c r="V9" s="19">
        <v>240</v>
      </c>
      <c r="W9" s="20">
        <f t="shared" ref="W9" si="6">U9/V9</f>
        <v>11.016666666666667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183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304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9" t="s">
        <v>17</v>
      </c>
      <c r="S6" s="2" t="s">
        <v>14</v>
      </c>
      <c r="T6" s="390" t="s">
        <v>18</v>
      </c>
      <c r="U6" s="2" t="s">
        <v>14</v>
      </c>
      <c r="V6" s="3" t="s">
        <v>15</v>
      </c>
      <c r="W6" s="389" t="s">
        <v>17</v>
      </c>
    </row>
    <row r="7" spans="1:23" ht="32.25" customHeight="1" x14ac:dyDescent="0.25">
      <c r="A7" s="170"/>
      <c r="B7" s="391" t="s">
        <v>298</v>
      </c>
      <c r="C7" s="392">
        <v>43518</v>
      </c>
      <c r="D7" s="390" t="s">
        <v>20</v>
      </c>
      <c r="E7" s="390" t="s">
        <v>296</v>
      </c>
      <c r="F7" s="390">
        <v>38</v>
      </c>
      <c r="G7" s="390">
        <v>1</v>
      </c>
      <c r="H7" s="390">
        <v>4</v>
      </c>
      <c r="I7" s="11">
        <v>0</v>
      </c>
      <c r="J7" s="12">
        <v>0</v>
      </c>
      <c r="K7" s="11">
        <v>28</v>
      </c>
      <c r="L7" s="12">
        <v>2</v>
      </c>
      <c r="M7" s="11">
        <v>0</v>
      </c>
      <c r="N7" s="12">
        <v>0</v>
      </c>
      <c r="O7" s="38">
        <f t="shared" ref="O7:P8" si="0">+I7+K7+M7</f>
        <v>28</v>
      </c>
      <c r="P7" s="393">
        <f t="shared" si="0"/>
        <v>2</v>
      </c>
      <c r="Q7" s="15">
        <f>+O7/G7</f>
        <v>28</v>
      </c>
      <c r="R7" s="15">
        <f t="shared" ref="R7:R8" si="1">+O7/P7</f>
        <v>14</v>
      </c>
      <c r="S7" s="18">
        <v>74</v>
      </c>
      <c r="T7" s="17">
        <f>-(S7-O7)/S7</f>
        <v>-0.6216216216216216</v>
      </c>
      <c r="U7" s="18">
        <v>14942.74</v>
      </c>
      <c r="V7" s="19">
        <v>1167</v>
      </c>
      <c r="W7" s="20">
        <f t="shared" ref="W7:W9" si="2">U7/V7</f>
        <v>12.804404455869751</v>
      </c>
    </row>
    <row r="8" spans="1:23" ht="35.25" customHeight="1" x14ac:dyDescent="0.25">
      <c r="A8" s="170"/>
      <c r="B8" s="391" t="s">
        <v>300</v>
      </c>
      <c r="C8" s="392">
        <v>43525</v>
      </c>
      <c r="D8" s="390" t="s">
        <v>20</v>
      </c>
      <c r="E8" s="390" t="s">
        <v>301</v>
      </c>
      <c r="F8" s="390">
        <v>96</v>
      </c>
      <c r="G8" s="390">
        <v>21</v>
      </c>
      <c r="H8" s="390">
        <v>3</v>
      </c>
      <c r="I8" s="11">
        <v>989</v>
      </c>
      <c r="J8" s="12">
        <v>92</v>
      </c>
      <c r="K8" s="11">
        <v>2757</v>
      </c>
      <c r="L8" s="12">
        <v>262</v>
      </c>
      <c r="M8" s="11">
        <v>1555</v>
      </c>
      <c r="N8" s="12">
        <v>150</v>
      </c>
      <c r="O8" s="38">
        <f t="shared" si="0"/>
        <v>5301</v>
      </c>
      <c r="P8" s="393">
        <f>+J8+L8+N8</f>
        <v>504</v>
      </c>
      <c r="Q8" s="15">
        <f>+O8/G8</f>
        <v>252.42857142857142</v>
      </c>
      <c r="R8" s="15">
        <f t="shared" si="1"/>
        <v>10.517857142857142</v>
      </c>
      <c r="S8" s="18">
        <v>10153.5</v>
      </c>
      <c r="T8" s="17">
        <f>-(S8-O8)/S8</f>
        <v>-0.47791401979612941</v>
      </c>
      <c r="U8" s="18">
        <v>126349.56</v>
      </c>
      <c r="V8" s="19">
        <v>8819</v>
      </c>
      <c r="W8" s="20">
        <f t="shared" si="2"/>
        <v>14.326971311940129</v>
      </c>
    </row>
    <row r="9" spans="1:23" ht="35.25" customHeight="1" x14ac:dyDescent="0.25">
      <c r="A9" s="170"/>
      <c r="B9" s="391" t="s">
        <v>305</v>
      </c>
      <c r="C9" s="392">
        <v>43539</v>
      </c>
      <c r="D9" s="390" t="s">
        <v>20</v>
      </c>
      <c r="E9" s="390" t="s">
        <v>306</v>
      </c>
      <c r="F9" s="390">
        <v>35</v>
      </c>
      <c r="G9" s="390">
        <v>35</v>
      </c>
      <c r="H9" s="390">
        <v>1</v>
      </c>
      <c r="I9" s="11">
        <v>3291</v>
      </c>
      <c r="J9" s="12">
        <v>249</v>
      </c>
      <c r="K9" s="11">
        <v>3119</v>
      </c>
      <c r="L9" s="12">
        <v>209</v>
      </c>
      <c r="M9" s="11">
        <v>4481</v>
      </c>
      <c r="N9" s="12">
        <v>281</v>
      </c>
      <c r="O9" s="38">
        <f t="shared" ref="O9" si="3">+I9+K9+M9</f>
        <v>10891</v>
      </c>
      <c r="P9" s="393">
        <f>+J9+L9+N9</f>
        <v>739</v>
      </c>
      <c r="Q9" s="15">
        <f>+O9/G9</f>
        <v>311.17142857142858</v>
      </c>
      <c r="R9" s="15">
        <f t="shared" ref="R9" si="4">+O9/P9</f>
        <v>14.737483085250338</v>
      </c>
      <c r="S9" s="18">
        <v>0</v>
      </c>
      <c r="T9" s="17">
        <v>0</v>
      </c>
      <c r="U9" s="18">
        <v>10891</v>
      </c>
      <c r="V9" s="19">
        <v>739</v>
      </c>
      <c r="W9" s="20">
        <f t="shared" si="2"/>
        <v>14.737483085250338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T8" sqref="T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178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303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5" t="s">
        <v>17</v>
      </c>
      <c r="S6" s="2" t="s">
        <v>14</v>
      </c>
      <c r="T6" s="386" t="s">
        <v>18</v>
      </c>
      <c r="U6" s="2" t="s">
        <v>14</v>
      </c>
      <c r="V6" s="3" t="s">
        <v>15</v>
      </c>
      <c r="W6" s="385" t="s">
        <v>17</v>
      </c>
    </row>
    <row r="7" spans="1:23" ht="32.25" customHeight="1" x14ac:dyDescent="0.25">
      <c r="A7" s="170"/>
      <c r="B7" s="387" t="s">
        <v>298</v>
      </c>
      <c r="C7" s="388">
        <v>43518</v>
      </c>
      <c r="D7" s="386" t="s">
        <v>20</v>
      </c>
      <c r="E7" s="386" t="s">
        <v>296</v>
      </c>
      <c r="F7" s="386">
        <v>38</v>
      </c>
      <c r="G7" s="386">
        <v>2</v>
      </c>
      <c r="H7" s="386">
        <v>3</v>
      </c>
      <c r="I7" s="11">
        <v>0</v>
      </c>
      <c r="J7" s="12">
        <v>0</v>
      </c>
      <c r="K7" s="11">
        <v>44</v>
      </c>
      <c r="L7" s="12">
        <v>4</v>
      </c>
      <c r="M7" s="11">
        <v>30</v>
      </c>
      <c r="N7" s="12">
        <v>3</v>
      </c>
      <c r="O7" s="38">
        <f t="shared" ref="O7:P8" si="0">+I7+K7+M7</f>
        <v>74</v>
      </c>
      <c r="P7" s="393">
        <f t="shared" si="0"/>
        <v>7</v>
      </c>
      <c r="Q7" s="15">
        <f>+O7/G7</f>
        <v>37</v>
      </c>
      <c r="R7" s="15">
        <f t="shared" ref="R7:R8" si="1">+O7/P7</f>
        <v>10.571428571428571</v>
      </c>
      <c r="S7" s="18">
        <v>403</v>
      </c>
      <c r="T7" s="17">
        <f>-(S7-O7)/S7</f>
        <v>-0.81637717121588094</v>
      </c>
      <c r="U7" s="18">
        <v>14922.74</v>
      </c>
      <c r="V7" s="19">
        <v>1165</v>
      </c>
      <c r="W7" s="20">
        <f t="shared" ref="W7" si="2">U7/V7</f>
        <v>12.809218884120172</v>
      </c>
    </row>
    <row r="8" spans="1:23" ht="35.25" customHeight="1" x14ac:dyDescent="0.25">
      <c r="A8" s="170"/>
      <c r="B8" s="387" t="s">
        <v>300</v>
      </c>
      <c r="C8" s="388">
        <v>43525</v>
      </c>
      <c r="D8" s="386" t="s">
        <v>20</v>
      </c>
      <c r="E8" s="386" t="s">
        <v>301</v>
      </c>
      <c r="F8" s="386">
        <v>96</v>
      </c>
      <c r="G8" s="386">
        <v>42</v>
      </c>
      <c r="H8" s="386">
        <v>2</v>
      </c>
      <c r="I8" s="11">
        <v>1460.5</v>
      </c>
      <c r="J8" s="12">
        <v>120</v>
      </c>
      <c r="K8" s="11">
        <v>4505.5</v>
      </c>
      <c r="L8" s="12">
        <v>378</v>
      </c>
      <c r="M8" s="11">
        <v>4023.5</v>
      </c>
      <c r="N8" s="12">
        <v>333</v>
      </c>
      <c r="O8" s="38">
        <f t="shared" si="0"/>
        <v>9989.5</v>
      </c>
      <c r="P8" s="393">
        <f>+J8+L8+N8</f>
        <v>831</v>
      </c>
      <c r="Q8" s="15">
        <f>+O8/G8</f>
        <v>237.8452380952381</v>
      </c>
      <c r="R8" s="15">
        <f t="shared" si="1"/>
        <v>12.021058965102286</v>
      </c>
      <c r="S8" s="18">
        <v>70990.05</v>
      </c>
      <c r="T8" s="17">
        <f>-(S8-O8)/S8</f>
        <v>-0.85928309671566649</v>
      </c>
      <c r="U8" s="18">
        <v>114677.56</v>
      </c>
      <c r="V8" s="19">
        <v>7774</v>
      </c>
      <c r="W8" s="20">
        <v>15.82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177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302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1" t="s">
        <v>17</v>
      </c>
      <c r="S6" s="2" t="s">
        <v>14</v>
      </c>
      <c r="T6" s="382" t="s">
        <v>18</v>
      </c>
      <c r="U6" s="2" t="s">
        <v>14</v>
      </c>
      <c r="V6" s="3" t="s">
        <v>15</v>
      </c>
      <c r="W6" s="381" t="s">
        <v>17</v>
      </c>
    </row>
    <row r="7" spans="1:23" ht="35.25" customHeight="1" x14ac:dyDescent="0.25">
      <c r="A7" s="170"/>
      <c r="B7" s="383" t="s">
        <v>297</v>
      </c>
      <c r="C7" s="384">
        <v>43511</v>
      </c>
      <c r="D7" s="382" t="s">
        <v>20</v>
      </c>
      <c r="E7" s="382" t="s">
        <v>294</v>
      </c>
      <c r="F7" s="382">
        <v>36</v>
      </c>
      <c r="G7" s="382">
        <v>3</v>
      </c>
      <c r="H7" s="382">
        <v>3</v>
      </c>
      <c r="I7" s="11">
        <v>0</v>
      </c>
      <c r="J7" s="12">
        <v>0</v>
      </c>
      <c r="K7" s="11">
        <v>48</v>
      </c>
      <c r="L7" s="12">
        <v>4</v>
      </c>
      <c r="M7" s="11">
        <v>115</v>
      </c>
      <c r="N7" s="12">
        <v>9</v>
      </c>
      <c r="O7" s="38">
        <f t="shared" ref="O7" si="0">+I7+K7+M7</f>
        <v>163</v>
      </c>
      <c r="P7" s="38">
        <f>+J7+L7+N7</f>
        <v>13</v>
      </c>
      <c r="Q7" s="15">
        <f>+O7/G7</f>
        <v>54.333333333333336</v>
      </c>
      <c r="R7" s="15">
        <f t="shared" ref="R7" si="1">+O7/P7</f>
        <v>12.538461538461538</v>
      </c>
      <c r="S7" s="18">
        <v>503</v>
      </c>
      <c r="T7" s="17">
        <f t="shared" ref="T7" si="2">-(S7-O7)/S7</f>
        <v>-0.67594433399602383</v>
      </c>
      <c r="U7" s="18">
        <v>21513.5</v>
      </c>
      <c r="V7" s="19">
        <v>1681</v>
      </c>
      <c r="W7" s="20">
        <f t="shared" ref="W7" si="3">U7/V7</f>
        <v>12.798036882807853</v>
      </c>
    </row>
    <row r="8" spans="1:23" ht="32.25" customHeight="1" x14ac:dyDescent="0.25">
      <c r="A8" s="170"/>
      <c r="B8" s="383" t="s">
        <v>298</v>
      </c>
      <c r="C8" s="384">
        <v>43518</v>
      </c>
      <c r="D8" s="382" t="s">
        <v>20</v>
      </c>
      <c r="E8" s="382" t="s">
        <v>296</v>
      </c>
      <c r="F8" s="382">
        <v>38</v>
      </c>
      <c r="G8" s="382">
        <v>5</v>
      </c>
      <c r="H8" s="382">
        <v>2</v>
      </c>
      <c r="I8" s="11">
        <v>44</v>
      </c>
      <c r="J8" s="12">
        <v>4</v>
      </c>
      <c r="K8" s="11">
        <v>80</v>
      </c>
      <c r="L8" s="12">
        <v>8</v>
      </c>
      <c r="M8" s="11">
        <v>279</v>
      </c>
      <c r="N8" s="12">
        <v>27</v>
      </c>
      <c r="O8" s="38">
        <f t="shared" ref="O8:P8" si="4">+I8+K8+M8</f>
        <v>403</v>
      </c>
      <c r="P8" s="38">
        <f t="shared" si="4"/>
        <v>39</v>
      </c>
      <c r="Q8" s="15">
        <f>+O8/G8</f>
        <v>80.599999999999994</v>
      </c>
      <c r="R8" s="15">
        <f t="shared" ref="R8" si="5">+O8/P8</f>
        <v>10.333333333333334</v>
      </c>
      <c r="S8" s="18">
        <v>3227</v>
      </c>
      <c r="T8" s="17">
        <v>0</v>
      </c>
      <c r="U8" s="18">
        <v>14736.74</v>
      </c>
      <c r="V8" s="19">
        <v>1142</v>
      </c>
      <c r="W8" s="20">
        <f t="shared" ref="W8" si="6">U8/V8</f>
        <v>12.904325744308231</v>
      </c>
    </row>
    <row r="9" spans="1:23" ht="35.25" customHeight="1" x14ac:dyDescent="0.25">
      <c r="A9" s="170"/>
      <c r="B9" s="383" t="s">
        <v>300</v>
      </c>
      <c r="C9" s="384">
        <v>43525</v>
      </c>
      <c r="D9" s="382" t="s">
        <v>20</v>
      </c>
      <c r="E9" s="382" t="s">
        <v>301</v>
      </c>
      <c r="F9" s="382">
        <v>96</v>
      </c>
      <c r="G9" s="382">
        <v>96</v>
      </c>
      <c r="H9" s="382">
        <v>1</v>
      </c>
      <c r="I9" s="11">
        <v>11667.3</v>
      </c>
      <c r="J9" s="12">
        <v>723</v>
      </c>
      <c r="K9" s="11">
        <v>27788.3</v>
      </c>
      <c r="L9" s="12">
        <v>1792</v>
      </c>
      <c r="M9" s="11">
        <v>31128.47</v>
      </c>
      <c r="N9" s="12">
        <v>1954</v>
      </c>
      <c r="O9" s="38">
        <f t="shared" ref="O9" si="7">+I9+K9+M9</f>
        <v>70584.070000000007</v>
      </c>
      <c r="P9" s="38">
        <f>+J9+L9+N9</f>
        <v>4469</v>
      </c>
      <c r="Q9" s="15">
        <f>+O9/G9</f>
        <v>735.2507291666667</v>
      </c>
      <c r="R9" s="15">
        <f t="shared" ref="R9" si="8">+O9/P9</f>
        <v>15.794153054374583</v>
      </c>
      <c r="S9" s="18">
        <v>0</v>
      </c>
      <c r="T9" s="17">
        <v>0</v>
      </c>
      <c r="U9" s="18">
        <v>70584.070000000007</v>
      </c>
      <c r="V9" s="19">
        <v>0</v>
      </c>
      <c r="W9" s="20">
        <v>15.82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22" sqref="E2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299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0" t="s">
        <v>17</v>
      </c>
      <c r="S6" s="2" t="s">
        <v>14</v>
      </c>
      <c r="T6" s="379" t="s">
        <v>18</v>
      </c>
      <c r="U6" s="2" t="s">
        <v>14</v>
      </c>
      <c r="V6" s="3" t="s">
        <v>15</v>
      </c>
      <c r="W6" s="380" t="s">
        <v>17</v>
      </c>
    </row>
    <row r="7" spans="1:23" ht="32.25" customHeight="1" x14ac:dyDescent="0.25">
      <c r="A7" s="170"/>
      <c r="B7" s="377" t="s">
        <v>298</v>
      </c>
      <c r="C7" s="378">
        <v>43518</v>
      </c>
      <c r="D7" s="379" t="s">
        <v>20</v>
      </c>
      <c r="E7" s="379" t="s">
        <v>296</v>
      </c>
      <c r="F7" s="379">
        <v>38</v>
      </c>
      <c r="G7" s="379">
        <v>38</v>
      </c>
      <c r="H7" s="379">
        <v>1</v>
      </c>
      <c r="I7" s="11">
        <v>1542</v>
      </c>
      <c r="J7" s="12">
        <v>112</v>
      </c>
      <c r="K7" s="11">
        <v>3989</v>
      </c>
      <c r="L7" s="12">
        <v>318</v>
      </c>
      <c r="M7" s="11">
        <v>3227</v>
      </c>
      <c r="N7" s="12">
        <v>235</v>
      </c>
      <c r="O7" s="38">
        <f t="shared" ref="O7:P8" si="0">+I7+K7+M7</f>
        <v>8758</v>
      </c>
      <c r="P7" s="38">
        <f t="shared" si="0"/>
        <v>665</v>
      </c>
      <c r="Q7" s="15">
        <f>+O7/G7</f>
        <v>230.47368421052633</v>
      </c>
      <c r="R7" s="15">
        <f t="shared" ref="R7:R8" si="1">+O7/P7</f>
        <v>13.169924812030075</v>
      </c>
      <c r="S7" s="18">
        <v>0</v>
      </c>
      <c r="T7" s="17">
        <v>0</v>
      </c>
      <c r="U7" s="18">
        <v>8758</v>
      </c>
      <c r="V7" s="19">
        <v>665</v>
      </c>
      <c r="W7" s="20">
        <f t="shared" ref="W7:W8" si="2">U7/V7</f>
        <v>13.169924812030075</v>
      </c>
    </row>
    <row r="8" spans="1:23" ht="35.25" customHeight="1" x14ac:dyDescent="0.25">
      <c r="A8" s="170"/>
      <c r="B8" s="377" t="s">
        <v>297</v>
      </c>
      <c r="C8" s="378">
        <v>43511</v>
      </c>
      <c r="D8" s="379" t="s">
        <v>20</v>
      </c>
      <c r="E8" s="379" t="s">
        <v>294</v>
      </c>
      <c r="F8" s="379">
        <v>36</v>
      </c>
      <c r="G8" s="379">
        <v>12</v>
      </c>
      <c r="H8" s="379">
        <v>2</v>
      </c>
      <c r="I8" s="11">
        <v>371</v>
      </c>
      <c r="J8" s="12">
        <v>29</v>
      </c>
      <c r="K8" s="11">
        <v>887</v>
      </c>
      <c r="L8" s="12">
        <v>79</v>
      </c>
      <c r="M8" s="11">
        <v>503</v>
      </c>
      <c r="N8" s="12">
        <v>45</v>
      </c>
      <c r="O8" s="38">
        <f t="shared" si="0"/>
        <v>1761</v>
      </c>
      <c r="P8" s="38">
        <f>+J8+L8+N8</f>
        <v>153</v>
      </c>
      <c r="Q8" s="15">
        <f>+O8/G8</f>
        <v>146.75</v>
      </c>
      <c r="R8" s="15">
        <f t="shared" si="1"/>
        <v>11.509803921568627</v>
      </c>
      <c r="S8" s="18">
        <v>12532.5</v>
      </c>
      <c r="T8" s="17">
        <f t="shared" ref="T8" si="3">-(S8-O8)/S8</f>
        <v>-0.85948533812088568</v>
      </c>
      <c r="U8" s="18">
        <v>20352</v>
      </c>
      <c r="V8" s="19">
        <v>1681</v>
      </c>
      <c r="W8" s="20">
        <f t="shared" si="2"/>
        <v>12.107079119571683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28" sqref="E2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432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433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8" t="s">
        <v>17</v>
      </c>
      <c r="S6" s="2" t="s">
        <v>14</v>
      </c>
      <c r="T6" s="579" t="s">
        <v>18</v>
      </c>
      <c r="U6" s="2" t="s">
        <v>14</v>
      </c>
      <c r="V6" s="3" t="s">
        <v>15</v>
      </c>
      <c r="W6" s="578" t="s">
        <v>17</v>
      </c>
    </row>
    <row r="8" spans="1:23" ht="57.75" customHeight="1" x14ac:dyDescent="0.25">
      <c r="B8" s="580" t="s">
        <v>430</v>
      </c>
      <c r="C8" s="581">
        <v>43889</v>
      </c>
      <c r="D8" s="579" t="s">
        <v>20</v>
      </c>
      <c r="E8" s="408" t="s">
        <v>431</v>
      </c>
      <c r="F8" s="579">
        <v>14</v>
      </c>
      <c r="G8" s="579">
        <v>14</v>
      </c>
      <c r="H8" s="579">
        <v>1</v>
      </c>
      <c r="I8" s="11">
        <v>2019</v>
      </c>
      <c r="J8" s="12">
        <v>112</v>
      </c>
      <c r="K8" s="11">
        <v>3797</v>
      </c>
      <c r="L8" s="12">
        <v>237</v>
      </c>
      <c r="M8" s="11">
        <v>2448</v>
      </c>
      <c r="N8" s="12">
        <v>140</v>
      </c>
      <c r="O8" s="38">
        <f t="shared" ref="O8" si="0">+I8+K8+M8</f>
        <v>8264</v>
      </c>
      <c r="P8" s="393">
        <f>+J8+L8+N8</f>
        <v>489</v>
      </c>
      <c r="Q8" s="15">
        <f>+O8/G8</f>
        <v>590.28571428571433</v>
      </c>
      <c r="R8" s="15">
        <f t="shared" ref="R8" si="1">+O8/P8</f>
        <v>16.899795501022496</v>
      </c>
      <c r="S8" s="18"/>
      <c r="T8" s="17"/>
      <c r="U8" s="18">
        <v>8264</v>
      </c>
      <c r="V8" s="19">
        <v>489</v>
      </c>
      <c r="W8" s="20">
        <f t="shared" ref="W8" si="2">U8/V8</f>
        <v>16.899795501022496</v>
      </c>
    </row>
    <row r="9" spans="1:23" ht="57.75" customHeight="1" x14ac:dyDescent="0.25">
      <c r="B9" s="580" t="s">
        <v>418</v>
      </c>
      <c r="C9" s="581">
        <v>43854</v>
      </c>
      <c r="D9" s="579" t="s">
        <v>20</v>
      </c>
      <c r="E9" s="408" t="s">
        <v>419</v>
      </c>
      <c r="F9" s="579">
        <v>43</v>
      </c>
      <c r="G9" s="579">
        <v>4</v>
      </c>
      <c r="H9" s="579">
        <v>6</v>
      </c>
      <c r="I9" s="11">
        <v>30</v>
      </c>
      <c r="J9" s="12">
        <v>2</v>
      </c>
      <c r="K9" s="11">
        <v>198</v>
      </c>
      <c r="L9" s="12">
        <v>15</v>
      </c>
      <c r="M9" s="11">
        <v>30</v>
      </c>
      <c r="N9" s="12">
        <v>2</v>
      </c>
      <c r="O9" s="38">
        <f t="shared" ref="O9" si="3">+I9+K9+M9</f>
        <v>258</v>
      </c>
      <c r="P9" s="393">
        <f>+J9+L9+N9</f>
        <v>19</v>
      </c>
      <c r="Q9" s="15">
        <f>+O9/G9</f>
        <v>64.5</v>
      </c>
      <c r="R9" s="15">
        <f t="shared" ref="R9" si="4">+O9/P9</f>
        <v>13.578947368421053</v>
      </c>
      <c r="S9" s="18">
        <v>465</v>
      </c>
      <c r="T9" s="17">
        <f>-(S9-O9)/S9</f>
        <v>-0.44516129032258067</v>
      </c>
      <c r="U9" s="18">
        <v>80926.5</v>
      </c>
      <c r="V9" s="19">
        <v>5647</v>
      </c>
      <c r="W9" s="20">
        <f t="shared" ref="W9" si="5">U9/V9</f>
        <v>14.330883655038074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E1" zoomScale="60" zoomScaleNormal="60" workbookViewId="0">
      <selection activeCell="Q14" sqref="Q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295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73" t="s">
        <v>17</v>
      </c>
      <c r="S6" s="2" t="s">
        <v>14</v>
      </c>
      <c r="T6" s="374" t="s">
        <v>18</v>
      </c>
      <c r="U6" s="2" t="s">
        <v>14</v>
      </c>
      <c r="V6" s="3" t="s">
        <v>15</v>
      </c>
      <c r="W6" s="373" t="s">
        <v>17</v>
      </c>
    </row>
    <row r="7" spans="1:23" ht="32.25" customHeight="1" x14ac:dyDescent="0.25">
      <c r="A7" s="170"/>
      <c r="B7" s="375" t="s">
        <v>279</v>
      </c>
      <c r="C7" s="376">
        <v>43441</v>
      </c>
      <c r="D7" s="374" t="s">
        <v>20</v>
      </c>
      <c r="E7" s="374" t="s">
        <v>280</v>
      </c>
      <c r="F7" s="374">
        <v>40</v>
      </c>
      <c r="G7" s="374">
        <v>2</v>
      </c>
      <c r="H7" s="374">
        <v>10</v>
      </c>
      <c r="I7" s="11">
        <v>20</v>
      </c>
      <c r="J7" s="12">
        <v>2</v>
      </c>
      <c r="K7" s="11">
        <v>72</v>
      </c>
      <c r="L7" s="12">
        <v>7</v>
      </c>
      <c r="M7" s="11">
        <v>98</v>
      </c>
      <c r="N7" s="12">
        <v>9</v>
      </c>
      <c r="O7" s="38">
        <f t="shared" ref="O7:P8" si="0">+I7+K7+M7</f>
        <v>190</v>
      </c>
      <c r="P7" s="38">
        <f t="shared" si="0"/>
        <v>18</v>
      </c>
      <c r="Q7" s="15">
        <f>+O7/G7</f>
        <v>95</v>
      </c>
      <c r="R7" s="15">
        <f t="shared" ref="R7:R8" si="1">+O7/P7</f>
        <v>10.555555555555555</v>
      </c>
      <c r="S7" s="18">
        <v>178</v>
      </c>
      <c r="T7" s="17">
        <f t="shared" ref="T7:T8" si="2">-(S7-O7)/S7</f>
        <v>6.741573033707865E-2</v>
      </c>
      <c r="U7" s="18">
        <v>64947</v>
      </c>
      <c r="V7" s="19">
        <v>6464</v>
      </c>
      <c r="W7" s="20">
        <f t="shared" ref="W7:W9" si="3">U7/V7</f>
        <v>10.047493811881187</v>
      </c>
    </row>
    <row r="8" spans="1:23" ht="35.25" customHeight="1" x14ac:dyDescent="0.25">
      <c r="A8" s="170"/>
      <c r="B8" s="375" t="s">
        <v>267</v>
      </c>
      <c r="C8" s="376">
        <v>43392</v>
      </c>
      <c r="D8" s="374" t="s">
        <v>20</v>
      </c>
      <c r="E8" s="374" t="s">
        <v>268</v>
      </c>
      <c r="F8" s="374">
        <v>65</v>
      </c>
      <c r="G8" s="374">
        <v>1</v>
      </c>
      <c r="H8" s="374">
        <v>18</v>
      </c>
      <c r="I8" s="11">
        <v>0</v>
      </c>
      <c r="J8" s="12">
        <v>0</v>
      </c>
      <c r="K8" s="11">
        <v>26</v>
      </c>
      <c r="L8" s="12">
        <v>2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>+O8/G8</f>
        <v>26</v>
      </c>
      <c r="R8" s="15">
        <f t="shared" si="1"/>
        <v>13</v>
      </c>
      <c r="S8" s="18">
        <v>132</v>
      </c>
      <c r="T8" s="17">
        <f t="shared" si="2"/>
        <v>-0.80303030303030298</v>
      </c>
      <c r="U8" s="18">
        <v>97540.6</v>
      </c>
      <c r="V8" s="19">
        <v>8750</v>
      </c>
      <c r="W8" s="20">
        <f t="shared" si="3"/>
        <v>11.147497142857144</v>
      </c>
    </row>
    <row r="9" spans="1:23" ht="35.25" customHeight="1" x14ac:dyDescent="0.25">
      <c r="A9" s="170"/>
      <c r="B9" s="375" t="s">
        <v>267</v>
      </c>
      <c r="C9" s="376">
        <v>43392</v>
      </c>
      <c r="D9" s="374" t="s">
        <v>20</v>
      </c>
      <c r="E9" s="374" t="s">
        <v>294</v>
      </c>
      <c r="F9" s="374">
        <v>36</v>
      </c>
      <c r="G9" s="374">
        <v>36</v>
      </c>
      <c r="H9" s="374">
        <v>1</v>
      </c>
      <c r="I9" s="11">
        <v>2524</v>
      </c>
      <c r="J9" s="12">
        <v>194</v>
      </c>
      <c r="K9" s="11">
        <v>5640.5</v>
      </c>
      <c r="L9" s="12">
        <v>456</v>
      </c>
      <c r="M9" s="11">
        <v>4368</v>
      </c>
      <c r="N9" s="12">
        <v>362</v>
      </c>
      <c r="O9" s="38">
        <f t="shared" ref="O9" si="4">+I9+K9+M9</f>
        <v>12532.5</v>
      </c>
      <c r="P9" s="38">
        <f>+J9+L9+N9</f>
        <v>1012</v>
      </c>
      <c r="Q9" s="15">
        <f>+O9/G9</f>
        <v>348.125</v>
      </c>
      <c r="R9" s="15">
        <f t="shared" ref="R9" si="5">+O9/P9</f>
        <v>12.38389328063241</v>
      </c>
      <c r="S9" s="18">
        <v>0</v>
      </c>
      <c r="T9" s="17">
        <v>0</v>
      </c>
      <c r="U9" s="18">
        <v>12532.5</v>
      </c>
      <c r="V9" s="19">
        <v>1012</v>
      </c>
      <c r="W9" s="20">
        <f t="shared" si="3"/>
        <v>12.38389328063241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60" zoomScaleNormal="60" workbookViewId="0">
      <selection activeCell="M7" activeCellId="2" sqref="I7 K7 M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293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9" t="s">
        <v>17</v>
      </c>
      <c r="S6" s="2" t="s">
        <v>14</v>
      </c>
      <c r="T6" s="370" t="s">
        <v>18</v>
      </c>
      <c r="U6" s="2" t="s">
        <v>14</v>
      </c>
      <c r="V6" s="3" t="s">
        <v>15</v>
      </c>
      <c r="W6" s="369" t="s">
        <v>17</v>
      </c>
    </row>
    <row r="7" spans="1:23" ht="32.25" customHeight="1" x14ac:dyDescent="0.25">
      <c r="A7" s="170"/>
      <c r="B7" s="371" t="s">
        <v>279</v>
      </c>
      <c r="C7" s="372">
        <v>43441</v>
      </c>
      <c r="D7" s="370" t="s">
        <v>20</v>
      </c>
      <c r="E7" s="370" t="s">
        <v>280</v>
      </c>
      <c r="F7" s="370">
        <v>40</v>
      </c>
      <c r="G7" s="370">
        <v>2</v>
      </c>
      <c r="H7" s="370">
        <v>9</v>
      </c>
      <c r="I7" s="11">
        <v>20</v>
      </c>
      <c r="J7" s="12">
        <v>2</v>
      </c>
      <c r="K7" s="11">
        <v>74</v>
      </c>
      <c r="L7" s="12">
        <v>7</v>
      </c>
      <c r="M7" s="11">
        <v>84</v>
      </c>
      <c r="N7" s="12">
        <v>8</v>
      </c>
      <c r="O7" s="38">
        <f t="shared" ref="O7:P8" si="0">+I7+K7+M7</f>
        <v>178</v>
      </c>
      <c r="P7" s="38">
        <f t="shared" si="0"/>
        <v>17</v>
      </c>
      <c r="Q7" s="15">
        <f>+O7/G7</f>
        <v>89</v>
      </c>
      <c r="R7" s="15">
        <f t="shared" ref="R7:R8" si="1">+O7/P7</f>
        <v>10.470588235294118</v>
      </c>
      <c r="S7" s="18">
        <v>206</v>
      </c>
      <c r="T7" s="17">
        <f t="shared" ref="T7:T8" si="2">-(S7-O7)/S7</f>
        <v>-0.13592233009708737</v>
      </c>
      <c r="U7" s="18">
        <v>64947</v>
      </c>
      <c r="V7" s="19">
        <v>6409</v>
      </c>
      <c r="W7" s="20">
        <f t="shared" ref="W7:W8" si="3">U7/V7</f>
        <v>10.133718208768919</v>
      </c>
    </row>
    <row r="8" spans="1:23" ht="35.25" customHeight="1" x14ac:dyDescent="0.25">
      <c r="A8" s="170"/>
      <c r="B8" s="371" t="s">
        <v>267</v>
      </c>
      <c r="C8" s="372">
        <v>43392</v>
      </c>
      <c r="D8" s="370" t="s">
        <v>20</v>
      </c>
      <c r="E8" s="370" t="s">
        <v>268</v>
      </c>
      <c r="F8" s="370">
        <v>65</v>
      </c>
      <c r="G8" s="370">
        <v>1</v>
      </c>
      <c r="H8" s="370">
        <v>17</v>
      </c>
      <c r="I8" s="11">
        <v>0</v>
      </c>
      <c r="J8" s="12">
        <v>0</v>
      </c>
      <c r="K8" s="11">
        <v>80</v>
      </c>
      <c r="L8" s="12">
        <v>6</v>
      </c>
      <c r="M8" s="11">
        <v>52</v>
      </c>
      <c r="N8" s="12">
        <v>4</v>
      </c>
      <c r="O8" s="38">
        <f t="shared" si="0"/>
        <v>132</v>
      </c>
      <c r="P8" s="38">
        <f>+J8+L8+N8</f>
        <v>10</v>
      </c>
      <c r="Q8" s="15">
        <f>+O8/G8</f>
        <v>132</v>
      </c>
      <c r="R8" s="15">
        <f t="shared" si="1"/>
        <v>13.2</v>
      </c>
      <c r="S8" s="18">
        <v>26</v>
      </c>
      <c r="T8" s="17">
        <f t="shared" si="2"/>
        <v>4.0769230769230766</v>
      </c>
      <c r="U8" s="18">
        <v>97518.6</v>
      </c>
      <c r="V8" s="19">
        <v>8748</v>
      </c>
      <c r="W8" s="20">
        <f t="shared" si="3"/>
        <v>11.147530864197531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60" zoomScaleNormal="60" workbookViewId="0">
      <selection activeCell="N8" sqref="N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292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5" t="s">
        <v>17</v>
      </c>
      <c r="S6" s="2" t="s">
        <v>14</v>
      </c>
      <c r="T6" s="366" t="s">
        <v>18</v>
      </c>
      <c r="U6" s="2" t="s">
        <v>14</v>
      </c>
      <c r="V6" s="3" t="s">
        <v>15</v>
      </c>
      <c r="W6" s="365" t="s">
        <v>17</v>
      </c>
    </row>
    <row r="7" spans="1:23" ht="32.25" customHeight="1" x14ac:dyDescent="0.25">
      <c r="A7" s="170"/>
      <c r="B7" s="367" t="s">
        <v>279</v>
      </c>
      <c r="C7" s="368">
        <v>43441</v>
      </c>
      <c r="D7" s="366" t="s">
        <v>20</v>
      </c>
      <c r="E7" s="366" t="s">
        <v>280</v>
      </c>
      <c r="F7" s="366">
        <v>40</v>
      </c>
      <c r="G7" s="366">
        <v>2</v>
      </c>
      <c r="H7" s="366">
        <v>9</v>
      </c>
      <c r="I7" s="11">
        <v>64</v>
      </c>
      <c r="J7" s="12">
        <v>6</v>
      </c>
      <c r="K7" s="11">
        <v>144</v>
      </c>
      <c r="L7" s="12">
        <v>14</v>
      </c>
      <c r="M7" s="11">
        <v>206</v>
      </c>
      <c r="N7" s="12">
        <v>20</v>
      </c>
      <c r="O7" s="38">
        <f t="shared" ref="O7:P8" si="0">+I7+K7+M7</f>
        <v>414</v>
      </c>
      <c r="P7" s="38">
        <f t="shared" si="0"/>
        <v>40</v>
      </c>
      <c r="Q7" s="15">
        <f t="shared" ref="Q7:R8" si="1">+N7/O7</f>
        <v>4.8309178743961352E-2</v>
      </c>
      <c r="R7" s="15">
        <f t="shared" si="1"/>
        <v>10.35</v>
      </c>
      <c r="S7" s="18">
        <v>741</v>
      </c>
      <c r="T7" s="17">
        <f t="shared" ref="T7:T8" si="2">-(S7-O7)/S7</f>
        <v>-0.44129554655870445</v>
      </c>
      <c r="U7" s="18">
        <v>64724</v>
      </c>
      <c r="V7" s="19">
        <v>6387</v>
      </c>
      <c r="W7" s="20">
        <f t="shared" ref="W7:W8" si="3">U7/V7</f>
        <v>10.133709096602473</v>
      </c>
    </row>
    <row r="8" spans="1:23" ht="35.25" customHeight="1" x14ac:dyDescent="0.25">
      <c r="A8" s="170"/>
      <c r="B8" s="367" t="s">
        <v>267</v>
      </c>
      <c r="C8" s="368">
        <v>43392</v>
      </c>
      <c r="D8" s="366" t="s">
        <v>20</v>
      </c>
      <c r="E8" s="366" t="s">
        <v>268</v>
      </c>
      <c r="F8" s="366">
        <v>65</v>
      </c>
      <c r="G8" s="366">
        <v>1</v>
      </c>
      <c r="H8" s="366">
        <v>16</v>
      </c>
      <c r="I8" s="11">
        <v>26</v>
      </c>
      <c r="J8" s="12">
        <v>2</v>
      </c>
      <c r="K8" s="11">
        <v>0</v>
      </c>
      <c r="L8" s="12">
        <v>0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 t="shared" si="1"/>
        <v>0</v>
      </c>
      <c r="R8" s="15">
        <f t="shared" si="1"/>
        <v>13</v>
      </c>
      <c r="S8" s="18">
        <v>124</v>
      </c>
      <c r="T8" s="17">
        <f t="shared" si="2"/>
        <v>-0.79032258064516125</v>
      </c>
      <c r="U8" s="18">
        <v>97362</v>
      </c>
      <c r="V8" s="19">
        <v>8736</v>
      </c>
      <c r="W8" s="20">
        <f t="shared" si="3"/>
        <v>11.144917582417582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60" zoomScaleNormal="60" workbookViewId="0">
      <selection activeCell="S7" sqref="S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290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1" t="s">
        <v>17</v>
      </c>
      <c r="S6" s="2" t="s">
        <v>14</v>
      </c>
      <c r="T6" s="362" t="s">
        <v>18</v>
      </c>
      <c r="U6" s="2" t="s">
        <v>14</v>
      </c>
      <c r="V6" s="3" t="s">
        <v>15</v>
      </c>
      <c r="W6" s="361" t="s">
        <v>17</v>
      </c>
    </row>
    <row r="7" spans="1:23" ht="32.25" customHeight="1" x14ac:dyDescent="0.25">
      <c r="A7" s="170"/>
      <c r="B7" s="363" t="s">
        <v>279</v>
      </c>
      <c r="C7" s="364">
        <v>43441</v>
      </c>
      <c r="D7" s="362" t="s">
        <v>20</v>
      </c>
      <c r="E7" s="362" t="s">
        <v>280</v>
      </c>
      <c r="F7" s="362">
        <v>40</v>
      </c>
      <c r="G7" s="362">
        <v>1</v>
      </c>
      <c r="H7" s="362">
        <v>8</v>
      </c>
      <c r="I7" s="11">
        <v>132</v>
      </c>
      <c r="J7" s="12">
        <v>15</v>
      </c>
      <c r="K7" s="11">
        <v>206</v>
      </c>
      <c r="L7" s="12">
        <v>23</v>
      </c>
      <c r="M7" s="11">
        <v>99</v>
      </c>
      <c r="N7" s="12">
        <v>11</v>
      </c>
      <c r="O7" s="38">
        <f t="shared" ref="O7:P9" si="0">+I7+K7+M7</f>
        <v>437</v>
      </c>
      <c r="P7" s="38">
        <f t="shared" si="0"/>
        <v>49</v>
      </c>
      <c r="Q7" s="15">
        <f t="shared" ref="Q7:R9" si="1">+N7/O7</f>
        <v>2.5171624713958809E-2</v>
      </c>
      <c r="R7" s="15">
        <f t="shared" si="1"/>
        <v>8.9183673469387763</v>
      </c>
      <c r="S7" s="18">
        <v>261</v>
      </c>
      <c r="T7" s="17">
        <f t="shared" ref="T7:T9" si="2">-(S7-O7)/S7</f>
        <v>0.67432950191570884</v>
      </c>
      <c r="U7" s="18">
        <v>63254</v>
      </c>
      <c r="V7" s="19">
        <v>6232</v>
      </c>
      <c r="W7" s="20">
        <f t="shared" ref="W7:W9" si="3">U7/V7</f>
        <v>10.14987163029525</v>
      </c>
    </row>
    <row r="8" spans="1:23" ht="32.25" customHeight="1" x14ac:dyDescent="0.25">
      <c r="A8" s="170"/>
      <c r="B8" s="363" t="s">
        <v>252</v>
      </c>
      <c r="C8" s="364">
        <v>43319</v>
      </c>
      <c r="D8" s="362" t="s">
        <v>20</v>
      </c>
      <c r="E8" s="362" t="s">
        <v>291</v>
      </c>
      <c r="F8" s="362">
        <v>135</v>
      </c>
      <c r="G8" s="362">
        <v>1</v>
      </c>
      <c r="H8" s="362">
        <v>9</v>
      </c>
      <c r="I8" s="11">
        <v>18</v>
      </c>
      <c r="J8" s="12">
        <v>2</v>
      </c>
      <c r="K8" s="11">
        <v>9</v>
      </c>
      <c r="L8" s="12">
        <v>1</v>
      </c>
      <c r="M8" s="11">
        <v>0</v>
      </c>
      <c r="N8" s="12">
        <v>0</v>
      </c>
      <c r="O8" s="38">
        <f t="shared" ref="O8" si="4">+I8+K8+M8</f>
        <v>27</v>
      </c>
      <c r="P8" s="38">
        <f t="shared" ref="P8" si="5">+J8+L8+N8</f>
        <v>3</v>
      </c>
      <c r="Q8" s="15">
        <f t="shared" ref="Q8" si="6">+N8/O8</f>
        <v>0</v>
      </c>
      <c r="R8" s="15">
        <f t="shared" ref="R8" si="7">+O8/P8</f>
        <v>9</v>
      </c>
      <c r="S8" s="18">
        <v>105</v>
      </c>
      <c r="T8" s="17">
        <f t="shared" si="2"/>
        <v>-0.74285714285714288</v>
      </c>
      <c r="U8" s="18">
        <v>181488</v>
      </c>
      <c r="V8" s="19">
        <v>16566</v>
      </c>
      <c r="W8" s="20">
        <f t="shared" si="3"/>
        <v>10.955450923578413</v>
      </c>
    </row>
    <row r="9" spans="1:23" ht="35.25" customHeight="1" x14ac:dyDescent="0.25">
      <c r="A9" s="170"/>
      <c r="B9" s="363" t="s">
        <v>267</v>
      </c>
      <c r="C9" s="364">
        <v>43392</v>
      </c>
      <c r="D9" s="362" t="s">
        <v>20</v>
      </c>
      <c r="E9" s="362" t="s">
        <v>268</v>
      </c>
      <c r="F9" s="362">
        <v>65</v>
      </c>
      <c r="G9" s="362">
        <v>1</v>
      </c>
      <c r="H9" s="362">
        <v>15</v>
      </c>
      <c r="I9" s="11">
        <v>50</v>
      </c>
      <c r="J9" s="12">
        <v>4</v>
      </c>
      <c r="K9" s="11">
        <v>24</v>
      </c>
      <c r="L9" s="12">
        <v>2</v>
      </c>
      <c r="M9" s="11">
        <v>50</v>
      </c>
      <c r="N9" s="12">
        <v>4</v>
      </c>
      <c r="O9" s="38">
        <f t="shared" si="0"/>
        <v>124</v>
      </c>
      <c r="P9" s="38">
        <f t="shared" si="0"/>
        <v>10</v>
      </c>
      <c r="Q9" s="15">
        <f t="shared" si="1"/>
        <v>3.2258064516129031E-2</v>
      </c>
      <c r="R9" s="15">
        <f t="shared" si="1"/>
        <v>12.4</v>
      </c>
      <c r="S9" s="18">
        <v>84</v>
      </c>
      <c r="T9" s="17">
        <f t="shared" si="2"/>
        <v>0.47619047619047616</v>
      </c>
      <c r="U9" s="18">
        <v>97166</v>
      </c>
      <c r="V9" s="19">
        <v>8720</v>
      </c>
      <c r="W9" s="20">
        <f t="shared" si="3"/>
        <v>11.142889908256882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K7" activeCellId="1" sqref="I7 K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7" t="s">
        <v>17</v>
      </c>
      <c r="S6" s="2" t="s">
        <v>14</v>
      </c>
      <c r="T6" s="358" t="s">
        <v>18</v>
      </c>
      <c r="U6" s="2" t="s">
        <v>14</v>
      </c>
      <c r="V6" s="3" t="s">
        <v>15</v>
      </c>
      <c r="W6" s="357" t="s">
        <v>17</v>
      </c>
    </row>
    <row r="7" spans="1:23" ht="32.25" customHeight="1" x14ac:dyDescent="0.25">
      <c r="A7" s="170"/>
      <c r="B7" s="359" t="s">
        <v>279</v>
      </c>
      <c r="C7" s="360">
        <v>43441</v>
      </c>
      <c r="D7" s="358" t="s">
        <v>20</v>
      </c>
      <c r="E7" s="358" t="s">
        <v>280</v>
      </c>
      <c r="F7" s="358">
        <v>40</v>
      </c>
      <c r="G7" s="358">
        <v>1</v>
      </c>
      <c r="H7" s="358">
        <v>7</v>
      </c>
      <c r="I7" s="11">
        <v>180</v>
      </c>
      <c r="J7" s="12">
        <v>20</v>
      </c>
      <c r="K7" s="11">
        <v>81</v>
      </c>
      <c r="L7" s="12">
        <v>9</v>
      </c>
      <c r="M7" s="11">
        <v>0</v>
      </c>
      <c r="N7" s="12">
        <v>0</v>
      </c>
      <c r="O7" s="38">
        <f t="shared" ref="O7:P8" si="0">+I7+K7+M7</f>
        <v>261</v>
      </c>
      <c r="P7" s="38">
        <f t="shared" si="0"/>
        <v>29</v>
      </c>
      <c r="Q7" s="15">
        <f t="shared" ref="Q7:R8" si="1">+N7/O7</f>
        <v>0</v>
      </c>
      <c r="R7" s="15">
        <f t="shared" si="1"/>
        <v>9</v>
      </c>
      <c r="S7" s="18">
        <v>171</v>
      </c>
      <c r="T7" s="17">
        <f t="shared" ref="T7:T8" si="2">-(S7-O7)/S7</f>
        <v>0.52631578947368418</v>
      </c>
      <c r="U7" s="18">
        <v>96910</v>
      </c>
      <c r="V7" s="19">
        <v>8699</v>
      </c>
      <c r="W7" s="20">
        <f t="shared" ref="W7:W8" si="3">U7/V7</f>
        <v>11.140360961030003</v>
      </c>
    </row>
    <row r="8" spans="1:23" ht="35.25" customHeight="1" x14ac:dyDescent="0.25">
      <c r="A8" s="170"/>
      <c r="B8" s="359" t="s">
        <v>267</v>
      </c>
      <c r="C8" s="360">
        <v>43392</v>
      </c>
      <c r="D8" s="358" t="s">
        <v>20</v>
      </c>
      <c r="E8" s="358" t="s">
        <v>268</v>
      </c>
      <c r="F8" s="358">
        <v>65</v>
      </c>
      <c r="G8" s="358">
        <v>1</v>
      </c>
      <c r="H8" s="358">
        <v>14</v>
      </c>
      <c r="I8" s="11">
        <v>48</v>
      </c>
      <c r="J8" s="12">
        <v>4</v>
      </c>
      <c r="K8" s="11">
        <v>0</v>
      </c>
      <c r="L8" s="12">
        <v>0</v>
      </c>
      <c r="M8" s="11">
        <v>36</v>
      </c>
      <c r="N8" s="12">
        <v>3</v>
      </c>
      <c r="O8" s="38">
        <f t="shared" si="0"/>
        <v>84</v>
      </c>
      <c r="P8" s="38">
        <f t="shared" si="0"/>
        <v>7</v>
      </c>
      <c r="Q8" s="15">
        <f t="shared" si="1"/>
        <v>3.5714285714285712E-2</v>
      </c>
      <c r="R8" s="15">
        <f t="shared" si="1"/>
        <v>12</v>
      </c>
      <c r="S8" s="18">
        <v>98</v>
      </c>
      <c r="T8" s="17">
        <f t="shared" si="2"/>
        <v>-0.14285714285714285</v>
      </c>
      <c r="U8" s="18">
        <v>62745</v>
      </c>
      <c r="V8" s="19">
        <v>6175</v>
      </c>
      <c r="W8" s="20">
        <f t="shared" si="3"/>
        <v>10.161133603238866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3" t="s">
        <v>17</v>
      </c>
      <c r="S6" s="2" t="s">
        <v>14</v>
      </c>
      <c r="T6" s="354" t="s">
        <v>18</v>
      </c>
      <c r="U6" s="2" t="s">
        <v>14</v>
      </c>
      <c r="V6" s="3" t="s">
        <v>15</v>
      </c>
      <c r="W6" s="353" t="s">
        <v>17</v>
      </c>
    </row>
    <row r="7" spans="1:23" ht="32.25" customHeight="1" x14ac:dyDescent="0.25">
      <c r="A7" s="170"/>
      <c r="B7" s="355" t="s">
        <v>279</v>
      </c>
      <c r="C7" s="356">
        <v>43441</v>
      </c>
      <c r="D7" s="354" t="s">
        <v>20</v>
      </c>
      <c r="E7" s="354" t="s">
        <v>280</v>
      </c>
      <c r="F7" s="354">
        <v>40</v>
      </c>
      <c r="G7" s="354">
        <v>1</v>
      </c>
      <c r="H7" s="354">
        <v>6</v>
      </c>
      <c r="I7" s="11">
        <v>36</v>
      </c>
      <c r="J7" s="12">
        <v>4</v>
      </c>
      <c r="K7" s="11">
        <v>63</v>
      </c>
      <c r="L7" s="12">
        <v>7</v>
      </c>
      <c r="M7" s="11">
        <v>72</v>
      </c>
      <c r="N7" s="12">
        <v>8</v>
      </c>
      <c r="O7" s="38">
        <f t="shared" ref="O7:P8" si="0">+I7+K7+M7</f>
        <v>171</v>
      </c>
      <c r="P7" s="38">
        <f t="shared" si="0"/>
        <v>19</v>
      </c>
      <c r="Q7" s="15">
        <f t="shared" ref="Q7:R8" si="1">+N7/O7</f>
        <v>4.6783625730994149E-2</v>
      </c>
      <c r="R7" s="15">
        <f t="shared" si="1"/>
        <v>9</v>
      </c>
      <c r="S7" s="18">
        <v>330</v>
      </c>
      <c r="T7" s="17">
        <f t="shared" ref="T7:T8" si="2">-(S7-O7)/S7</f>
        <v>-0.48181818181818181</v>
      </c>
      <c r="U7" s="18">
        <v>62322</v>
      </c>
      <c r="V7" s="19">
        <v>6128</v>
      </c>
      <c r="W7" s="20">
        <f t="shared" ref="W7:W8" si="3">U7/V7</f>
        <v>10.170039164490861</v>
      </c>
    </row>
    <row r="8" spans="1:23" ht="35.25" customHeight="1" x14ac:dyDescent="0.25">
      <c r="A8" s="170"/>
      <c r="B8" s="355" t="s">
        <v>267</v>
      </c>
      <c r="C8" s="356">
        <v>43392</v>
      </c>
      <c r="D8" s="354" t="s">
        <v>20</v>
      </c>
      <c r="E8" s="354" t="s">
        <v>268</v>
      </c>
      <c r="F8" s="354">
        <v>65</v>
      </c>
      <c r="G8" s="354">
        <v>1</v>
      </c>
      <c r="H8" s="354">
        <v>13</v>
      </c>
      <c r="I8" s="11">
        <v>0</v>
      </c>
      <c r="J8" s="12">
        <v>0</v>
      </c>
      <c r="K8" s="11">
        <v>24</v>
      </c>
      <c r="L8" s="12">
        <v>2</v>
      </c>
      <c r="M8" s="11">
        <v>74</v>
      </c>
      <c r="N8" s="12">
        <v>6</v>
      </c>
      <c r="O8" s="38">
        <f t="shared" si="0"/>
        <v>98</v>
      </c>
      <c r="P8" s="38">
        <f t="shared" si="0"/>
        <v>8</v>
      </c>
      <c r="Q8" s="15">
        <f t="shared" si="1"/>
        <v>6.1224489795918366E-2</v>
      </c>
      <c r="R8" s="15">
        <f t="shared" si="1"/>
        <v>12.25</v>
      </c>
      <c r="S8" s="18">
        <v>122</v>
      </c>
      <c r="T8" s="17">
        <f t="shared" si="2"/>
        <v>-0.19672131147540983</v>
      </c>
      <c r="U8" s="18">
        <v>96706</v>
      </c>
      <c r="V8" s="19">
        <v>8680</v>
      </c>
      <c r="W8" s="20">
        <f t="shared" si="3"/>
        <v>11.141244239631336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R43" sqref="R4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286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2019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9" t="s">
        <v>17</v>
      </c>
      <c r="S6" s="2" t="s">
        <v>14</v>
      </c>
      <c r="T6" s="350" t="s">
        <v>18</v>
      </c>
      <c r="U6" s="2" t="s">
        <v>14</v>
      </c>
      <c r="V6" s="3" t="s">
        <v>15</v>
      </c>
      <c r="W6" s="349" t="s">
        <v>17</v>
      </c>
    </row>
    <row r="7" spans="1:23" ht="32.25" customHeight="1" x14ac:dyDescent="0.25">
      <c r="A7" s="170"/>
      <c r="B7" s="351" t="s">
        <v>279</v>
      </c>
      <c r="C7" s="352">
        <v>43441</v>
      </c>
      <c r="D7" s="350" t="s">
        <v>20</v>
      </c>
      <c r="E7" s="350" t="s">
        <v>280</v>
      </c>
      <c r="F7" s="350">
        <v>40</v>
      </c>
      <c r="G7" s="350">
        <v>2</v>
      </c>
      <c r="H7" s="350">
        <v>5</v>
      </c>
      <c r="I7" s="11">
        <v>56</v>
      </c>
      <c r="J7" s="12">
        <v>6</v>
      </c>
      <c r="K7" s="11">
        <v>122</v>
      </c>
      <c r="L7" s="12">
        <v>13</v>
      </c>
      <c r="M7" s="11">
        <v>92</v>
      </c>
      <c r="N7" s="12">
        <v>10</v>
      </c>
      <c r="O7" s="38">
        <f t="shared" ref="O7:P8" si="0">+I7+K7+M7</f>
        <v>270</v>
      </c>
      <c r="P7" s="38">
        <f t="shared" si="0"/>
        <v>29</v>
      </c>
      <c r="Q7" s="15">
        <f t="shared" ref="Q7:R8" si="1">+N7/O7</f>
        <v>3.7037037037037035E-2</v>
      </c>
      <c r="R7" s="15">
        <f t="shared" si="1"/>
        <v>9.3103448275862064</v>
      </c>
      <c r="S7" s="18">
        <v>2096</v>
      </c>
      <c r="T7" s="17">
        <f t="shared" ref="T7:T8" si="2">-(S7-O7)/S7</f>
        <v>-0.87118320610687028</v>
      </c>
      <c r="U7" s="18">
        <v>61897</v>
      </c>
      <c r="V7" s="19">
        <v>6083</v>
      </c>
      <c r="W7" s="20">
        <f t="shared" ref="W7:W8" si="3">U7/V7</f>
        <v>10.175406871609404</v>
      </c>
    </row>
    <row r="8" spans="1:23" ht="35.25" customHeight="1" x14ac:dyDescent="0.25">
      <c r="A8" s="170"/>
      <c r="B8" s="351" t="s">
        <v>267</v>
      </c>
      <c r="C8" s="352">
        <v>43392</v>
      </c>
      <c r="D8" s="350" t="s">
        <v>20</v>
      </c>
      <c r="E8" s="350" t="s">
        <v>268</v>
      </c>
      <c r="F8" s="350">
        <v>65</v>
      </c>
      <c r="G8" s="350">
        <v>1</v>
      </c>
      <c r="H8" s="350">
        <v>12</v>
      </c>
      <c r="I8" s="11">
        <v>4</v>
      </c>
      <c r="J8" s="12">
        <v>2</v>
      </c>
      <c r="K8" s="11">
        <v>62</v>
      </c>
      <c r="L8" s="12">
        <v>5</v>
      </c>
      <c r="M8" s="11">
        <v>36</v>
      </c>
      <c r="N8" s="12">
        <v>3</v>
      </c>
      <c r="O8" s="38">
        <f t="shared" si="0"/>
        <v>102</v>
      </c>
      <c r="P8" s="38">
        <f t="shared" si="0"/>
        <v>10</v>
      </c>
      <c r="Q8" s="15">
        <f t="shared" si="1"/>
        <v>2.9411764705882353E-2</v>
      </c>
      <c r="R8" s="15">
        <f t="shared" si="1"/>
        <v>10.199999999999999</v>
      </c>
      <c r="S8" s="18">
        <v>110</v>
      </c>
      <c r="T8" s="17">
        <f t="shared" si="2"/>
        <v>-7.2727272727272724E-2</v>
      </c>
      <c r="U8" s="18">
        <v>96528</v>
      </c>
      <c r="V8" s="19">
        <v>8664</v>
      </c>
      <c r="W8" s="20">
        <f t="shared" si="3"/>
        <v>11.141274238227147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G15" sqref="G15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151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5" t="s">
        <v>17</v>
      </c>
      <c r="S6" s="2" t="s">
        <v>14</v>
      </c>
      <c r="T6" s="346" t="s">
        <v>18</v>
      </c>
      <c r="U6" s="2" t="s">
        <v>14</v>
      </c>
      <c r="V6" s="3" t="s">
        <v>15</v>
      </c>
      <c r="W6" s="345" t="s">
        <v>17</v>
      </c>
    </row>
    <row r="7" spans="1:23" ht="32.25" customHeight="1" x14ac:dyDescent="0.25">
      <c r="A7" s="170"/>
      <c r="B7" s="347" t="s">
        <v>279</v>
      </c>
      <c r="C7" s="348">
        <v>43441</v>
      </c>
      <c r="D7" s="346" t="s">
        <v>20</v>
      </c>
      <c r="E7" s="346" t="s">
        <v>280</v>
      </c>
      <c r="F7" s="346">
        <v>40</v>
      </c>
      <c r="G7" s="346">
        <v>11</v>
      </c>
      <c r="H7" s="346">
        <v>4</v>
      </c>
      <c r="I7" s="11">
        <v>359</v>
      </c>
      <c r="J7" s="12">
        <v>39</v>
      </c>
      <c r="K7" s="11">
        <v>819</v>
      </c>
      <c r="L7" s="12">
        <v>83</v>
      </c>
      <c r="M7" s="11">
        <v>918</v>
      </c>
      <c r="N7" s="12">
        <v>100</v>
      </c>
      <c r="O7" s="38">
        <f t="shared" ref="O7:P8" si="0">+I7+K7+M7</f>
        <v>2096</v>
      </c>
      <c r="P7" s="38">
        <f t="shared" si="0"/>
        <v>222</v>
      </c>
      <c r="Q7" s="15">
        <f t="shared" ref="Q7:R8" si="1">+N7/O7</f>
        <v>4.7709923664122141E-2</v>
      </c>
      <c r="R7" s="15">
        <f t="shared" si="1"/>
        <v>9.4414414414414409</v>
      </c>
      <c r="S7" s="18">
        <v>5684</v>
      </c>
      <c r="T7" s="17">
        <f t="shared" ref="T7:T8" si="2">-(S7-O7)/S7</f>
        <v>-0.6312456016889515</v>
      </c>
      <c r="U7" s="18">
        <v>59686</v>
      </c>
      <c r="V7" s="19">
        <v>5843</v>
      </c>
      <c r="W7" s="20">
        <f t="shared" ref="W7:W8" si="3">U7/V7</f>
        <v>10.214958069484855</v>
      </c>
    </row>
    <row r="8" spans="1:23" ht="35.25" customHeight="1" x14ac:dyDescent="0.25">
      <c r="A8" s="170"/>
      <c r="B8" s="347" t="s">
        <v>267</v>
      </c>
      <c r="C8" s="348">
        <v>43392</v>
      </c>
      <c r="D8" s="346" t="s">
        <v>20</v>
      </c>
      <c r="E8" s="346" t="s">
        <v>268</v>
      </c>
      <c r="F8" s="346">
        <v>65</v>
      </c>
      <c r="G8" s="346">
        <v>1</v>
      </c>
      <c r="H8" s="346">
        <v>11</v>
      </c>
      <c r="I8" s="11">
        <v>24</v>
      </c>
      <c r="J8" s="12">
        <v>2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110</v>
      </c>
      <c r="P8" s="38">
        <f t="shared" si="0"/>
        <v>9</v>
      </c>
      <c r="Q8" s="15">
        <f t="shared" si="1"/>
        <v>4.5454545454545456E-2</v>
      </c>
      <c r="R8" s="15">
        <f t="shared" si="1"/>
        <v>12.222222222222221</v>
      </c>
      <c r="S8" s="18">
        <v>108</v>
      </c>
      <c r="T8" s="17">
        <f t="shared" si="2"/>
        <v>1.8518518518518517E-2</v>
      </c>
      <c r="U8" s="18">
        <v>96278</v>
      </c>
      <c r="V8" s="19">
        <v>8642</v>
      </c>
      <c r="W8" s="20">
        <f t="shared" si="3"/>
        <v>11.140708169405229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34" sqref="C3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146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1" t="s">
        <v>17</v>
      </c>
      <c r="S6" s="2" t="s">
        <v>14</v>
      </c>
      <c r="T6" s="342" t="s">
        <v>18</v>
      </c>
      <c r="U6" s="2" t="s">
        <v>14</v>
      </c>
      <c r="V6" s="3" t="s">
        <v>15</v>
      </c>
      <c r="W6" s="341" t="s">
        <v>17</v>
      </c>
    </row>
    <row r="7" spans="1:23" ht="32.25" customHeight="1" x14ac:dyDescent="0.25">
      <c r="A7" s="170"/>
      <c r="B7" s="343" t="s">
        <v>279</v>
      </c>
      <c r="C7" s="344">
        <v>43441</v>
      </c>
      <c r="D7" s="342" t="s">
        <v>20</v>
      </c>
      <c r="E7" s="342" t="s">
        <v>280</v>
      </c>
      <c r="F7" s="342">
        <v>40</v>
      </c>
      <c r="G7" s="342">
        <v>19</v>
      </c>
      <c r="H7" s="342">
        <v>3</v>
      </c>
      <c r="I7" s="11">
        <v>840</v>
      </c>
      <c r="J7" s="12">
        <v>95</v>
      </c>
      <c r="K7" s="11">
        <v>2471</v>
      </c>
      <c r="L7" s="12">
        <v>282</v>
      </c>
      <c r="M7" s="11">
        <v>2233</v>
      </c>
      <c r="N7" s="12">
        <v>251</v>
      </c>
      <c r="O7" s="38">
        <f t="shared" ref="O7:P8" si="0">+I7+K7+M7</f>
        <v>5544</v>
      </c>
      <c r="P7" s="38">
        <f t="shared" si="0"/>
        <v>628</v>
      </c>
      <c r="Q7" s="15">
        <f t="shared" ref="Q7:R8" si="1">+N7/O7</f>
        <v>4.5274170274170272E-2</v>
      </c>
      <c r="R7" s="15">
        <f t="shared" si="1"/>
        <v>8.8280254777070066</v>
      </c>
      <c r="S7" s="18">
        <v>14355</v>
      </c>
      <c r="T7" s="17">
        <f t="shared" ref="T7:T8" si="2">-(S7-O7)/S7</f>
        <v>-0.61379310344827587</v>
      </c>
      <c r="U7" s="18">
        <v>54966</v>
      </c>
      <c r="V7" s="19">
        <v>5321</v>
      </c>
      <c r="W7" s="20">
        <f t="shared" ref="W7:W8" si="3">U7/V7</f>
        <v>10.330013155421913</v>
      </c>
    </row>
    <row r="8" spans="1:23" ht="35.25" customHeight="1" x14ac:dyDescent="0.25">
      <c r="A8" s="170"/>
      <c r="B8" s="343" t="s">
        <v>267</v>
      </c>
      <c r="C8" s="344">
        <v>43392</v>
      </c>
      <c r="D8" s="342" t="s">
        <v>20</v>
      </c>
      <c r="E8" s="342" t="s">
        <v>268</v>
      </c>
      <c r="F8" s="342">
        <v>65</v>
      </c>
      <c r="G8" s="342">
        <v>1</v>
      </c>
      <c r="H8" s="342">
        <v>10</v>
      </c>
      <c r="I8" s="11">
        <v>48</v>
      </c>
      <c r="J8" s="12">
        <v>4</v>
      </c>
      <c r="K8" s="11">
        <v>36</v>
      </c>
      <c r="L8" s="12">
        <v>3</v>
      </c>
      <c r="M8" s="11">
        <v>24</v>
      </c>
      <c r="N8" s="12">
        <v>2</v>
      </c>
      <c r="O8" s="38">
        <f t="shared" si="0"/>
        <v>108</v>
      </c>
      <c r="P8" s="38">
        <f t="shared" si="0"/>
        <v>9</v>
      </c>
      <c r="Q8" s="15">
        <f t="shared" si="1"/>
        <v>1.8518518518518517E-2</v>
      </c>
      <c r="R8" s="15">
        <f t="shared" si="1"/>
        <v>12</v>
      </c>
      <c r="S8" s="18">
        <v>96</v>
      </c>
      <c r="T8" s="17">
        <f t="shared" si="2"/>
        <v>0.125</v>
      </c>
      <c r="U8" s="18">
        <v>96088</v>
      </c>
      <c r="V8" s="19">
        <v>8625</v>
      </c>
      <c r="W8" s="20">
        <f t="shared" si="3"/>
        <v>11.14063768115942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12" sqref="E1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143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0" t="s">
        <v>17</v>
      </c>
      <c r="S6" s="2" t="s">
        <v>14</v>
      </c>
      <c r="T6" s="339" t="s">
        <v>18</v>
      </c>
      <c r="U6" s="2" t="s">
        <v>14</v>
      </c>
      <c r="V6" s="3" t="s">
        <v>15</v>
      </c>
      <c r="W6" s="340" t="s">
        <v>17</v>
      </c>
    </row>
    <row r="7" spans="1:23" ht="32.25" customHeight="1" x14ac:dyDescent="0.25">
      <c r="A7" s="170"/>
      <c r="B7" s="337" t="s">
        <v>279</v>
      </c>
      <c r="C7" s="338">
        <v>43441</v>
      </c>
      <c r="D7" s="339" t="s">
        <v>20</v>
      </c>
      <c r="E7" s="339" t="s">
        <v>280</v>
      </c>
      <c r="F7" s="339">
        <v>40</v>
      </c>
      <c r="G7" s="339">
        <v>36</v>
      </c>
      <c r="H7" s="339">
        <v>2</v>
      </c>
      <c r="I7" s="11">
        <v>1794</v>
      </c>
      <c r="J7" s="12">
        <v>176</v>
      </c>
      <c r="K7" s="11">
        <v>6429</v>
      </c>
      <c r="L7" s="12">
        <v>636</v>
      </c>
      <c r="M7" s="11">
        <v>6124</v>
      </c>
      <c r="N7" s="12">
        <v>592</v>
      </c>
      <c r="O7" s="38">
        <f t="shared" ref="O7:P8" si="0">+I7+K7+M7</f>
        <v>14347</v>
      </c>
      <c r="P7" s="38">
        <f t="shared" si="0"/>
        <v>1404</v>
      </c>
      <c r="Q7" s="15">
        <f t="shared" ref="Q7:R8" si="1">+N7/O7</f>
        <v>4.126298180804349E-2</v>
      </c>
      <c r="R7" s="15">
        <f t="shared" si="1"/>
        <v>10.218660968660968</v>
      </c>
      <c r="S7" s="18">
        <v>20057</v>
      </c>
      <c r="T7" s="17">
        <f t="shared" ref="T7:T8" si="2">-(S7-O7)/S7</f>
        <v>-0.28468863738345712</v>
      </c>
      <c r="U7" s="18">
        <v>43686</v>
      </c>
      <c r="V7" s="19">
        <v>4086</v>
      </c>
      <c r="W7" s="20">
        <f t="shared" ref="W7:W8" si="3">U7/V7</f>
        <v>10.691629955947137</v>
      </c>
    </row>
    <row r="8" spans="1:23" ht="35.25" customHeight="1" x14ac:dyDescent="0.25">
      <c r="A8" s="170"/>
      <c r="B8" s="337" t="s">
        <v>267</v>
      </c>
      <c r="C8" s="338">
        <v>43392</v>
      </c>
      <c r="D8" s="339" t="s">
        <v>20</v>
      </c>
      <c r="E8" s="339" t="s">
        <v>268</v>
      </c>
      <c r="F8" s="339">
        <v>65</v>
      </c>
      <c r="G8" s="339">
        <v>1</v>
      </c>
      <c r="H8" s="339">
        <v>9</v>
      </c>
      <c r="I8" s="11">
        <v>0</v>
      </c>
      <c r="J8" s="12">
        <v>0</v>
      </c>
      <c r="K8" s="11">
        <v>48</v>
      </c>
      <c r="L8" s="12">
        <v>4</v>
      </c>
      <c r="M8" s="11">
        <v>48</v>
      </c>
      <c r="N8" s="12">
        <v>4</v>
      </c>
      <c r="O8" s="38">
        <f t="shared" si="0"/>
        <v>96</v>
      </c>
      <c r="P8" s="38">
        <f t="shared" si="0"/>
        <v>8</v>
      </c>
      <c r="Q8" s="15">
        <f t="shared" si="1"/>
        <v>4.1666666666666664E-2</v>
      </c>
      <c r="R8" s="15">
        <f t="shared" si="1"/>
        <v>12</v>
      </c>
      <c r="S8" s="18">
        <v>254</v>
      </c>
      <c r="T8" s="17">
        <f t="shared" si="2"/>
        <v>-0.62204724409448819</v>
      </c>
      <c r="U8" s="18">
        <v>95880</v>
      </c>
      <c r="V8" s="19">
        <v>8606</v>
      </c>
      <c r="W8" s="20">
        <f t="shared" si="3"/>
        <v>11.141064373692773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85" zoomScaleNormal="85" workbookViewId="0">
      <selection activeCell="I23" sqref="I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429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428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4" t="s">
        <v>17</v>
      </c>
      <c r="S6" s="2" t="s">
        <v>14</v>
      </c>
      <c r="T6" s="575" t="s">
        <v>18</v>
      </c>
      <c r="U6" s="2" t="s">
        <v>14</v>
      </c>
      <c r="V6" s="3" t="s">
        <v>15</v>
      </c>
      <c r="W6" s="574" t="s">
        <v>17</v>
      </c>
    </row>
    <row r="8" spans="1:23" ht="57.75" customHeight="1" x14ac:dyDescent="0.25">
      <c r="B8" s="576" t="s">
        <v>418</v>
      </c>
      <c r="C8" s="577">
        <v>43854</v>
      </c>
      <c r="D8" s="575" t="s">
        <v>20</v>
      </c>
      <c r="E8" s="408" t="s">
        <v>419</v>
      </c>
      <c r="F8" s="575">
        <v>43</v>
      </c>
      <c r="G8" s="575">
        <v>4</v>
      </c>
      <c r="H8" s="575">
        <v>5</v>
      </c>
      <c r="I8" s="11">
        <v>26</v>
      </c>
      <c r="J8" s="12">
        <v>2</v>
      </c>
      <c r="K8" s="11">
        <v>108</v>
      </c>
      <c r="L8" s="12">
        <v>8</v>
      </c>
      <c r="M8" s="11">
        <v>331</v>
      </c>
      <c r="N8" s="12">
        <v>25</v>
      </c>
      <c r="O8" s="38">
        <f t="shared" ref="O8" si="0">+I8+K8+M8</f>
        <v>465</v>
      </c>
      <c r="P8" s="393">
        <f>+J8+L8+N8</f>
        <v>35</v>
      </c>
      <c r="Q8" s="15">
        <f>+O8/G8</f>
        <v>116.25</v>
      </c>
      <c r="R8" s="15">
        <f t="shared" ref="R8" si="1">+O8/P8</f>
        <v>13.285714285714286</v>
      </c>
      <c r="S8" s="18">
        <v>1218</v>
      </c>
      <c r="T8" s="17">
        <f>-(S8-O8)/S8</f>
        <v>-0.61822660098522164</v>
      </c>
      <c r="U8" s="18">
        <v>80157.5</v>
      </c>
      <c r="V8" s="19">
        <v>5593</v>
      </c>
      <c r="W8" s="20">
        <f t="shared" ref="W8" si="2">U8/V8</f>
        <v>14.33175397818702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I13" sqref="I1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281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282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3" t="s">
        <v>17</v>
      </c>
      <c r="S6" s="2" t="s">
        <v>14</v>
      </c>
      <c r="T6" s="334" t="s">
        <v>18</v>
      </c>
      <c r="U6" s="2" t="s">
        <v>14</v>
      </c>
      <c r="V6" s="3" t="s">
        <v>15</v>
      </c>
      <c r="W6" s="333" t="s">
        <v>17</v>
      </c>
    </row>
    <row r="7" spans="1:23" ht="32.25" customHeight="1" x14ac:dyDescent="0.25">
      <c r="A7" s="170"/>
      <c r="B7" s="335" t="s">
        <v>279</v>
      </c>
      <c r="C7" s="336">
        <v>43441</v>
      </c>
      <c r="D7" s="334" t="s">
        <v>20</v>
      </c>
      <c r="E7" s="334" t="s">
        <v>280</v>
      </c>
      <c r="F7" s="334">
        <v>40</v>
      </c>
      <c r="G7" s="334">
        <v>40</v>
      </c>
      <c r="H7" s="334">
        <v>1</v>
      </c>
      <c r="I7" s="11">
        <v>3605</v>
      </c>
      <c r="J7" s="12">
        <v>317</v>
      </c>
      <c r="K7" s="11">
        <v>8723</v>
      </c>
      <c r="L7" s="12">
        <v>788</v>
      </c>
      <c r="M7" s="11">
        <v>7729</v>
      </c>
      <c r="N7" s="12">
        <v>711</v>
      </c>
      <c r="O7" s="38">
        <f t="shared" ref="O7:P8" si="0">+I7+K7+M7</f>
        <v>20057</v>
      </c>
      <c r="P7" s="38">
        <f t="shared" si="0"/>
        <v>1816</v>
      </c>
      <c r="Q7" s="15">
        <f t="shared" ref="Q7:R8" si="1">+N7/O7</f>
        <v>3.5448970434262352E-2</v>
      </c>
      <c r="R7" s="15">
        <f t="shared" si="1"/>
        <v>11.044603524229075</v>
      </c>
      <c r="S7" s="18"/>
      <c r="T7" s="17" t="e">
        <f t="shared" ref="T7:T8" si="2">-(S7-O7)/S7</f>
        <v>#DIV/0!</v>
      </c>
      <c r="U7" s="18">
        <v>20057</v>
      </c>
      <c r="V7" s="19">
        <v>1816</v>
      </c>
      <c r="W7" s="20">
        <f t="shared" ref="W7:W8" si="3">U7/V7</f>
        <v>11.044603524229075</v>
      </c>
    </row>
    <row r="8" spans="1:23" ht="35.25" customHeight="1" x14ac:dyDescent="0.25">
      <c r="A8" s="170"/>
      <c r="B8" s="335" t="s">
        <v>267</v>
      </c>
      <c r="C8" s="336">
        <v>43392</v>
      </c>
      <c r="D8" s="334" t="s">
        <v>20</v>
      </c>
      <c r="E8" s="334" t="s">
        <v>268</v>
      </c>
      <c r="F8" s="334">
        <v>65</v>
      </c>
      <c r="G8" s="334">
        <v>1</v>
      </c>
      <c r="H8" s="334">
        <v>8</v>
      </c>
      <c r="I8" s="11">
        <v>24</v>
      </c>
      <c r="J8" s="12">
        <v>2</v>
      </c>
      <c r="K8" s="11">
        <v>74</v>
      </c>
      <c r="L8" s="12">
        <v>6</v>
      </c>
      <c r="M8" s="11">
        <v>156</v>
      </c>
      <c r="N8" s="12">
        <v>13</v>
      </c>
      <c r="O8" s="38">
        <f t="shared" si="0"/>
        <v>254</v>
      </c>
      <c r="P8" s="38">
        <f t="shared" si="0"/>
        <v>21</v>
      </c>
      <c r="Q8" s="15">
        <f t="shared" si="1"/>
        <v>5.1181102362204724E-2</v>
      </c>
      <c r="R8" s="15">
        <f t="shared" si="1"/>
        <v>12.095238095238095</v>
      </c>
      <c r="S8" s="18">
        <v>228</v>
      </c>
      <c r="T8" s="17">
        <f t="shared" si="2"/>
        <v>0.11403508771929824</v>
      </c>
      <c r="U8" s="18">
        <v>95430</v>
      </c>
      <c r="V8" s="19">
        <v>8567</v>
      </c>
      <c r="W8" s="20">
        <f t="shared" si="3"/>
        <v>11.139255281895647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P22" sqref="P2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275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276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6" t="s">
        <v>17</v>
      </c>
      <c r="S6" s="2" t="s">
        <v>14</v>
      </c>
      <c r="T6" s="327" t="s">
        <v>18</v>
      </c>
      <c r="U6" s="2" t="s">
        <v>14</v>
      </c>
      <c r="V6" s="3" t="s">
        <v>15</v>
      </c>
      <c r="W6" s="326" t="s">
        <v>17</v>
      </c>
    </row>
    <row r="7" spans="1:23" ht="32.25" customHeight="1" x14ac:dyDescent="0.25">
      <c r="A7" s="170"/>
      <c r="B7" s="331" t="s">
        <v>277</v>
      </c>
      <c r="C7" s="332">
        <v>43434</v>
      </c>
      <c r="D7" s="330" t="s">
        <v>20</v>
      </c>
      <c r="E7" s="330" t="s">
        <v>278</v>
      </c>
      <c r="F7" s="330">
        <v>2</v>
      </c>
      <c r="G7" s="330">
        <v>2</v>
      </c>
      <c r="H7" s="330">
        <v>1</v>
      </c>
      <c r="I7" s="11">
        <v>80</v>
      </c>
      <c r="J7" s="12">
        <v>10</v>
      </c>
      <c r="K7" s="11">
        <v>192</v>
      </c>
      <c r="L7" s="12">
        <v>24</v>
      </c>
      <c r="M7" s="11">
        <v>288</v>
      </c>
      <c r="N7" s="12">
        <v>36</v>
      </c>
      <c r="O7" s="38">
        <f t="shared" ref="O7" si="0">+I7+K7+M7</f>
        <v>560</v>
      </c>
      <c r="P7" s="38">
        <f t="shared" ref="P7" si="1">+J7+L7+N7</f>
        <v>70</v>
      </c>
      <c r="Q7" s="15">
        <f t="shared" ref="Q7" si="2">+N7/O7</f>
        <v>6.4285714285714279E-2</v>
      </c>
      <c r="R7" s="15">
        <f t="shared" ref="R7" si="3">+O7/P7</f>
        <v>8</v>
      </c>
      <c r="S7" s="18"/>
      <c r="T7" s="17" t="e">
        <f t="shared" ref="T7" si="4">-(S7-O7)/S7</f>
        <v>#DIV/0!</v>
      </c>
      <c r="U7" s="18">
        <v>560</v>
      </c>
      <c r="V7" s="19">
        <v>70</v>
      </c>
      <c r="W7" s="20">
        <f t="shared" ref="W7" si="5">U7/V7</f>
        <v>8</v>
      </c>
    </row>
    <row r="8" spans="1:23" ht="26.25" customHeight="1" x14ac:dyDescent="0.25">
      <c r="A8" s="170"/>
      <c r="B8" s="328" t="s">
        <v>267</v>
      </c>
      <c r="C8" s="329">
        <v>43392</v>
      </c>
      <c r="D8" s="327" t="s">
        <v>20</v>
      </c>
      <c r="E8" s="327" t="s">
        <v>268</v>
      </c>
      <c r="F8" s="327">
        <v>65</v>
      </c>
      <c r="G8" s="327">
        <v>2</v>
      </c>
      <c r="H8" s="327">
        <v>7</v>
      </c>
      <c r="I8" s="11">
        <v>72</v>
      </c>
      <c r="J8" s="12">
        <v>7</v>
      </c>
      <c r="K8" s="11">
        <v>202</v>
      </c>
      <c r="L8" s="12">
        <v>19</v>
      </c>
      <c r="M8" s="11">
        <v>228</v>
      </c>
      <c r="N8" s="12">
        <v>22</v>
      </c>
      <c r="O8" s="38">
        <f t="shared" ref="O8:P8" si="6">+I8+K8+M8</f>
        <v>502</v>
      </c>
      <c r="P8" s="38">
        <f t="shared" si="6"/>
        <v>48</v>
      </c>
      <c r="Q8" s="15">
        <f t="shared" ref="Q8:R8" si="7">+N8/O8</f>
        <v>4.3824701195219126E-2</v>
      </c>
      <c r="R8" s="15">
        <f t="shared" si="7"/>
        <v>10.458333333333334</v>
      </c>
      <c r="S8" s="18">
        <v>540</v>
      </c>
      <c r="T8" s="17">
        <f t="shared" ref="T8" si="8">-(S8-O8)/S8</f>
        <v>-7.0370370370370375E-2</v>
      </c>
      <c r="U8" s="18">
        <v>95288</v>
      </c>
      <c r="V8" s="19">
        <v>8552</v>
      </c>
      <c r="W8" s="20">
        <f t="shared" ref="W8" si="9">U8/V8</f>
        <v>11.142188961646399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H7" sqref="H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273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274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2" t="s">
        <v>17</v>
      </c>
      <c r="S6" s="2" t="s">
        <v>14</v>
      </c>
      <c r="T6" s="323" t="s">
        <v>18</v>
      </c>
      <c r="U6" s="2" t="s">
        <v>14</v>
      </c>
      <c r="V6" s="3" t="s">
        <v>15</v>
      </c>
      <c r="W6" s="322" t="s">
        <v>17</v>
      </c>
    </row>
    <row r="7" spans="1:23" ht="26.25" customHeight="1" x14ac:dyDescent="0.25">
      <c r="A7" s="170"/>
      <c r="B7" s="324" t="s">
        <v>267</v>
      </c>
      <c r="C7" s="325">
        <v>43392</v>
      </c>
      <c r="D7" s="323" t="s">
        <v>20</v>
      </c>
      <c r="E7" s="323" t="s">
        <v>268</v>
      </c>
      <c r="F7" s="323">
        <v>65</v>
      </c>
      <c r="G7" s="323">
        <v>2</v>
      </c>
      <c r="H7" s="323">
        <v>6</v>
      </c>
      <c r="I7" s="11">
        <v>96</v>
      </c>
      <c r="J7" s="12">
        <v>9</v>
      </c>
      <c r="K7" s="11">
        <v>147</v>
      </c>
      <c r="L7" s="12">
        <v>15</v>
      </c>
      <c r="M7" s="11">
        <v>237</v>
      </c>
      <c r="N7" s="12">
        <v>22</v>
      </c>
      <c r="O7" s="38">
        <f t="shared" ref="O7:P7" si="0">+I7+K7+M7</f>
        <v>480</v>
      </c>
      <c r="P7" s="38">
        <f t="shared" si="0"/>
        <v>46</v>
      </c>
      <c r="Q7" s="15">
        <f t="shared" ref="Q7:R7" si="1">+N7/O7</f>
        <v>4.583333333333333E-2</v>
      </c>
      <c r="R7" s="15">
        <f t="shared" si="1"/>
        <v>10.434782608695652</v>
      </c>
      <c r="S7" s="18">
        <v>394</v>
      </c>
      <c r="T7" s="17">
        <f t="shared" ref="T7" si="2">-(S7-O7)/S7</f>
        <v>0.21827411167512689</v>
      </c>
      <c r="U7" s="18">
        <v>93980</v>
      </c>
      <c r="V7" s="19">
        <v>8425</v>
      </c>
      <c r="W7" s="20">
        <f t="shared" ref="W7" si="3">U7/V7</f>
        <v>11.154896142433234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273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274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8" t="s">
        <v>17</v>
      </c>
      <c r="S6" s="2" t="s">
        <v>14</v>
      </c>
      <c r="T6" s="319" t="s">
        <v>18</v>
      </c>
      <c r="U6" s="2" t="s">
        <v>14</v>
      </c>
      <c r="V6" s="3" t="s">
        <v>15</v>
      </c>
      <c r="W6" s="318" t="s">
        <v>17</v>
      </c>
    </row>
    <row r="7" spans="1:23" ht="26.25" customHeight="1" x14ac:dyDescent="0.25">
      <c r="A7" s="170"/>
      <c r="B7" s="320" t="s">
        <v>267</v>
      </c>
      <c r="C7" s="321">
        <v>43392</v>
      </c>
      <c r="D7" s="319" t="s">
        <v>20</v>
      </c>
      <c r="E7" s="319" t="s">
        <v>268</v>
      </c>
      <c r="F7" s="319">
        <v>65</v>
      </c>
      <c r="G7" s="319">
        <v>2</v>
      </c>
      <c r="H7" s="319">
        <v>5</v>
      </c>
      <c r="I7" s="11">
        <v>36</v>
      </c>
      <c r="J7" s="12">
        <v>4</v>
      </c>
      <c r="K7" s="11">
        <v>138</v>
      </c>
      <c r="L7" s="12">
        <v>15</v>
      </c>
      <c r="M7" s="11">
        <v>212</v>
      </c>
      <c r="N7" s="12">
        <v>20</v>
      </c>
      <c r="O7" s="38">
        <f t="shared" ref="O7:P7" si="0">+I7+K7+M7</f>
        <v>386</v>
      </c>
      <c r="P7" s="38">
        <f t="shared" si="0"/>
        <v>39</v>
      </c>
      <c r="Q7" s="15">
        <f t="shared" ref="Q7:R7" si="1">+N7/O7</f>
        <v>5.181347150259067E-2</v>
      </c>
      <c r="R7" s="15">
        <f t="shared" si="1"/>
        <v>9.8974358974358978</v>
      </c>
      <c r="S7" s="18">
        <v>836</v>
      </c>
      <c r="T7" s="17">
        <f t="shared" ref="T7" si="2">-(S7-O7)/S7</f>
        <v>-0.53827751196172247</v>
      </c>
      <c r="U7" s="18">
        <v>93820</v>
      </c>
      <c r="V7" s="19">
        <v>8409</v>
      </c>
      <c r="W7" s="20">
        <f t="shared" ref="W7" si="3">U7/V7</f>
        <v>11.157093590200976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18" sqref="R1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273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274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4" t="s">
        <v>17</v>
      </c>
      <c r="S6" s="2" t="s">
        <v>14</v>
      </c>
      <c r="T6" s="315" t="s">
        <v>18</v>
      </c>
      <c r="U6" s="2" t="s">
        <v>14</v>
      </c>
      <c r="V6" s="3" t="s">
        <v>15</v>
      </c>
      <c r="W6" s="314" t="s">
        <v>17</v>
      </c>
    </row>
    <row r="7" spans="1:23" ht="26.25" customHeight="1" x14ac:dyDescent="0.25">
      <c r="A7" s="170"/>
      <c r="B7" s="316" t="s">
        <v>267</v>
      </c>
      <c r="C7" s="317">
        <v>43392</v>
      </c>
      <c r="D7" s="315" t="s">
        <v>20</v>
      </c>
      <c r="E7" s="315" t="s">
        <v>268</v>
      </c>
      <c r="F7" s="315">
        <v>65</v>
      </c>
      <c r="G7" s="315">
        <v>5</v>
      </c>
      <c r="H7" s="315">
        <v>4</v>
      </c>
      <c r="I7" s="11">
        <v>140</v>
      </c>
      <c r="J7" s="12">
        <v>14</v>
      </c>
      <c r="K7" s="11">
        <v>409</v>
      </c>
      <c r="L7" s="12">
        <v>40</v>
      </c>
      <c r="M7" s="11">
        <v>287</v>
      </c>
      <c r="N7" s="12">
        <v>33</v>
      </c>
      <c r="O7" s="38">
        <f t="shared" ref="O7:P7" si="0">+I7+K7+M7</f>
        <v>836</v>
      </c>
      <c r="P7" s="38">
        <f t="shared" si="0"/>
        <v>87</v>
      </c>
      <c r="Q7" s="15">
        <f t="shared" ref="Q7:R7" si="1">+N7/O7</f>
        <v>3.9473684210526314E-2</v>
      </c>
      <c r="R7" s="15">
        <f t="shared" si="1"/>
        <v>9.6091954022988499</v>
      </c>
      <c r="S7" s="18">
        <v>4024</v>
      </c>
      <c r="T7" s="17">
        <f t="shared" ref="T7" si="2">-(S7-O7)/S7</f>
        <v>-0.79224652087475145</v>
      </c>
      <c r="U7" s="18">
        <v>92727</v>
      </c>
      <c r="V7" s="19">
        <v>8294</v>
      </c>
      <c r="W7" s="20">
        <f t="shared" ref="W7" si="3">U7/V7</f>
        <v>11.180009645526887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271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272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0" t="s">
        <v>17</v>
      </c>
      <c r="S6" s="2" t="s">
        <v>14</v>
      </c>
      <c r="T6" s="311" t="s">
        <v>18</v>
      </c>
      <c r="U6" s="2" t="s">
        <v>14</v>
      </c>
      <c r="V6" s="3" t="s">
        <v>15</v>
      </c>
      <c r="W6" s="310" t="s">
        <v>17</v>
      </c>
    </row>
    <row r="7" spans="1:23" ht="26.25" customHeight="1" x14ac:dyDescent="0.25">
      <c r="A7" s="170"/>
      <c r="B7" s="312" t="s">
        <v>267</v>
      </c>
      <c r="C7" s="313">
        <v>43392</v>
      </c>
      <c r="D7" s="311" t="s">
        <v>20</v>
      </c>
      <c r="E7" s="311" t="s">
        <v>268</v>
      </c>
      <c r="F7" s="311">
        <v>65</v>
      </c>
      <c r="G7" s="311">
        <v>13</v>
      </c>
      <c r="H7" s="311">
        <v>3</v>
      </c>
      <c r="I7" s="11">
        <v>605</v>
      </c>
      <c r="J7" s="12">
        <v>59</v>
      </c>
      <c r="K7" s="11">
        <v>1559</v>
      </c>
      <c r="L7" s="12">
        <v>151</v>
      </c>
      <c r="M7" s="11">
        <v>1748</v>
      </c>
      <c r="N7" s="12">
        <v>179</v>
      </c>
      <c r="O7" s="38">
        <f t="shared" ref="O7:P8" si="0">+I7+K7+M7</f>
        <v>3912</v>
      </c>
      <c r="P7" s="38">
        <f t="shared" si="0"/>
        <v>389</v>
      </c>
      <c r="Q7" s="15">
        <f t="shared" ref="Q7:R8" si="1">+N7/O7</f>
        <v>4.5756646216768913E-2</v>
      </c>
      <c r="R7" s="15">
        <f t="shared" si="1"/>
        <v>10.05655526992288</v>
      </c>
      <c r="S7" s="18">
        <v>14846</v>
      </c>
      <c r="T7" s="17">
        <f t="shared" ref="T7:T8" si="2">-(S7-O7)/S7</f>
        <v>-0.73649467870133367</v>
      </c>
      <c r="U7" s="18">
        <v>90071</v>
      </c>
      <c r="V7" s="19">
        <v>8017</v>
      </c>
      <c r="W7" s="20">
        <f t="shared" ref="W7:W8" si="3">U7/V7</f>
        <v>11.235000623674692</v>
      </c>
    </row>
    <row r="8" spans="1:23" ht="27.75" customHeight="1" x14ac:dyDescent="0.25">
      <c r="A8" s="170"/>
      <c r="B8" s="312" t="s">
        <v>269</v>
      </c>
      <c r="C8" s="313">
        <v>43399</v>
      </c>
      <c r="D8" s="311" t="s">
        <v>20</v>
      </c>
      <c r="E8" s="311" t="s">
        <v>270</v>
      </c>
      <c r="F8" s="311">
        <v>7</v>
      </c>
      <c r="G8" s="311">
        <v>4</v>
      </c>
      <c r="H8" s="311">
        <v>2</v>
      </c>
      <c r="I8" s="11">
        <v>68</v>
      </c>
      <c r="J8" s="12">
        <v>5</v>
      </c>
      <c r="K8" s="11">
        <v>18</v>
      </c>
      <c r="L8" s="12">
        <v>2</v>
      </c>
      <c r="M8" s="11">
        <v>42</v>
      </c>
      <c r="N8" s="12">
        <v>4</v>
      </c>
      <c r="O8" s="38">
        <f t="shared" si="0"/>
        <v>128</v>
      </c>
      <c r="P8" s="38">
        <f t="shared" si="0"/>
        <v>11</v>
      </c>
      <c r="Q8" s="15">
        <f t="shared" si="1"/>
        <v>3.125E-2</v>
      </c>
      <c r="R8" s="15">
        <f t="shared" si="1"/>
        <v>11.636363636363637</v>
      </c>
      <c r="S8" s="18">
        <v>613</v>
      </c>
      <c r="T8" s="17">
        <f t="shared" si="2"/>
        <v>-0.79119086460032628</v>
      </c>
      <c r="U8" s="18">
        <v>1161</v>
      </c>
      <c r="V8" s="19">
        <v>152</v>
      </c>
      <c r="W8" s="20">
        <f t="shared" si="3"/>
        <v>7.6381578947368425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T17" sqref="T1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265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266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6" t="s">
        <v>17</v>
      </c>
      <c r="S6" s="2" t="s">
        <v>14</v>
      </c>
      <c r="T6" s="307" t="s">
        <v>18</v>
      </c>
      <c r="U6" s="2" t="s">
        <v>14</v>
      </c>
      <c r="V6" s="3" t="s">
        <v>15</v>
      </c>
      <c r="W6" s="306" t="s">
        <v>17</v>
      </c>
    </row>
    <row r="7" spans="1:23" ht="26.25" customHeight="1" x14ac:dyDescent="0.25">
      <c r="A7" s="170"/>
      <c r="B7" s="308" t="s">
        <v>261</v>
      </c>
      <c r="C7" s="309">
        <v>43378</v>
      </c>
      <c r="D7" s="307" t="s">
        <v>20</v>
      </c>
      <c r="E7" s="307" t="s">
        <v>262</v>
      </c>
      <c r="F7" s="307">
        <v>73</v>
      </c>
      <c r="G7" s="307">
        <v>2</v>
      </c>
      <c r="H7" s="307">
        <v>4</v>
      </c>
      <c r="I7" s="11">
        <v>84</v>
      </c>
      <c r="J7" s="12">
        <v>7</v>
      </c>
      <c r="K7" s="11">
        <v>270</v>
      </c>
      <c r="L7" s="12">
        <v>24</v>
      </c>
      <c r="M7" s="11">
        <v>220</v>
      </c>
      <c r="N7" s="12">
        <v>22</v>
      </c>
      <c r="O7" s="38">
        <f t="shared" ref="O7:P9" si="0">+I7+K7+M7</f>
        <v>574</v>
      </c>
      <c r="P7" s="38">
        <f t="shared" si="0"/>
        <v>53</v>
      </c>
      <c r="Q7" s="15">
        <f t="shared" ref="Q7:R9" si="1">+N7/O7</f>
        <v>3.8327526132404179E-2</v>
      </c>
      <c r="R7" s="15">
        <f t="shared" si="1"/>
        <v>10.830188679245284</v>
      </c>
      <c r="S7" s="18">
        <v>1090</v>
      </c>
      <c r="T7" s="17">
        <f t="shared" ref="T7:T9" si="2">-(S7-O7)/S7</f>
        <v>-0.47339449541284406</v>
      </c>
      <c r="U7" s="18">
        <v>52715</v>
      </c>
      <c r="V7" s="19">
        <v>4707</v>
      </c>
      <c r="W7" s="20">
        <f t="shared" ref="W7:W9" si="3">U7/V7</f>
        <v>11.199277671553006</v>
      </c>
    </row>
    <row r="8" spans="1:23" ht="26.25" customHeight="1" x14ac:dyDescent="0.25">
      <c r="A8" s="170"/>
      <c r="B8" s="308" t="s">
        <v>267</v>
      </c>
      <c r="C8" s="309">
        <v>43392</v>
      </c>
      <c r="D8" s="307" t="s">
        <v>20</v>
      </c>
      <c r="E8" s="307" t="s">
        <v>268</v>
      </c>
      <c r="F8" s="307">
        <v>65</v>
      </c>
      <c r="G8" s="307">
        <v>36</v>
      </c>
      <c r="H8" s="307">
        <v>2</v>
      </c>
      <c r="I8" s="11">
        <v>2994</v>
      </c>
      <c r="J8" s="12">
        <v>271</v>
      </c>
      <c r="K8" s="11">
        <v>6275</v>
      </c>
      <c r="L8" s="12">
        <v>572</v>
      </c>
      <c r="M8" s="11">
        <v>5421</v>
      </c>
      <c r="N8" s="12">
        <v>513</v>
      </c>
      <c r="O8" s="38">
        <f t="shared" si="0"/>
        <v>14690</v>
      </c>
      <c r="P8" s="38">
        <f t="shared" si="0"/>
        <v>1356</v>
      </c>
      <c r="Q8" s="15">
        <f t="shared" si="1"/>
        <v>3.4921715452688906E-2</v>
      </c>
      <c r="R8" s="15">
        <f t="shared" si="1"/>
        <v>10.833333333333334</v>
      </c>
      <c r="S8" s="18">
        <v>42259</v>
      </c>
      <c r="T8" s="17">
        <f t="shared" si="2"/>
        <v>-0.65238174116756198</v>
      </c>
      <c r="U8" s="18">
        <v>75249</v>
      </c>
      <c r="V8" s="19">
        <v>6528</v>
      </c>
      <c r="W8" s="20">
        <f t="shared" si="3"/>
        <v>11.527113970588236</v>
      </c>
    </row>
    <row r="9" spans="1:23" ht="27.75" customHeight="1" x14ac:dyDescent="0.25">
      <c r="A9" s="170"/>
      <c r="B9" s="308" t="s">
        <v>269</v>
      </c>
      <c r="C9" s="309">
        <v>43399</v>
      </c>
      <c r="D9" s="307" t="s">
        <v>20</v>
      </c>
      <c r="E9" s="307" t="s">
        <v>270</v>
      </c>
      <c r="F9" s="307">
        <v>7</v>
      </c>
      <c r="G9" s="307">
        <v>7</v>
      </c>
      <c r="H9" s="307">
        <v>1</v>
      </c>
      <c r="I9" s="11">
        <v>110</v>
      </c>
      <c r="J9" s="12">
        <v>16</v>
      </c>
      <c r="K9" s="11">
        <v>223</v>
      </c>
      <c r="L9" s="12">
        <v>37</v>
      </c>
      <c r="M9" s="11">
        <v>280</v>
      </c>
      <c r="N9" s="12">
        <v>31</v>
      </c>
      <c r="O9" s="38">
        <f t="shared" si="0"/>
        <v>613</v>
      </c>
      <c r="P9" s="38">
        <f t="shared" si="0"/>
        <v>84</v>
      </c>
      <c r="Q9" s="15">
        <f t="shared" si="1"/>
        <v>5.0570962479608482E-2</v>
      </c>
      <c r="R9" s="15">
        <f t="shared" si="1"/>
        <v>7.2976190476190474</v>
      </c>
      <c r="S9" s="18"/>
      <c r="T9" s="17" t="e">
        <f t="shared" si="2"/>
        <v>#DIV/0!</v>
      </c>
      <c r="U9" s="18">
        <v>613</v>
      </c>
      <c r="V9" s="19">
        <v>84</v>
      </c>
      <c r="W9" s="20">
        <f t="shared" si="3"/>
        <v>7.2976190476190474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9" sqref="C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265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266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2" t="s">
        <v>17</v>
      </c>
      <c r="S6" s="2" t="s">
        <v>14</v>
      </c>
      <c r="T6" s="303" t="s">
        <v>18</v>
      </c>
      <c r="U6" s="2" t="s">
        <v>14</v>
      </c>
      <c r="V6" s="3" t="s">
        <v>15</v>
      </c>
      <c r="W6" s="302" t="s">
        <v>17</v>
      </c>
    </row>
    <row r="7" spans="1:23" ht="26.25" customHeight="1" x14ac:dyDescent="0.25">
      <c r="A7" s="170"/>
      <c r="B7" s="304" t="s">
        <v>261</v>
      </c>
      <c r="C7" s="305">
        <v>43378</v>
      </c>
      <c r="D7" s="303" t="s">
        <v>20</v>
      </c>
      <c r="E7" s="303" t="s">
        <v>262</v>
      </c>
      <c r="F7" s="303">
        <v>73</v>
      </c>
      <c r="G7" s="303">
        <v>4</v>
      </c>
      <c r="H7" s="303">
        <v>3</v>
      </c>
      <c r="I7" s="11">
        <v>52</v>
      </c>
      <c r="J7" s="12">
        <v>5</v>
      </c>
      <c r="K7" s="11">
        <v>748</v>
      </c>
      <c r="L7" s="12">
        <v>67</v>
      </c>
      <c r="M7" s="11">
        <v>290</v>
      </c>
      <c r="N7" s="12">
        <v>28</v>
      </c>
      <c r="O7" s="38">
        <f t="shared" ref="O7:P9" si="0">+I7+K7+M7</f>
        <v>1090</v>
      </c>
      <c r="P7" s="38">
        <f t="shared" si="0"/>
        <v>100</v>
      </c>
      <c r="Q7" s="15">
        <f t="shared" ref="Q7:R9" si="1">+N7/O7</f>
        <v>2.5688073394495414E-2</v>
      </c>
      <c r="R7" s="15">
        <f t="shared" si="1"/>
        <v>10.9</v>
      </c>
      <c r="S7" s="18">
        <v>4385</v>
      </c>
      <c r="T7" s="17">
        <f t="shared" ref="T7:T9" si="2">-(S7-O7)/S7</f>
        <v>-0.75142531356898523</v>
      </c>
      <c r="U7" s="18">
        <v>51859</v>
      </c>
      <c r="V7" s="19">
        <v>4628</v>
      </c>
      <c r="W7" s="20">
        <f t="shared" ref="W7:W9" si="3">U7/V7</f>
        <v>11.205488331892827</v>
      </c>
    </row>
    <row r="8" spans="1:23" ht="26.25" customHeight="1" x14ac:dyDescent="0.25">
      <c r="A8" s="170"/>
      <c r="B8" s="304" t="s">
        <v>267</v>
      </c>
      <c r="C8" s="305">
        <v>43392</v>
      </c>
      <c r="D8" s="303" t="s">
        <v>20</v>
      </c>
      <c r="E8" s="303" t="s">
        <v>268</v>
      </c>
      <c r="F8" s="303">
        <v>65</v>
      </c>
      <c r="G8" s="303">
        <v>65</v>
      </c>
      <c r="H8" s="303">
        <v>1</v>
      </c>
      <c r="I8" s="11">
        <v>7098</v>
      </c>
      <c r="J8" s="12">
        <v>549</v>
      </c>
      <c r="K8" s="11">
        <v>15512</v>
      </c>
      <c r="L8" s="12">
        <v>1350</v>
      </c>
      <c r="M8" s="11">
        <v>19728</v>
      </c>
      <c r="N8" s="12">
        <v>1639</v>
      </c>
      <c r="O8" s="38">
        <f t="shared" si="0"/>
        <v>42338</v>
      </c>
      <c r="P8" s="38">
        <f t="shared" si="0"/>
        <v>3538</v>
      </c>
      <c r="Q8" s="15">
        <f t="shared" si="1"/>
        <v>3.8712267938967357E-2</v>
      </c>
      <c r="R8" s="15">
        <f t="shared" si="1"/>
        <v>11.966647823629168</v>
      </c>
      <c r="S8" s="18"/>
      <c r="T8" s="17" t="e">
        <f t="shared" si="2"/>
        <v>#DIV/0!</v>
      </c>
      <c r="U8" s="18">
        <v>42338</v>
      </c>
      <c r="V8" s="19">
        <v>3538</v>
      </c>
      <c r="W8" s="20">
        <f t="shared" si="3"/>
        <v>11.966647823629168</v>
      </c>
    </row>
    <row r="9" spans="1:23" ht="27.75" customHeight="1" x14ac:dyDescent="0.25">
      <c r="A9" s="170"/>
      <c r="B9" s="304" t="s">
        <v>252</v>
      </c>
      <c r="C9" s="305">
        <v>43350</v>
      </c>
      <c r="D9" s="303" t="s">
        <v>20</v>
      </c>
      <c r="E9" s="303" t="s">
        <v>253</v>
      </c>
      <c r="F9" s="303">
        <v>135</v>
      </c>
      <c r="G9" s="303">
        <v>2</v>
      </c>
      <c r="H9" s="303">
        <v>7</v>
      </c>
      <c r="I9" s="11">
        <v>119</v>
      </c>
      <c r="J9" s="12">
        <v>22</v>
      </c>
      <c r="K9" s="11">
        <v>249</v>
      </c>
      <c r="L9" s="12">
        <v>46</v>
      </c>
      <c r="M9" s="11">
        <v>393</v>
      </c>
      <c r="N9" s="12">
        <v>78</v>
      </c>
      <c r="O9" s="38">
        <f t="shared" si="0"/>
        <v>761</v>
      </c>
      <c r="P9" s="38">
        <f t="shared" si="0"/>
        <v>146</v>
      </c>
      <c r="Q9" s="15">
        <f t="shared" si="1"/>
        <v>0.10249671484888305</v>
      </c>
      <c r="R9" s="15">
        <f t="shared" si="1"/>
        <v>5.2123287671232879</v>
      </c>
      <c r="S9" s="18">
        <v>214</v>
      </c>
      <c r="T9" s="17">
        <f t="shared" si="2"/>
        <v>2.55607476635514</v>
      </c>
      <c r="U9" s="18">
        <v>181079</v>
      </c>
      <c r="V9" s="19">
        <v>16498</v>
      </c>
      <c r="W9" s="20">
        <f t="shared" si="3"/>
        <v>10.975815250333374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9" sqref="B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265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266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1" t="s">
        <v>17</v>
      </c>
      <c r="S6" s="2" t="s">
        <v>14</v>
      </c>
      <c r="T6" s="300" t="s">
        <v>18</v>
      </c>
      <c r="U6" s="2" t="s">
        <v>14</v>
      </c>
      <c r="V6" s="3" t="s">
        <v>15</v>
      </c>
      <c r="W6" s="301" t="s">
        <v>17</v>
      </c>
    </row>
    <row r="7" spans="1:23" ht="26.25" customHeight="1" x14ac:dyDescent="0.25">
      <c r="A7" s="170"/>
      <c r="B7" s="298" t="s">
        <v>261</v>
      </c>
      <c r="C7" s="299">
        <v>43378</v>
      </c>
      <c r="D7" s="300" t="s">
        <v>20</v>
      </c>
      <c r="E7" s="300" t="s">
        <v>262</v>
      </c>
      <c r="F7" s="300">
        <v>73</v>
      </c>
      <c r="G7" s="300">
        <v>25</v>
      </c>
      <c r="H7" s="300">
        <v>2</v>
      </c>
      <c r="I7" s="11">
        <v>555</v>
      </c>
      <c r="J7" s="12">
        <v>57</v>
      </c>
      <c r="K7" s="11">
        <v>2023</v>
      </c>
      <c r="L7" s="12">
        <v>194</v>
      </c>
      <c r="M7" s="11">
        <v>1849</v>
      </c>
      <c r="N7" s="12">
        <v>183</v>
      </c>
      <c r="O7" s="38">
        <f t="shared" ref="O7:P9" si="0">+I7+K7+M7</f>
        <v>4427</v>
      </c>
      <c r="P7" s="38">
        <f t="shared" si="0"/>
        <v>434</v>
      </c>
      <c r="Q7" s="15">
        <f t="shared" ref="Q7:R9" si="1">+N7/O7</f>
        <v>4.1337248701152018E-2</v>
      </c>
      <c r="R7" s="15">
        <f t="shared" si="1"/>
        <v>10.200460829493087</v>
      </c>
      <c r="S7" s="18">
        <v>29310</v>
      </c>
      <c r="T7" s="17">
        <f t="shared" ref="T7:T9" si="2">-(S7-O7)/S7</f>
        <v>-0.84895939952234734</v>
      </c>
      <c r="U7" s="18">
        <v>48663</v>
      </c>
      <c r="V7" s="19">
        <v>4298</v>
      </c>
      <c r="W7" s="20">
        <f t="shared" ref="W7:W9" si="3">U7/V7</f>
        <v>11.322242903676129</v>
      </c>
    </row>
    <row r="8" spans="1:23" ht="26.25" customHeight="1" x14ac:dyDescent="0.25">
      <c r="A8" s="170"/>
      <c r="B8" s="298" t="s">
        <v>258</v>
      </c>
      <c r="C8" s="299">
        <v>43371</v>
      </c>
      <c r="D8" s="300" t="s">
        <v>20</v>
      </c>
      <c r="E8" s="300" t="s">
        <v>226</v>
      </c>
      <c r="F8" s="300">
        <v>19</v>
      </c>
      <c r="G8" s="300">
        <v>1</v>
      </c>
      <c r="H8" s="300">
        <v>3</v>
      </c>
      <c r="I8" s="11">
        <v>36</v>
      </c>
      <c r="J8" s="12">
        <v>6</v>
      </c>
      <c r="K8" s="11">
        <v>24</v>
      </c>
      <c r="L8" s="12">
        <v>4</v>
      </c>
      <c r="M8" s="11">
        <v>36</v>
      </c>
      <c r="N8" s="12">
        <v>6</v>
      </c>
      <c r="O8" s="38">
        <f t="shared" si="0"/>
        <v>96</v>
      </c>
      <c r="P8" s="38">
        <f t="shared" si="0"/>
        <v>16</v>
      </c>
      <c r="Q8" s="15">
        <f t="shared" si="1"/>
        <v>6.25E-2</v>
      </c>
      <c r="R8" s="15">
        <f t="shared" si="1"/>
        <v>6</v>
      </c>
      <c r="S8" s="18">
        <v>84</v>
      </c>
      <c r="T8" s="17">
        <f t="shared" si="2"/>
        <v>0.14285714285714285</v>
      </c>
      <c r="U8" s="18">
        <v>3941</v>
      </c>
      <c r="V8" s="19">
        <v>379</v>
      </c>
      <c r="W8" s="20">
        <f t="shared" si="3"/>
        <v>10.398416886543536</v>
      </c>
    </row>
    <row r="9" spans="1:23" ht="27.75" customHeight="1" x14ac:dyDescent="0.25">
      <c r="A9" s="170"/>
      <c r="B9" s="298" t="s">
        <v>252</v>
      </c>
      <c r="C9" s="299">
        <v>43350</v>
      </c>
      <c r="D9" s="300" t="s">
        <v>20</v>
      </c>
      <c r="E9" s="300" t="s">
        <v>253</v>
      </c>
      <c r="F9" s="300">
        <v>135</v>
      </c>
      <c r="G9" s="300">
        <v>2</v>
      </c>
      <c r="H9" s="300">
        <v>6</v>
      </c>
      <c r="I9" s="11">
        <v>24</v>
      </c>
      <c r="J9" s="12">
        <v>3</v>
      </c>
      <c r="K9" s="11">
        <v>116</v>
      </c>
      <c r="L9" s="12">
        <v>14</v>
      </c>
      <c r="M9" s="11">
        <v>74</v>
      </c>
      <c r="N9" s="12">
        <v>9</v>
      </c>
      <c r="O9" s="38">
        <f t="shared" si="0"/>
        <v>214</v>
      </c>
      <c r="P9" s="38">
        <f t="shared" si="0"/>
        <v>26</v>
      </c>
      <c r="Q9" s="15">
        <f t="shared" si="1"/>
        <v>4.2056074766355138E-2</v>
      </c>
      <c r="R9" s="15">
        <f t="shared" si="1"/>
        <v>8.2307692307692299</v>
      </c>
      <c r="S9" s="18">
        <v>334</v>
      </c>
      <c r="T9" s="17">
        <f t="shared" si="2"/>
        <v>-0.3592814371257485</v>
      </c>
      <c r="U9" s="18">
        <v>180040</v>
      </c>
      <c r="V9" s="19">
        <v>16319</v>
      </c>
      <c r="W9" s="20">
        <f t="shared" si="3"/>
        <v>11.032538758502358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V3" sqref="V3:W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263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264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4" t="s">
        <v>17</v>
      </c>
      <c r="S6" s="2" t="s">
        <v>14</v>
      </c>
      <c r="T6" s="295" t="s">
        <v>18</v>
      </c>
      <c r="U6" s="2" t="s">
        <v>14</v>
      </c>
      <c r="V6" s="3" t="s">
        <v>15</v>
      </c>
      <c r="W6" s="294" t="s">
        <v>17</v>
      </c>
    </row>
    <row r="7" spans="1:23" ht="26.25" customHeight="1" x14ac:dyDescent="0.25">
      <c r="A7" s="170"/>
      <c r="B7" s="296" t="s">
        <v>261</v>
      </c>
      <c r="C7" s="297">
        <v>43378</v>
      </c>
      <c r="D7" s="295" t="s">
        <v>20</v>
      </c>
      <c r="E7" s="295" t="s">
        <v>262</v>
      </c>
      <c r="F7" s="295">
        <v>73</v>
      </c>
      <c r="G7" s="295">
        <v>73</v>
      </c>
      <c r="H7" s="295">
        <v>1</v>
      </c>
      <c r="I7" s="11">
        <v>5312</v>
      </c>
      <c r="J7" s="12">
        <v>467</v>
      </c>
      <c r="K7" s="11">
        <v>12879</v>
      </c>
      <c r="L7" s="12">
        <v>1111</v>
      </c>
      <c r="M7" s="11">
        <v>10913</v>
      </c>
      <c r="N7" s="12">
        <v>915</v>
      </c>
      <c r="O7" s="38">
        <f t="shared" ref="O7:P9" si="0">+I7+K7+M7</f>
        <v>29104</v>
      </c>
      <c r="P7" s="38">
        <f t="shared" si="0"/>
        <v>2493</v>
      </c>
      <c r="Q7" s="15">
        <f t="shared" ref="Q7:R9" si="1">+N7/O7</f>
        <v>3.1438977460142938E-2</v>
      </c>
      <c r="R7" s="15">
        <f t="shared" si="1"/>
        <v>11.674288006417971</v>
      </c>
      <c r="S7" s="18"/>
      <c r="T7" s="17" t="e">
        <f t="shared" ref="T7:T9" si="2">-(S7-O7)/S7</f>
        <v>#DIV/0!</v>
      </c>
      <c r="U7" s="18">
        <v>29104</v>
      </c>
      <c r="V7" s="19">
        <v>2493</v>
      </c>
      <c r="W7" s="20">
        <f t="shared" ref="W7:W9" si="3">U7/V7</f>
        <v>11.674288006417971</v>
      </c>
    </row>
    <row r="8" spans="1:23" ht="26.25" customHeight="1" x14ac:dyDescent="0.25">
      <c r="A8" s="170"/>
      <c r="B8" s="296" t="s">
        <v>258</v>
      </c>
      <c r="C8" s="297">
        <v>43371</v>
      </c>
      <c r="D8" s="295" t="s">
        <v>20</v>
      </c>
      <c r="E8" s="295" t="s">
        <v>226</v>
      </c>
      <c r="F8" s="295">
        <v>19</v>
      </c>
      <c r="G8" s="295">
        <v>1</v>
      </c>
      <c r="H8" s="295">
        <v>2</v>
      </c>
      <c r="I8" s="11">
        <v>12</v>
      </c>
      <c r="J8" s="12">
        <v>2</v>
      </c>
      <c r="K8" s="11">
        <v>30</v>
      </c>
      <c r="L8" s="12">
        <v>5</v>
      </c>
      <c r="M8" s="11">
        <v>42</v>
      </c>
      <c r="N8" s="12">
        <v>7</v>
      </c>
      <c r="O8" s="38">
        <f t="shared" si="0"/>
        <v>84</v>
      </c>
      <c r="P8" s="38">
        <f t="shared" si="0"/>
        <v>14</v>
      </c>
      <c r="Q8" s="15">
        <f t="shared" si="1"/>
        <v>8.3333333333333329E-2</v>
      </c>
      <c r="R8" s="15">
        <f t="shared" si="1"/>
        <v>6</v>
      </c>
      <c r="S8" s="18">
        <v>2129</v>
      </c>
      <c r="T8" s="17">
        <f t="shared" si="2"/>
        <v>-0.96054485674025369</v>
      </c>
      <c r="U8" s="18">
        <v>3725</v>
      </c>
      <c r="V8" s="19">
        <v>343</v>
      </c>
      <c r="W8" s="20">
        <f t="shared" si="3"/>
        <v>10.860058309037901</v>
      </c>
    </row>
    <row r="9" spans="1:23" ht="27.75" customHeight="1" x14ac:dyDescent="0.25">
      <c r="A9" s="170"/>
      <c r="B9" s="296" t="s">
        <v>252</v>
      </c>
      <c r="C9" s="297">
        <v>43350</v>
      </c>
      <c r="D9" s="295" t="s">
        <v>20</v>
      </c>
      <c r="E9" s="295" t="s">
        <v>253</v>
      </c>
      <c r="F9" s="295">
        <v>135</v>
      </c>
      <c r="G9" s="295">
        <v>2</v>
      </c>
      <c r="H9" s="295">
        <v>5</v>
      </c>
      <c r="I9" s="11">
        <v>82</v>
      </c>
      <c r="J9" s="12">
        <v>10</v>
      </c>
      <c r="K9" s="11">
        <v>0</v>
      </c>
      <c r="L9" s="12">
        <v>0</v>
      </c>
      <c r="M9" s="11">
        <v>252</v>
      </c>
      <c r="N9" s="12">
        <v>31</v>
      </c>
      <c r="O9" s="38">
        <f t="shared" si="0"/>
        <v>334</v>
      </c>
      <c r="P9" s="38">
        <f t="shared" si="0"/>
        <v>41</v>
      </c>
      <c r="Q9" s="15">
        <f t="shared" si="1"/>
        <v>9.2814371257485026E-2</v>
      </c>
      <c r="R9" s="15">
        <f t="shared" si="1"/>
        <v>8.1463414634146343</v>
      </c>
      <c r="S9" s="18">
        <v>582</v>
      </c>
      <c r="T9" s="17">
        <f t="shared" si="2"/>
        <v>-0.42611683848797249</v>
      </c>
      <c r="U9" s="18">
        <v>179514</v>
      </c>
      <c r="V9" s="19">
        <v>16255</v>
      </c>
      <c r="W9" s="20">
        <f t="shared" si="3"/>
        <v>11.043617348508151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U8" sqref="U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426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427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0" t="s">
        <v>17</v>
      </c>
      <c r="S6" s="2" t="s">
        <v>14</v>
      </c>
      <c r="T6" s="571" t="s">
        <v>18</v>
      </c>
      <c r="U6" s="2" t="s">
        <v>14</v>
      </c>
      <c r="V6" s="3" t="s">
        <v>15</v>
      </c>
      <c r="W6" s="570" t="s">
        <v>17</v>
      </c>
    </row>
    <row r="8" spans="1:23" ht="57.75" customHeight="1" x14ac:dyDescent="0.25">
      <c r="B8" s="572" t="s">
        <v>418</v>
      </c>
      <c r="C8" s="573">
        <v>43854</v>
      </c>
      <c r="D8" s="571" t="s">
        <v>20</v>
      </c>
      <c r="E8" s="408" t="s">
        <v>419</v>
      </c>
      <c r="F8" s="571">
        <v>43</v>
      </c>
      <c r="G8" s="571">
        <v>5</v>
      </c>
      <c r="H8" s="571">
        <v>4</v>
      </c>
      <c r="I8" s="11">
        <v>129</v>
      </c>
      <c r="J8" s="12">
        <v>9</v>
      </c>
      <c r="K8" s="11">
        <v>675</v>
      </c>
      <c r="L8" s="12">
        <v>47</v>
      </c>
      <c r="M8" s="11">
        <v>414</v>
      </c>
      <c r="N8" s="12">
        <v>33</v>
      </c>
      <c r="O8" s="38">
        <f t="shared" ref="O8" si="0">+I8+K8+M8</f>
        <v>1218</v>
      </c>
      <c r="P8" s="393">
        <f>+J8+L8+N8</f>
        <v>89</v>
      </c>
      <c r="Q8" s="15">
        <f>+O8/G8</f>
        <v>243.6</v>
      </c>
      <c r="R8" s="15">
        <f t="shared" ref="R8" si="1">+O8/P8</f>
        <v>13.685393258426966</v>
      </c>
      <c r="S8" s="18">
        <v>5775</v>
      </c>
      <c r="T8" s="17">
        <f>-(S8-O8)/S8</f>
        <v>-0.78909090909090907</v>
      </c>
      <c r="U8" s="18">
        <v>78884.5</v>
      </c>
      <c r="V8" s="19">
        <v>5500</v>
      </c>
      <c r="W8" s="20">
        <f t="shared" ref="W8" si="2">U8/V8</f>
        <v>14.342636363636364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E19" sqref="E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259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260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0" t="s">
        <v>17</v>
      </c>
      <c r="S6" s="2" t="s">
        <v>14</v>
      </c>
      <c r="T6" s="291" t="s">
        <v>18</v>
      </c>
      <c r="U6" s="2" t="s">
        <v>14</v>
      </c>
      <c r="V6" s="3" t="s">
        <v>15</v>
      </c>
      <c r="W6" s="290" t="s">
        <v>17</v>
      </c>
    </row>
    <row r="7" spans="1:23" ht="26.25" customHeight="1" x14ac:dyDescent="0.25">
      <c r="A7" s="170"/>
      <c r="B7" s="292" t="s">
        <v>256</v>
      </c>
      <c r="C7" s="293">
        <v>43364</v>
      </c>
      <c r="D7" s="291" t="s">
        <v>20</v>
      </c>
      <c r="E7" s="291" t="s">
        <v>257</v>
      </c>
      <c r="F7" s="291">
        <v>20</v>
      </c>
      <c r="G7" s="291">
        <v>4</v>
      </c>
      <c r="H7" s="291">
        <v>2</v>
      </c>
      <c r="I7" s="11">
        <v>42</v>
      </c>
      <c r="J7" s="12">
        <v>6</v>
      </c>
      <c r="K7" s="11">
        <v>117</v>
      </c>
      <c r="L7" s="12">
        <v>14</v>
      </c>
      <c r="M7" s="11">
        <v>56</v>
      </c>
      <c r="N7" s="12">
        <v>7</v>
      </c>
      <c r="O7" s="38">
        <f t="shared" ref="O7:P9" si="0">+I7+K7+M7</f>
        <v>215</v>
      </c>
      <c r="P7" s="38">
        <f t="shared" si="0"/>
        <v>27</v>
      </c>
      <c r="Q7" s="15">
        <f t="shared" ref="Q7:R9" si="1">+N7/O7</f>
        <v>3.255813953488372E-2</v>
      </c>
      <c r="R7" s="15">
        <f t="shared" si="1"/>
        <v>7.9629629629629628</v>
      </c>
      <c r="S7" s="18">
        <v>1016</v>
      </c>
      <c r="T7" s="17">
        <f t="shared" ref="T7:T9" si="2">-(S7-O7)/S7</f>
        <v>-0.78838582677165359</v>
      </c>
      <c r="U7" s="18">
        <v>2156</v>
      </c>
      <c r="V7" s="19">
        <v>235</v>
      </c>
      <c r="W7" s="20">
        <f t="shared" ref="W7:W9" si="3">U7/V7</f>
        <v>9.1744680851063833</v>
      </c>
    </row>
    <row r="8" spans="1:23" ht="26.25" customHeight="1" x14ac:dyDescent="0.25">
      <c r="A8" s="170"/>
      <c r="B8" s="292" t="s">
        <v>258</v>
      </c>
      <c r="C8" s="293">
        <v>43371</v>
      </c>
      <c r="D8" s="291" t="s">
        <v>20</v>
      </c>
      <c r="E8" s="291" t="s">
        <v>226</v>
      </c>
      <c r="F8" s="291">
        <v>19</v>
      </c>
      <c r="G8" s="291">
        <v>19</v>
      </c>
      <c r="H8" s="291">
        <v>1</v>
      </c>
      <c r="I8" s="11">
        <v>573</v>
      </c>
      <c r="J8" s="12">
        <v>44</v>
      </c>
      <c r="K8" s="11">
        <v>889</v>
      </c>
      <c r="L8" s="12">
        <v>78</v>
      </c>
      <c r="M8" s="11">
        <v>667</v>
      </c>
      <c r="N8" s="12">
        <v>62</v>
      </c>
      <c r="O8" s="38">
        <f t="shared" ref="O8" si="4">+I8+K8+M8</f>
        <v>2129</v>
      </c>
      <c r="P8" s="38">
        <f t="shared" ref="P8" si="5">+J8+L8+N8</f>
        <v>184</v>
      </c>
      <c r="Q8" s="15">
        <f t="shared" ref="Q8" si="6">+N8/O8</f>
        <v>2.9121653358384219E-2</v>
      </c>
      <c r="R8" s="15">
        <f t="shared" ref="R8" si="7">+O8/P8</f>
        <v>11.570652173913043</v>
      </c>
      <c r="S8" s="18"/>
      <c r="T8" s="17" t="e">
        <f t="shared" ref="T8" si="8">-(S8-O8)/S8</f>
        <v>#DIV/0!</v>
      </c>
      <c r="U8" s="18">
        <v>2129</v>
      </c>
      <c r="V8" s="19">
        <v>184</v>
      </c>
      <c r="W8" s="20">
        <f t="shared" ref="W8" si="9">U8/V8</f>
        <v>11.570652173913043</v>
      </c>
    </row>
    <row r="9" spans="1:23" ht="27.75" customHeight="1" x14ac:dyDescent="0.25">
      <c r="A9" s="170"/>
      <c r="B9" s="292" t="s">
        <v>252</v>
      </c>
      <c r="C9" s="293">
        <v>43350</v>
      </c>
      <c r="D9" s="291" t="s">
        <v>20</v>
      </c>
      <c r="E9" s="291" t="s">
        <v>253</v>
      </c>
      <c r="F9" s="291">
        <v>135</v>
      </c>
      <c r="G9" s="291">
        <v>3</v>
      </c>
      <c r="H9" s="291">
        <v>4</v>
      </c>
      <c r="I9" s="11">
        <v>152</v>
      </c>
      <c r="J9" s="12">
        <v>17</v>
      </c>
      <c r="K9" s="11">
        <v>246</v>
      </c>
      <c r="L9" s="12">
        <v>29</v>
      </c>
      <c r="M9" s="11">
        <v>184</v>
      </c>
      <c r="N9" s="12">
        <v>21</v>
      </c>
      <c r="O9" s="38">
        <f t="shared" si="0"/>
        <v>582</v>
      </c>
      <c r="P9" s="38">
        <f t="shared" si="0"/>
        <v>67</v>
      </c>
      <c r="Q9" s="15">
        <f t="shared" si="1"/>
        <v>3.608247422680412E-2</v>
      </c>
      <c r="R9" s="15">
        <f t="shared" si="1"/>
        <v>8.6865671641791042</v>
      </c>
      <c r="S9" s="18">
        <v>1538</v>
      </c>
      <c r="T9" s="17">
        <f t="shared" si="2"/>
        <v>-0.62158647594278282</v>
      </c>
      <c r="U9" s="18">
        <v>179108</v>
      </c>
      <c r="V9" s="19">
        <v>16205</v>
      </c>
      <c r="W9" s="20">
        <f t="shared" si="3"/>
        <v>11.052638074668312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K18" sqref="K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254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255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6" t="s">
        <v>17</v>
      </c>
      <c r="S6" s="2" t="s">
        <v>14</v>
      </c>
      <c r="T6" s="287" t="s">
        <v>18</v>
      </c>
      <c r="U6" s="2" t="s">
        <v>14</v>
      </c>
      <c r="V6" s="3" t="s">
        <v>15</v>
      </c>
      <c r="W6" s="286" t="s">
        <v>17</v>
      </c>
    </row>
    <row r="7" spans="1:23" ht="26.25" customHeight="1" x14ac:dyDescent="0.25">
      <c r="A7" s="170"/>
      <c r="B7" s="288" t="s">
        <v>256</v>
      </c>
      <c r="C7" s="289">
        <v>43364</v>
      </c>
      <c r="D7" s="287" t="s">
        <v>20</v>
      </c>
      <c r="E7" s="287" t="s">
        <v>257</v>
      </c>
      <c r="F7" s="287">
        <v>20</v>
      </c>
      <c r="G7" s="287">
        <v>20</v>
      </c>
      <c r="H7" s="287">
        <v>1</v>
      </c>
      <c r="I7" s="11">
        <v>175</v>
      </c>
      <c r="J7" s="12">
        <v>20</v>
      </c>
      <c r="K7" s="11">
        <v>433</v>
      </c>
      <c r="L7" s="12">
        <v>43</v>
      </c>
      <c r="M7" s="11">
        <v>401</v>
      </c>
      <c r="N7" s="12">
        <v>43</v>
      </c>
      <c r="O7" s="38">
        <f t="shared" ref="O7" si="0">+I7+K7+M7</f>
        <v>1009</v>
      </c>
      <c r="P7" s="38">
        <f t="shared" ref="P7" si="1">+J7+L7+N7</f>
        <v>106</v>
      </c>
      <c r="Q7" s="15">
        <f t="shared" ref="Q7" si="2">+N7/O7</f>
        <v>4.261645193260654E-2</v>
      </c>
      <c r="R7" s="15">
        <f t="shared" ref="R7" si="3">+O7/P7</f>
        <v>9.5188679245283012</v>
      </c>
      <c r="S7" s="18"/>
      <c r="T7" s="17" t="e">
        <f t="shared" ref="T7" si="4">-(S7-O7)/S7</f>
        <v>#DIV/0!</v>
      </c>
      <c r="U7" s="18">
        <v>1009</v>
      </c>
      <c r="V7" s="19">
        <v>106</v>
      </c>
      <c r="W7" s="20">
        <f t="shared" ref="W7:W8" si="5">U7/V7</f>
        <v>9.5188679245283012</v>
      </c>
    </row>
    <row r="8" spans="1:23" ht="27.75" customHeight="1" x14ac:dyDescent="0.25">
      <c r="A8" s="170"/>
      <c r="B8" s="288" t="s">
        <v>252</v>
      </c>
      <c r="C8" s="289">
        <v>43350</v>
      </c>
      <c r="D8" s="287" t="s">
        <v>20</v>
      </c>
      <c r="E8" s="287" t="s">
        <v>253</v>
      </c>
      <c r="F8" s="287">
        <v>135</v>
      </c>
      <c r="G8" s="287">
        <v>12</v>
      </c>
      <c r="H8" s="287">
        <v>3</v>
      </c>
      <c r="I8" s="11">
        <v>261</v>
      </c>
      <c r="J8" s="12">
        <v>33</v>
      </c>
      <c r="K8" s="11">
        <v>669</v>
      </c>
      <c r="L8" s="12">
        <v>85</v>
      </c>
      <c r="M8" s="11">
        <v>608</v>
      </c>
      <c r="N8" s="12">
        <v>81</v>
      </c>
      <c r="O8" s="38">
        <f t="shared" ref="O8:P8" si="6">+I8+K8+M8</f>
        <v>1538</v>
      </c>
      <c r="P8" s="38">
        <f t="shared" si="6"/>
        <v>199</v>
      </c>
      <c r="Q8" s="15">
        <f t="shared" ref="Q8:R8" si="7">+N8/O8</f>
        <v>5.2665799739921977E-2</v>
      </c>
      <c r="R8" s="15">
        <f t="shared" si="7"/>
        <v>7.7286432160804024</v>
      </c>
      <c r="S8" s="18">
        <v>14863</v>
      </c>
      <c r="T8" s="17">
        <f t="shared" ref="T8" si="8">-(S8-O8)/S8</f>
        <v>-0.89652156361434432</v>
      </c>
      <c r="U8" s="18">
        <v>177499</v>
      </c>
      <c r="V8" s="19">
        <v>16016</v>
      </c>
      <c r="W8" s="20">
        <f t="shared" si="5"/>
        <v>11.082604895104895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S18" sqref="S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250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251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2" t="s">
        <v>17</v>
      </c>
      <c r="S6" s="2" t="s">
        <v>14</v>
      </c>
      <c r="T6" s="283" t="s">
        <v>18</v>
      </c>
      <c r="U6" s="2" t="s">
        <v>14</v>
      </c>
      <c r="V6" s="3" t="s">
        <v>15</v>
      </c>
      <c r="W6" s="282" t="s">
        <v>17</v>
      </c>
    </row>
    <row r="7" spans="1:23" ht="27.75" customHeight="1" x14ac:dyDescent="0.25">
      <c r="A7" s="170"/>
      <c r="B7" s="284" t="s">
        <v>252</v>
      </c>
      <c r="C7" s="285">
        <v>43350</v>
      </c>
      <c r="D7" s="283" t="s">
        <v>20</v>
      </c>
      <c r="E7" s="283" t="s">
        <v>253</v>
      </c>
      <c r="F7" s="283">
        <v>135</v>
      </c>
      <c r="G7" s="283">
        <v>43</v>
      </c>
      <c r="H7" s="283">
        <v>2</v>
      </c>
      <c r="I7" s="11">
        <v>4473</v>
      </c>
      <c r="J7" s="12">
        <v>420</v>
      </c>
      <c r="K7" s="11">
        <v>4719</v>
      </c>
      <c r="L7" s="12">
        <v>444</v>
      </c>
      <c r="M7" s="11">
        <v>5445</v>
      </c>
      <c r="N7" s="12">
        <v>511</v>
      </c>
      <c r="O7" s="38">
        <f t="shared" ref="O7:P7" si="0">+I7+K7+M7</f>
        <v>14637</v>
      </c>
      <c r="P7" s="38">
        <f t="shared" si="0"/>
        <v>1375</v>
      </c>
      <c r="Q7" s="15">
        <f t="shared" ref="Q7:R7" si="1">+N7/O7</f>
        <v>3.4911525585844094E-2</v>
      </c>
      <c r="R7" s="15">
        <f t="shared" si="1"/>
        <v>10.645090909090909</v>
      </c>
      <c r="S7" s="18">
        <v>81372</v>
      </c>
      <c r="T7" s="17">
        <f t="shared" ref="T7" si="2">-(S7-O7)/S7</f>
        <v>-0.82012240082583687</v>
      </c>
      <c r="U7" s="18">
        <v>166747</v>
      </c>
      <c r="V7" s="19">
        <v>14920</v>
      </c>
      <c r="W7" s="20">
        <f t="shared" ref="W7" si="3">U7/V7</f>
        <v>11.176072386058982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250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251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1" t="s">
        <v>17</v>
      </c>
      <c r="S6" s="2" t="s">
        <v>14</v>
      </c>
      <c r="T6" s="280" t="s">
        <v>18</v>
      </c>
      <c r="U6" s="2" t="s">
        <v>14</v>
      </c>
      <c r="V6" s="3" t="s">
        <v>15</v>
      </c>
      <c r="W6" s="281" t="s">
        <v>17</v>
      </c>
    </row>
    <row r="7" spans="1:23" ht="27.75" customHeight="1" x14ac:dyDescent="0.25">
      <c r="A7" s="170"/>
      <c r="B7" s="278" t="s">
        <v>252</v>
      </c>
      <c r="C7" s="279">
        <v>43350</v>
      </c>
      <c r="D7" s="280" t="s">
        <v>20</v>
      </c>
      <c r="E7" s="280" t="s">
        <v>253</v>
      </c>
      <c r="F7" s="280">
        <v>135</v>
      </c>
      <c r="G7" s="280">
        <v>135</v>
      </c>
      <c r="H7" s="280">
        <v>1</v>
      </c>
      <c r="I7" s="11">
        <v>23657</v>
      </c>
      <c r="J7" s="12">
        <v>2003</v>
      </c>
      <c r="K7" s="11">
        <v>23572</v>
      </c>
      <c r="L7" s="12">
        <v>1968</v>
      </c>
      <c r="M7" s="11">
        <v>36263</v>
      </c>
      <c r="N7" s="12">
        <v>3040</v>
      </c>
      <c r="O7" s="38">
        <f t="shared" ref="O7:P7" si="0">+I7+K7+M7</f>
        <v>83492</v>
      </c>
      <c r="P7" s="38">
        <f t="shared" si="0"/>
        <v>7011</v>
      </c>
      <c r="Q7" s="15">
        <f t="shared" ref="Q7:R7" si="1">+N7/O7</f>
        <v>3.6410674076558236E-2</v>
      </c>
      <c r="R7" s="15">
        <f t="shared" si="1"/>
        <v>11.908714876622451</v>
      </c>
      <c r="S7" s="18"/>
      <c r="T7" s="17" t="e">
        <f t="shared" ref="T7" si="2">-(S7-O7)/S7</f>
        <v>#DIV/0!</v>
      </c>
      <c r="U7" s="18">
        <v>83493</v>
      </c>
      <c r="V7" s="19">
        <v>7011</v>
      </c>
      <c r="W7" s="20">
        <f t="shared" ref="W7" si="3">U7/V7</f>
        <v>11.908857509627728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16" sqref="U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247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248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4" t="s">
        <v>17</v>
      </c>
      <c r="S6" s="2" t="s">
        <v>14</v>
      </c>
      <c r="T6" s="275" t="s">
        <v>18</v>
      </c>
      <c r="U6" s="2" t="s">
        <v>14</v>
      </c>
      <c r="V6" s="3" t="s">
        <v>15</v>
      </c>
      <c r="W6" s="274" t="s">
        <v>17</v>
      </c>
    </row>
    <row r="7" spans="1:23" ht="27.75" customHeight="1" x14ac:dyDescent="0.25">
      <c r="A7" s="170"/>
      <c r="B7" s="276" t="s">
        <v>242</v>
      </c>
      <c r="C7" s="277">
        <v>43280</v>
      </c>
      <c r="D7" s="275" t="s">
        <v>20</v>
      </c>
      <c r="E7" s="275" t="s">
        <v>244</v>
      </c>
      <c r="F7" s="275">
        <v>60</v>
      </c>
      <c r="G7" s="275">
        <v>1</v>
      </c>
      <c r="H7" s="275">
        <v>8</v>
      </c>
      <c r="I7" s="11">
        <v>0</v>
      </c>
      <c r="J7" s="12">
        <v>0</v>
      </c>
      <c r="K7" s="11">
        <v>20</v>
      </c>
      <c r="L7" s="12">
        <v>2</v>
      </c>
      <c r="M7" s="11">
        <v>40</v>
      </c>
      <c r="N7" s="12">
        <v>4</v>
      </c>
      <c r="O7" s="38">
        <f t="shared" ref="O7:P8" si="0">+I7+K7+M7</f>
        <v>60</v>
      </c>
      <c r="P7" s="38">
        <f t="shared" si="0"/>
        <v>6</v>
      </c>
      <c r="Q7" s="15">
        <f t="shared" ref="Q7:R8" si="1">+N7/O7</f>
        <v>6.6666666666666666E-2</v>
      </c>
      <c r="R7" s="15">
        <f t="shared" si="1"/>
        <v>10</v>
      </c>
      <c r="S7" s="18">
        <v>120</v>
      </c>
      <c r="T7" s="17">
        <f t="shared" ref="T7:T8" si="2">-(S7-O7)/S7</f>
        <v>-0.5</v>
      </c>
      <c r="U7" s="18">
        <v>26212</v>
      </c>
      <c r="V7" s="19">
        <v>2670</v>
      </c>
      <c r="W7" s="20">
        <f t="shared" ref="W7:W8" si="3">U7/V7</f>
        <v>9.8172284644194754</v>
      </c>
    </row>
    <row r="8" spans="1:23" ht="33.75" customHeight="1" x14ac:dyDescent="0.25">
      <c r="A8" s="170"/>
      <c r="B8" s="276" t="s">
        <v>210</v>
      </c>
      <c r="C8" s="277">
        <v>43245</v>
      </c>
      <c r="D8" s="10" t="s">
        <v>20</v>
      </c>
      <c r="E8" s="275" t="s">
        <v>249</v>
      </c>
      <c r="F8" s="275">
        <v>121</v>
      </c>
      <c r="G8" s="275">
        <v>1</v>
      </c>
      <c r="H8" s="275">
        <v>8</v>
      </c>
      <c r="I8" s="11">
        <v>104</v>
      </c>
      <c r="J8" s="12">
        <v>13</v>
      </c>
      <c r="K8" s="11">
        <v>32</v>
      </c>
      <c r="L8" s="12">
        <v>4</v>
      </c>
      <c r="M8" s="11">
        <v>136</v>
      </c>
      <c r="N8" s="12">
        <v>17</v>
      </c>
      <c r="O8" s="38">
        <f t="shared" si="0"/>
        <v>272</v>
      </c>
      <c r="P8" s="38">
        <f t="shared" si="0"/>
        <v>34</v>
      </c>
      <c r="Q8" s="15">
        <f t="shared" si="1"/>
        <v>6.25E-2</v>
      </c>
      <c r="R8" s="15">
        <f t="shared" si="1"/>
        <v>8</v>
      </c>
      <c r="S8" s="18">
        <v>462</v>
      </c>
      <c r="T8" s="17">
        <f t="shared" si="2"/>
        <v>-0.41125541125541126</v>
      </c>
      <c r="U8" s="18">
        <v>388222</v>
      </c>
      <c r="V8" s="19">
        <v>41370</v>
      </c>
      <c r="W8" s="20">
        <f t="shared" si="3"/>
        <v>9.3841430988639107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25" sqref="G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245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246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0" t="s">
        <v>17</v>
      </c>
      <c r="S6" s="2" t="s">
        <v>14</v>
      </c>
      <c r="T6" s="271" t="s">
        <v>18</v>
      </c>
      <c r="U6" s="2" t="s">
        <v>14</v>
      </c>
      <c r="V6" s="3" t="s">
        <v>15</v>
      </c>
      <c r="W6" s="270" t="s">
        <v>17</v>
      </c>
    </row>
    <row r="7" spans="1:23" ht="27.75" customHeight="1" x14ac:dyDescent="0.25">
      <c r="A7" s="170"/>
      <c r="B7" s="272" t="s">
        <v>242</v>
      </c>
      <c r="C7" s="273">
        <v>43280</v>
      </c>
      <c r="D7" s="271" t="s">
        <v>20</v>
      </c>
      <c r="E7" s="271" t="s">
        <v>244</v>
      </c>
      <c r="F7" s="271">
        <v>60</v>
      </c>
      <c r="G7" s="271">
        <v>1</v>
      </c>
      <c r="H7" s="271">
        <v>7</v>
      </c>
      <c r="I7" s="11">
        <v>40</v>
      </c>
      <c r="J7" s="12">
        <v>4</v>
      </c>
      <c r="K7" s="11">
        <v>80</v>
      </c>
      <c r="L7" s="12">
        <v>8</v>
      </c>
      <c r="M7" s="11">
        <v>0</v>
      </c>
      <c r="N7" s="12">
        <v>0</v>
      </c>
      <c r="O7" s="38">
        <f t="shared" ref="O7:O8" si="0">+I7+K7+M7</f>
        <v>120</v>
      </c>
      <c r="P7" s="38">
        <f t="shared" ref="P7:P8" si="1">+J7+L7+N7</f>
        <v>12</v>
      </c>
      <c r="Q7" s="15">
        <f t="shared" ref="Q7:Q8" si="2">+N7/O7</f>
        <v>0</v>
      </c>
      <c r="R7" s="15">
        <f t="shared" ref="R7:R8" si="3">+O7/P7</f>
        <v>10</v>
      </c>
      <c r="S7" s="18">
        <v>38</v>
      </c>
      <c r="T7" s="17">
        <f t="shared" ref="T7:T8" si="4">-(S7-O7)/S7</f>
        <v>2.1578947368421053</v>
      </c>
      <c r="U7" s="18">
        <v>25952</v>
      </c>
      <c r="V7" s="19">
        <v>2644</v>
      </c>
      <c r="W7" s="20">
        <f t="shared" ref="W7:W8" si="5">U7/V7</f>
        <v>9.8154311649016641</v>
      </c>
    </row>
    <row r="8" spans="1:23" ht="27.75" customHeight="1" x14ac:dyDescent="0.25">
      <c r="A8" s="170"/>
      <c r="B8" s="272" t="s">
        <v>243</v>
      </c>
      <c r="C8" s="273">
        <v>43273</v>
      </c>
      <c r="D8" s="271" t="s">
        <v>20</v>
      </c>
      <c r="E8" s="271" t="s">
        <v>226</v>
      </c>
      <c r="F8" s="271">
        <v>81</v>
      </c>
      <c r="G8" s="271">
        <v>1</v>
      </c>
      <c r="H8" s="271">
        <v>5</v>
      </c>
      <c r="I8" s="11">
        <v>60</v>
      </c>
      <c r="J8" s="12">
        <v>6</v>
      </c>
      <c r="K8" s="11">
        <v>4</v>
      </c>
      <c r="L8" s="12">
        <v>40</v>
      </c>
      <c r="M8" s="11">
        <v>40</v>
      </c>
      <c r="N8" s="12">
        <v>4</v>
      </c>
      <c r="O8" s="38">
        <f t="shared" si="0"/>
        <v>104</v>
      </c>
      <c r="P8" s="38">
        <f t="shared" si="1"/>
        <v>50</v>
      </c>
      <c r="Q8" s="15">
        <f t="shared" si="2"/>
        <v>3.8461538461538464E-2</v>
      </c>
      <c r="R8" s="15">
        <f t="shared" si="3"/>
        <v>2.08</v>
      </c>
      <c r="S8" s="18">
        <v>80</v>
      </c>
      <c r="T8" s="17">
        <f t="shared" si="4"/>
        <v>0.3</v>
      </c>
      <c r="U8" s="18">
        <v>55103</v>
      </c>
      <c r="V8" s="19">
        <v>4930</v>
      </c>
      <c r="W8" s="20">
        <f t="shared" si="5"/>
        <v>11.177079107505071</v>
      </c>
    </row>
    <row r="9" spans="1:23" ht="33.75" customHeight="1" x14ac:dyDescent="0.25">
      <c r="A9" s="170"/>
      <c r="B9" s="272" t="s">
        <v>234</v>
      </c>
      <c r="C9" s="273">
        <v>43301</v>
      </c>
      <c r="D9" s="10" t="s">
        <v>20</v>
      </c>
      <c r="E9" s="271" t="s">
        <v>226</v>
      </c>
      <c r="F9" s="271">
        <v>100</v>
      </c>
      <c r="G9" s="271">
        <v>2</v>
      </c>
      <c r="H9" s="271">
        <v>5</v>
      </c>
      <c r="I9" s="11">
        <v>41</v>
      </c>
      <c r="J9" s="12">
        <v>5</v>
      </c>
      <c r="K9" s="11">
        <v>36</v>
      </c>
      <c r="L9" s="12">
        <v>4</v>
      </c>
      <c r="M9" s="11">
        <v>41</v>
      </c>
      <c r="N9" s="12">
        <v>5</v>
      </c>
      <c r="O9" s="38">
        <f t="shared" ref="O9:P9" si="6">+I9+K9+M9</f>
        <v>118</v>
      </c>
      <c r="P9" s="38">
        <f t="shared" si="6"/>
        <v>14</v>
      </c>
      <c r="Q9" s="15">
        <f t="shared" ref="Q9:R9" si="7">+N9/O9</f>
        <v>4.2372881355932202E-2</v>
      </c>
      <c r="R9" s="15">
        <f t="shared" si="7"/>
        <v>8.4285714285714288</v>
      </c>
      <c r="S9" s="18">
        <v>1082</v>
      </c>
      <c r="T9" s="17">
        <f t="shared" ref="T9" si="8">-(S9-O9)/S9</f>
        <v>-0.89094269870609977</v>
      </c>
      <c r="U9" s="18">
        <v>97782</v>
      </c>
      <c r="V9" s="19">
        <v>8436</v>
      </c>
      <c r="W9" s="20">
        <f t="shared" ref="W9" si="9">U9/V9</f>
        <v>11.591038406827881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240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241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6" t="s">
        <v>17</v>
      </c>
      <c r="S6" s="2" t="s">
        <v>14</v>
      </c>
      <c r="T6" s="267" t="s">
        <v>18</v>
      </c>
      <c r="U6" s="2" t="s">
        <v>14</v>
      </c>
      <c r="V6" s="3" t="s">
        <v>15</v>
      </c>
      <c r="W6" s="266" t="s">
        <v>17</v>
      </c>
    </row>
    <row r="7" spans="1:23" ht="33.75" customHeight="1" x14ac:dyDescent="0.25">
      <c r="A7" s="170"/>
      <c r="B7" s="268" t="s">
        <v>234</v>
      </c>
      <c r="C7" s="269">
        <v>43301</v>
      </c>
      <c r="D7" s="10" t="s">
        <v>20</v>
      </c>
      <c r="E7" s="267" t="s">
        <v>226</v>
      </c>
      <c r="F7" s="267">
        <v>100</v>
      </c>
      <c r="G7" s="267">
        <v>8</v>
      </c>
      <c r="H7" s="267">
        <v>4</v>
      </c>
      <c r="I7" s="11">
        <v>237</v>
      </c>
      <c r="J7" s="12">
        <v>25</v>
      </c>
      <c r="K7" s="11">
        <v>356</v>
      </c>
      <c r="L7" s="12">
        <v>38</v>
      </c>
      <c r="M7" s="11">
        <v>489</v>
      </c>
      <c r="N7" s="12">
        <v>48</v>
      </c>
      <c r="O7" s="38">
        <f t="shared" ref="O7:P7" si="0">+I7+K7+M7</f>
        <v>1082</v>
      </c>
      <c r="P7" s="38">
        <f t="shared" si="0"/>
        <v>111</v>
      </c>
      <c r="Q7" s="15">
        <f t="shared" ref="Q7:R7" si="1">+N7/O7</f>
        <v>4.4362292051756007E-2</v>
      </c>
      <c r="R7" s="15">
        <f t="shared" si="1"/>
        <v>9.7477477477477485</v>
      </c>
      <c r="S7" s="18">
        <v>1598</v>
      </c>
      <c r="T7" s="17">
        <f t="shared" ref="T7" si="2">-(S7-O7)/S7</f>
        <v>-0.32290362953692114</v>
      </c>
      <c r="U7" s="18">
        <v>96710</v>
      </c>
      <c r="V7" s="19">
        <v>8395</v>
      </c>
      <c r="W7" s="20">
        <f t="shared" ref="W7" si="3">U7/V7</f>
        <v>11.519952352590828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L16" sqref="L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238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239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2" t="s">
        <v>17</v>
      </c>
      <c r="S6" s="2" t="s">
        <v>14</v>
      </c>
      <c r="T6" s="263" t="s">
        <v>18</v>
      </c>
      <c r="U6" s="2" t="s">
        <v>14</v>
      </c>
      <c r="V6" s="3" t="s">
        <v>15</v>
      </c>
      <c r="W6" s="262" t="s">
        <v>17</v>
      </c>
    </row>
    <row r="7" spans="1:23" ht="36" customHeight="1" x14ac:dyDescent="0.25">
      <c r="A7" s="170"/>
      <c r="B7" s="264" t="s">
        <v>210</v>
      </c>
      <c r="C7" s="265">
        <v>43245</v>
      </c>
      <c r="D7" s="10" t="s">
        <v>20</v>
      </c>
      <c r="E7" s="263" t="s">
        <v>237</v>
      </c>
      <c r="F7" s="263">
        <v>100</v>
      </c>
      <c r="G7" s="263">
        <v>2</v>
      </c>
      <c r="H7" s="263">
        <v>7</v>
      </c>
      <c r="I7" s="11">
        <v>120</v>
      </c>
      <c r="J7" s="12">
        <v>15</v>
      </c>
      <c r="K7" s="11">
        <v>166</v>
      </c>
      <c r="L7" s="12">
        <v>20</v>
      </c>
      <c r="M7" s="11">
        <v>176</v>
      </c>
      <c r="N7" s="12">
        <v>21</v>
      </c>
      <c r="O7" s="38">
        <f t="shared" ref="O7" si="0">+I7+K7+M7</f>
        <v>462</v>
      </c>
      <c r="P7" s="38">
        <f t="shared" ref="P7" si="1">+J7+L7+N7</f>
        <v>56</v>
      </c>
      <c r="Q7" s="15">
        <f t="shared" ref="Q7" si="2">+N7/O7</f>
        <v>4.5454545454545456E-2</v>
      </c>
      <c r="R7" s="15">
        <f t="shared" ref="R7" si="3">+O7/P7</f>
        <v>8.25</v>
      </c>
      <c r="S7" s="18">
        <v>20646</v>
      </c>
      <c r="T7" s="17">
        <f t="shared" ref="T7" si="4">-(S7-O7)/S7</f>
        <v>-0.97762278407439696</v>
      </c>
      <c r="U7" s="18">
        <v>387705</v>
      </c>
      <c r="V7" s="19">
        <v>41306</v>
      </c>
      <c r="W7" s="20">
        <f t="shared" ref="W7" si="5">U7/V7</f>
        <v>9.3861666585968138</v>
      </c>
    </row>
    <row r="8" spans="1:23" ht="33.75" customHeight="1" x14ac:dyDescent="0.25">
      <c r="A8" s="170"/>
      <c r="B8" s="264" t="s">
        <v>234</v>
      </c>
      <c r="C8" s="265">
        <v>43301</v>
      </c>
      <c r="D8" s="10" t="s">
        <v>20</v>
      </c>
      <c r="E8" s="263" t="s">
        <v>226</v>
      </c>
      <c r="F8" s="263">
        <v>100</v>
      </c>
      <c r="G8" s="263">
        <v>17</v>
      </c>
      <c r="H8" s="263">
        <v>3</v>
      </c>
      <c r="I8" s="11">
        <v>324</v>
      </c>
      <c r="J8" s="12">
        <v>38</v>
      </c>
      <c r="K8" s="11">
        <v>550</v>
      </c>
      <c r="L8" s="12">
        <v>59</v>
      </c>
      <c r="M8" s="11">
        <v>724</v>
      </c>
      <c r="N8" s="12">
        <v>85</v>
      </c>
      <c r="O8" s="38">
        <f t="shared" ref="O8" si="6">+I8+K8+M8</f>
        <v>1598</v>
      </c>
      <c r="P8" s="38">
        <f t="shared" ref="P8" si="7">+J8+L8+N8</f>
        <v>182</v>
      </c>
      <c r="Q8" s="15">
        <f t="shared" ref="Q8:R8" si="8">+N8/O8</f>
        <v>5.3191489361702128E-2</v>
      </c>
      <c r="R8" s="15">
        <f t="shared" si="8"/>
        <v>8.780219780219781</v>
      </c>
      <c r="S8" s="18">
        <v>3906</v>
      </c>
      <c r="T8" s="17">
        <f t="shared" ref="T8" si="9">-(S8-O8)/S8</f>
        <v>-0.59088581669226825</v>
      </c>
      <c r="U8" s="18">
        <v>94171</v>
      </c>
      <c r="V8" s="19">
        <v>8112</v>
      </c>
      <c r="W8" s="20">
        <f t="shared" ref="W8" si="10">U8/V8</f>
        <v>11.608851084812624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5" sqref="D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235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236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8" t="s">
        <v>17</v>
      </c>
      <c r="S6" s="2" t="s">
        <v>14</v>
      </c>
      <c r="T6" s="259" t="s">
        <v>18</v>
      </c>
      <c r="U6" s="2" t="s">
        <v>14</v>
      </c>
      <c r="V6" s="3" t="s">
        <v>15</v>
      </c>
      <c r="W6" s="258" t="s">
        <v>17</v>
      </c>
    </row>
    <row r="7" spans="1:23" ht="33.75" customHeight="1" x14ac:dyDescent="0.25">
      <c r="A7" s="170"/>
      <c r="B7" s="260" t="s">
        <v>234</v>
      </c>
      <c r="C7" s="261">
        <v>43301</v>
      </c>
      <c r="D7" s="10" t="s">
        <v>20</v>
      </c>
      <c r="E7" s="259" t="s">
        <v>226</v>
      </c>
      <c r="F7" s="259">
        <v>100</v>
      </c>
      <c r="G7" s="259">
        <v>30</v>
      </c>
      <c r="H7" s="259">
        <v>2</v>
      </c>
      <c r="I7" s="11">
        <v>1128</v>
      </c>
      <c r="J7" s="12">
        <v>115</v>
      </c>
      <c r="K7" s="11">
        <v>1352</v>
      </c>
      <c r="L7" s="12">
        <v>135</v>
      </c>
      <c r="M7" s="11">
        <v>1425</v>
      </c>
      <c r="N7" s="12">
        <v>167</v>
      </c>
      <c r="O7" s="38">
        <f t="shared" ref="O7:P7" si="0">+I7+K7+M7</f>
        <v>3905</v>
      </c>
      <c r="P7" s="38">
        <f t="shared" si="0"/>
        <v>417</v>
      </c>
      <c r="Q7" s="15">
        <f t="shared" ref="Q7:R7" si="1">+N7/O7</f>
        <v>4.2765685019206148E-2</v>
      </c>
      <c r="R7" s="15">
        <f t="shared" si="1"/>
        <v>9.3645083932853712</v>
      </c>
      <c r="S7" s="18">
        <v>47731</v>
      </c>
      <c r="T7" s="17">
        <f t="shared" ref="T7" si="2">-(S7-O7)/S7</f>
        <v>-0.91818734155999249</v>
      </c>
      <c r="U7" s="18">
        <v>88841</v>
      </c>
      <c r="V7" s="19">
        <v>7518</v>
      </c>
      <c r="W7" s="20">
        <f t="shared" ref="W7" si="3">U7/V7</f>
        <v>11.817105613194999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C8" sqref="C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231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233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4" t="s">
        <v>17</v>
      </c>
      <c r="S6" s="2" t="s">
        <v>14</v>
      </c>
      <c r="T6" s="255" t="s">
        <v>18</v>
      </c>
      <c r="U6" s="2" t="s">
        <v>14</v>
      </c>
      <c r="V6" s="3" t="s">
        <v>15</v>
      </c>
      <c r="W6" s="254" t="s">
        <v>17</v>
      </c>
    </row>
    <row r="7" spans="1:23" ht="33.75" customHeight="1" x14ac:dyDescent="0.25">
      <c r="A7" s="170"/>
      <c r="B7" s="256" t="s">
        <v>234</v>
      </c>
      <c r="C7" s="257">
        <v>43301</v>
      </c>
      <c r="D7" s="10" t="s">
        <v>20</v>
      </c>
      <c r="E7" s="255" t="s">
        <v>226</v>
      </c>
      <c r="F7" s="255">
        <v>100</v>
      </c>
      <c r="G7" s="255">
        <v>100</v>
      </c>
      <c r="H7" s="255">
        <v>1</v>
      </c>
      <c r="I7" s="11">
        <v>11506</v>
      </c>
      <c r="J7" s="12">
        <v>876</v>
      </c>
      <c r="K7" s="11">
        <v>15727</v>
      </c>
      <c r="L7" s="12">
        <v>1203</v>
      </c>
      <c r="M7" s="11">
        <v>20569</v>
      </c>
      <c r="N7" s="12">
        <v>1643</v>
      </c>
      <c r="O7" s="38">
        <f t="shared" ref="O7:P7" si="0">+I7+K7+M7</f>
        <v>47802</v>
      </c>
      <c r="P7" s="38">
        <f t="shared" si="0"/>
        <v>3722</v>
      </c>
      <c r="Q7" s="15">
        <f t="shared" ref="Q7:R8" si="1">+N7/O7</f>
        <v>3.4370946822308693E-2</v>
      </c>
      <c r="R7" s="15">
        <f t="shared" si="1"/>
        <v>12.843095110155831</v>
      </c>
      <c r="S7" s="18"/>
      <c r="T7" s="17" t="e">
        <f t="shared" ref="T7:T8" si="2">-(S7-O7)/S7</f>
        <v>#DIV/0!</v>
      </c>
      <c r="U7" s="18">
        <v>47802</v>
      </c>
      <c r="V7" s="19">
        <v>3722</v>
      </c>
      <c r="W7" s="20">
        <f t="shared" ref="W7:W8" si="3">U7/V7</f>
        <v>12.843095110155831</v>
      </c>
    </row>
    <row r="8" spans="1:23" ht="33.75" customHeight="1" x14ac:dyDescent="0.25">
      <c r="A8" s="170"/>
      <c r="B8" s="256" t="s">
        <v>227</v>
      </c>
      <c r="C8" s="257">
        <v>43280</v>
      </c>
      <c r="D8" s="10" t="s">
        <v>20</v>
      </c>
      <c r="E8" s="255" t="s">
        <v>228</v>
      </c>
      <c r="F8" s="255">
        <v>60</v>
      </c>
      <c r="G8" s="255">
        <v>2</v>
      </c>
      <c r="H8" s="255">
        <v>4</v>
      </c>
      <c r="I8" s="11">
        <v>20</v>
      </c>
      <c r="J8" s="12">
        <v>2</v>
      </c>
      <c r="K8" s="11">
        <v>52</v>
      </c>
      <c r="L8" s="12">
        <v>5</v>
      </c>
      <c r="M8" s="11">
        <v>0</v>
      </c>
      <c r="N8" s="12">
        <v>0</v>
      </c>
      <c r="O8" s="38">
        <f t="shared" ref="O8" si="4">+I8+K8+M8</f>
        <v>72</v>
      </c>
      <c r="P8" s="38">
        <f t="shared" ref="P8" si="5">+J8+L8+N8</f>
        <v>7</v>
      </c>
      <c r="Q8" s="15">
        <f t="shared" si="1"/>
        <v>0</v>
      </c>
      <c r="R8" s="15">
        <f t="shared" si="1"/>
        <v>10.285714285714286</v>
      </c>
      <c r="S8" s="18">
        <v>625</v>
      </c>
      <c r="T8" s="17">
        <f t="shared" si="2"/>
        <v>-0.88480000000000003</v>
      </c>
      <c r="U8" s="18">
        <v>25684</v>
      </c>
      <c r="V8" s="19">
        <v>2618</v>
      </c>
      <c r="W8" s="20">
        <f t="shared" si="3"/>
        <v>9.8105423987776934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J16" sqref="J16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424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425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2020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9" t="s">
        <v>17</v>
      </c>
      <c r="S6" s="2" t="s">
        <v>14</v>
      </c>
      <c r="T6" s="568" t="s">
        <v>18</v>
      </c>
      <c r="U6" s="2" t="s">
        <v>14</v>
      </c>
      <c r="V6" s="3" t="s">
        <v>15</v>
      </c>
      <c r="W6" s="569" t="s">
        <v>17</v>
      </c>
    </row>
    <row r="8" spans="1:23" ht="57.75" customHeight="1" x14ac:dyDescent="0.25">
      <c r="B8" s="566" t="s">
        <v>418</v>
      </c>
      <c r="C8" s="567">
        <v>43854</v>
      </c>
      <c r="D8" s="568" t="s">
        <v>20</v>
      </c>
      <c r="E8" s="408" t="s">
        <v>419</v>
      </c>
      <c r="F8" s="568">
        <v>43</v>
      </c>
      <c r="G8" s="568">
        <v>15</v>
      </c>
      <c r="H8" s="568">
        <v>3</v>
      </c>
      <c r="I8" s="11">
        <v>845</v>
      </c>
      <c r="J8" s="12">
        <v>60</v>
      </c>
      <c r="K8" s="11">
        <v>2557</v>
      </c>
      <c r="L8" s="12">
        <v>180</v>
      </c>
      <c r="M8" s="11">
        <v>2373</v>
      </c>
      <c r="N8" s="12">
        <v>160</v>
      </c>
      <c r="O8" s="38">
        <f t="shared" ref="O8" si="0">+I8+K8+M8</f>
        <v>5775</v>
      </c>
      <c r="P8" s="393">
        <f>+J8+L8+N8</f>
        <v>400</v>
      </c>
      <c r="Q8" s="15">
        <f>+O8/G8</f>
        <v>385</v>
      </c>
      <c r="R8" s="15">
        <f t="shared" ref="R8" si="1">+O8/P8</f>
        <v>14.4375</v>
      </c>
      <c r="S8" s="18">
        <v>10998</v>
      </c>
      <c r="T8" s="17">
        <f>-(S8-O8)/S8</f>
        <v>-0.47490452809601746</v>
      </c>
      <c r="U8" s="18">
        <v>75337.5</v>
      </c>
      <c r="V8" s="19">
        <v>5249</v>
      </c>
      <c r="W8" s="20">
        <f t="shared" ref="W8" si="2">U8/V8</f>
        <v>14.352733854067441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M16" sqref="M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231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232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0" t="s">
        <v>17</v>
      </c>
      <c r="S6" s="2" t="s">
        <v>14</v>
      </c>
      <c r="T6" s="251" t="s">
        <v>18</v>
      </c>
      <c r="U6" s="2" t="s">
        <v>14</v>
      </c>
      <c r="V6" s="3" t="s">
        <v>15</v>
      </c>
      <c r="W6" s="250" t="s">
        <v>17</v>
      </c>
    </row>
    <row r="7" spans="1:23" ht="33.75" customHeight="1" x14ac:dyDescent="0.25">
      <c r="A7" s="170"/>
      <c r="B7" s="252" t="s">
        <v>219</v>
      </c>
      <c r="C7" s="253">
        <v>43273</v>
      </c>
      <c r="D7" s="10" t="s">
        <v>20</v>
      </c>
      <c r="E7" s="251" t="s">
        <v>221</v>
      </c>
      <c r="F7" s="251">
        <v>13</v>
      </c>
      <c r="G7" s="251">
        <v>1</v>
      </c>
      <c r="H7" s="251">
        <v>4</v>
      </c>
      <c r="I7" s="11">
        <v>24</v>
      </c>
      <c r="J7" s="12">
        <v>2</v>
      </c>
      <c r="K7" s="11">
        <v>0</v>
      </c>
      <c r="L7" s="12">
        <v>0</v>
      </c>
      <c r="M7" s="11">
        <v>0</v>
      </c>
      <c r="N7" s="12">
        <v>0</v>
      </c>
      <c r="O7" s="38">
        <f t="shared" ref="O7:P7" si="0">+I7+K7+M7</f>
        <v>24</v>
      </c>
      <c r="P7" s="38">
        <f t="shared" si="0"/>
        <v>2</v>
      </c>
      <c r="Q7" s="15">
        <f t="shared" ref="Q7:R8" si="1">+N7/O7</f>
        <v>0</v>
      </c>
      <c r="R7" s="15">
        <f t="shared" si="1"/>
        <v>12</v>
      </c>
      <c r="S7" s="18">
        <v>1534</v>
      </c>
      <c r="T7" s="17">
        <f t="shared" ref="T7:T8" si="2">-(S7-O7)/S7</f>
        <v>-0.98435462842242505</v>
      </c>
      <c r="U7" s="18">
        <v>9731</v>
      </c>
      <c r="V7" s="19">
        <v>822</v>
      </c>
      <c r="W7" s="20">
        <f t="shared" ref="W7:W8" si="3">U7/V7</f>
        <v>11.838199513381996</v>
      </c>
    </row>
    <row r="8" spans="1:23" ht="33.75" customHeight="1" x14ac:dyDescent="0.25">
      <c r="A8" s="170"/>
      <c r="B8" s="252" t="s">
        <v>227</v>
      </c>
      <c r="C8" s="253">
        <v>43280</v>
      </c>
      <c r="D8" s="10" t="s">
        <v>20</v>
      </c>
      <c r="E8" s="251" t="s">
        <v>228</v>
      </c>
      <c r="F8" s="251">
        <v>60</v>
      </c>
      <c r="G8" s="251">
        <v>6</v>
      </c>
      <c r="H8" s="251">
        <v>3</v>
      </c>
      <c r="I8" s="11">
        <v>175</v>
      </c>
      <c r="J8" s="12">
        <v>20</v>
      </c>
      <c r="K8" s="11">
        <v>211</v>
      </c>
      <c r="L8" s="12">
        <v>27</v>
      </c>
      <c r="M8" s="11">
        <v>239</v>
      </c>
      <c r="N8" s="12">
        <v>29</v>
      </c>
      <c r="O8" s="38">
        <f t="shared" ref="O8" si="4">+I8+K8+M8</f>
        <v>625</v>
      </c>
      <c r="P8" s="38">
        <f t="shared" ref="P8" si="5">+J8+L8+N8</f>
        <v>76</v>
      </c>
      <c r="Q8" s="15">
        <f t="shared" si="1"/>
        <v>4.6399999999999997E-2</v>
      </c>
      <c r="R8" s="15">
        <f t="shared" si="1"/>
        <v>8.223684210526315</v>
      </c>
      <c r="S8" s="18">
        <v>1675</v>
      </c>
      <c r="T8" s="17">
        <f t="shared" si="2"/>
        <v>-0.62686567164179108</v>
      </c>
      <c r="U8" s="18">
        <v>24948</v>
      </c>
      <c r="V8" s="19">
        <v>2522</v>
      </c>
      <c r="W8" s="20">
        <f t="shared" si="3"/>
        <v>9.8921490880253771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T19" sqref="T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229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230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9" t="s">
        <v>17</v>
      </c>
      <c r="S6" s="2" t="s">
        <v>14</v>
      </c>
      <c r="T6" s="248" t="s">
        <v>18</v>
      </c>
      <c r="U6" s="2" t="s">
        <v>14</v>
      </c>
      <c r="V6" s="3" t="s">
        <v>15</v>
      </c>
      <c r="W6" s="249" t="s">
        <v>17</v>
      </c>
    </row>
    <row r="7" spans="1:23" ht="33.75" customHeight="1" x14ac:dyDescent="0.25">
      <c r="A7" s="170"/>
      <c r="B7" s="246" t="s">
        <v>219</v>
      </c>
      <c r="C7" s="247">
        <v>43273</v>
      </c>
      <c r="D7" s="10" t="s">
        <v>20</v>
      </c>
      <c r="E7" s="248" t="s">
        <v>221</v>
      </c>
      <c r="F7" s="248">
        <v>13</v>
      </c>
      <c r="G7" s="248">
        <v>7</v>
      </c>
      <c r="H7" s="248">
        <v>3</v>
      </c>
      <c r="I7" s="11">
        <v>210</v>
      </c>
      <c r="J7" s="12">
        <v>19</v>
      </c>
      <c r="K7" s="11">
        <v>601</v>
      </c>
      <c r="L7" s="12">
        <v>51</v>
      </c>
      <c r="M7" s="11">
        <v>723</v>
      </c>
      <c r="N7" s="12">
        <v>68</v>
      </c>
      <c r="O7" s="38">
        <f t="shared" ref="O7:P9" si="0">+I7+K7+M7</f>
        <v>1534</v>
      </c>
      <c r="P7" s="38">
        <f t="shared" si="0"/>
        <v>138</v>
      </c>
      <c r="Q7" s="15">
        <f t="shared" ref="Q7:R9" si="1">+N7/O7</f>
        <v>4.4328552803129077E-2</v>
      </c>
      <c r="R7" s="15">
        <f t="shared" si="1"/>
        <v>11.115942028985508</v>
      </c>
      <c r="S7" s="18">
        <v>132</v>
      </c>
      <c r="T7" s="17">
        <f t="shared" ref="T7:T9" si="2">-(S7-O7)/S7</f>
        <v>10.621212121212121</v>
      </c>
      <c r="U7" s="18">
        <v>8439</v>
      </c>
      <c r="V7" s="19">
        <v>690</v>
      </c>
      <c r="W7" s="20">
        <f t="shared" ref="W7:W9" si="3">U7/V7</f>
        <v>12.230434782608695</v>
      </c>
    </row>
    <row r="8" spans="1:23" ht="33.75" customHeight="1" x14ac:dyDescent="0.25">
      <c r="A8" s="170"/>
      <c r="B8" s="246" t="s">
        <v>227</v>
      </c>
      <c r="C8" s="247">
        <v>43280</v>
      </c>
      <c r="D8" s="10" t="s">
        <v>20</v>
      </c>
      <c r="E8" s="248" t="s">
        <v>228</v>
      </c>
      <c r="F8" s="248">
        <v>60</v>
      </c>
      <c r="G8" s="248">
        <v>12</v>
      </c>
      <c r="H8" s="248">
        <v>2</v>
      </c>
      <c r="I8" s="11">
        <v>576</v>
      </c>
      <c r="J8" s="12">
        <v>54</v>
      </c>
      <c r="K8" s="11">
        <v>399</v>
      </c>
      <c r="L8" s="12">
        <v>41</v>
      </c>
      <c r="M8" s="11">
        <v>600</v>
      </c>
      <c r="N8" s="12">
        <v>62</v>
      </c>
      <c r="O8" s="38">
        <f t="shared" si="0"/>
        <v>1575</v>
      </c>
      <c r="P8" s="38">
        <f t="shared" si="0"/>
        <v>157</v>
      </c>
      <c r="Q8" s="15">
        <f t="shared" si="1"/>
        <v>3.9365079365079367E-2</v>
      </c>
      <c r="R8" s="15">
        <f t="shared" si="1"/>
        <v>10.031847133757962</v>
      </c>
      <c r="S8" s="18">
        <v>11975</v>
      </c>
      <c r="T8" s="17">
        <f t="shared" si="2"/>
        <v>-0.86847599164926936</v>
      </c>
      <c r="U8" s="18">
        <v>22463</v>
      </c>
      <c r="V8" s="19">
        <v>2249</v>
      </c>
      <c r="W8" s="20">
        <f t="shared" si="3"/>
        <v>9.9879946642952415</v>
      </c>
    </row>
    <row r="9" spans="1:23" ht="33.75" customHeight="1" x14ac:dyDescent="0.25">
      <c r="A9" s="170"/>
      <c r="B9" s="246" t="s">
        <v>224</v>
      </c>
      <c r="C9" s="247" t="s">
        <v>225</v>
      </c>
      <c r="D9" s="10" t="s">
        <v>20</v>
      </c>
      <c r="E9" s="248" t="s">
        <v>226</v>
      </c>
      <c r="F9" s="248">
        <v>81</v>
      </c>
      <c r="G9" s="248">
        <v>2</v>
      </c>
      <c r="H9" s="248">
        <v>3</v>
      </c>
      <c r="I9" s="11">
        <v>34</v>
      </c>
      <c r="J9" s="12">
        <v>2</v>
      </c>
      <c r="K9" s="11">
        <v>56</v>
      </c>
      <c r="L9" s="12">
        <v>4</v>
      </c>
      <c r="M9" s="11">
        <v>28</v>
      </c>
      <c r="N9" s="12">
        <v>2</v>
      </c>
      <c r="O9" s="38">
        <f t="shared" si="0"/>
        <v>118</v>
      </c>
      <c r="P9" s="38">
        <f t="shared" si="0"/>
        <v>8</v>
      </c>
      <c r="Q9" s="15">
        <f t="shared" si="1"/>
        <v>1.6949152542372881E-2</v>
      </c>
      <c r="R9" s="15">
        <f t="shared" si="1"/>
        <v>14.75</v>
      </c>
      <c r="S9" s="18">
        <v>1705</v>
      </c>
      <c r="T9" s="17">
        <f t="shared" si="2"/>
        <v>-0.93079178885630498</v>
      </c>
      <c r="U9" s="18">
        <v>54542</v>
      </c>
      <c r="V9" s="19">
        <v>4878</v>
      </c>
      <c r="W9" s="20">
        <f t="shared" si="3"/>
        <v>11.181221812218123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4" zoomScale="60" zoomScaleNormal="60" workbookViewId="0">
      <selection activeCell="C10" sqref="C1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222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223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2" t="s">
        <v>17</v>
      </c>
      <c r="S6" s="2" t="s">
        <v>14</v>
      </c>
      <c r="T6" s="243" t="s">
        <v>18</v>
      </c>
      <c r="U6" s="2" t="s">
        <v>14</v>
      </c>
      <c r="V6" s="3" t="s">
        <v>15</v>
      </c>
      <c r="W6" s="242" t="s">
        <v>17</v>
      </c>
    </row>
    <row r="7" spans="1:23" ht="33.75" customHeight="1" x14ac:dyDescent="0.25">
      <c r="A7" s="170"/>
      <c r="B7" s="244" t="s">
        <v>210</v>
      </c>
      <c r="C7" s="245">
        <v>43245</v>
      </c>
      <c r="D7" s="10" t="s">
        <v>20</v>
      </c>
      <c r="E7" s="243" t="s">
        <v>212</v>
      </c>
      <c r="F7" s="243">
        <v>126</v>
      </c>
      <c r="G7" s="243">
        <v>2</v>
      </c>
      <c r="H7" s="243">
        <v>5</v>
      </c>
      <c r="I7" s="11">
        <v>12294</v>
      </c>
      <c r="J7" s="12">
        <v>1335</v>
      </c>
      <c r="K7" s="11">
        <v>8710</v>
      </c>
      <c r="L7" s="12">
        <v>955</v>
      </c>
      <c r="M7" s="11">
        <v>10122</v>
      </c>
      <c r="N7" s="12">
        <v>1149</v>
      </c>
      <c r="O7" s="38">
        <f t="shared" ref="O7:P11" si="0">+I7+K7+M7</f>
        <v>31126</v>
      </c>
      <c r="P7" s="38">
        <f t="shared" si="0"/>
        <v>3439</v>
      </c>
      <c r="Q7" s="15">
        <f t="shared" ref="Q7:R11" si="1">+N7/O7</f>
        <v>3.6914476643320697E-2</v>
      </c>
      <c r="R7" s="15">
        <f t="shared" si="1"/>
        <v>9.0508868857225941</v>
      </c>
      <c r="S7" s="18">
        <v>10986</v>
      </c>
      <c r="T7" s="17">
        <f t="shared" ref="T7:T11" si="2">-(S7-O7)/S7</f>
        <v>1.8332423083924996</v>
      </c>
      <c r="U7" s="18">
        <v>364213</v>
      </c>
      <c r="V7" s="19">
        <v>35665</v>
      </c>
      <c r="W7" s="20">
        <f t="shared" ref="W7:W11" si="3">U7/V7</f>
        <v>10.212056638160663</v>
      </c>
    </row>
    <row r="8" spans="1:23" ht="33.75" customHeight="1" x14ac:dyDescent="0.25">
      <c r="A8" s="170"/>
      <c r="B8" s="244" t="s">
        <v>219</v>
      </c>
      <c r="C8" s="245">
        <v>43273</v>
      </c>
      <c r="D8" s="10" t="s">
        <v>20</v>
      </c>
      <c r="E8" s="243" t="s">
        <v>221</v>
      </c>
      <c r="F8" s="243">
        <v>13</v>
      </c>
      <c r="G8" s="243">
        <v>13</v>
      </c>
      <c r="H8" s="243">
        <v>2</v>
      </c>
      <c r="I8" s="11">
        <v>24</v>
      </c>
      <c r="J8" s="12">
        <v>2</v>
      </c>
      <c r="K8" s="11">
        <v>84</v>
      </c>
      <c r="L8" s="12">
        <v>6</v>
      </c>
      <c r="M8" s="11">
        <v>24</v>
      </c>
      <c r="N8" s="12">
        <v>2</v>
      </c>
      <c r="O8" s="38">
        <f t="shared" si="0"/>
        <v>132</v>
      </c>
      <c r="P8" s="38">
        <f t="shared" si="0"/>
        <v>10</v>
      </c>
      <c r="Q8" s="15">
        <f t="shared" si="1"/>
        <v>1.5151515151515152E-2</v>
      </c>
      <c r="R8" s="15">
        <f t="shared" si="1"/>
        <v>13.2</v>
      </c>
      <c r="S8" s="18">
        <v>3369</v>
      </c>
      <c r="T8" s="17">
        <f t="shared" si="2"/>
        <v>-0.96081923419412285</v>
      </c>
      <c r="U8" s="18">
        <v>6843</v>
      </c>
      <c r="V8" s="19">
        <v>547</v>
      </c>
      <c r="W8" s="20">
        <f t="shared" si="3"/>
        <v>12.510054844606946</v>
      </c>
    </row>
    <row r="9" spans="1:23" ht="33.75" customHeight="1" x14ac:dyDescent="0.25">
      <c r="A9" s="170"/>
      <c r="B9" s="244" t="s">
        <v>227</v>
      </c>
      <c r="C9" s="245">
        <v>43280</v>
      </c>
      <c r="D9" s="10" t="s">
        <v>20</v>
      </c>
      <c r="E9" s="243" t="s">
        <v>228</v>
      </c>
      <c r="F9" s="243">
        <v>60</v>
      </c>
      <c r="G9" s="243">
        <v>60</v>
      </c>
      <c r="H9" s="243">
        <v>1</v>
      </c>
      <c r="I9" s="11">
        <v>3359</v>
      </c>
      <c r="J9" s="12">
        <v>310</v>
      </c>
      <c r="K9" s="11">
        <v>3867</v>
      </c>
      <c r="L9" s="12">
        <v>381</v>
      </c>
      <c r="M9" s="11">
        <v>4688</v>
      </c>
      <c r="N9" s="12">
        <v>437</v>
      </c>
      <c r="O9" s="38">
        <f t="shared" ref="O9" si="4">+I9+K9+M9</f>
        <v>11914</v>
      </c>
      <c r="P9" s="38">
        <f t="shared" ref="P9" si="5">+J9+L9+N9</f>
        <v>1128</v>
      </c>
      <c r="Q9" s="15">
        <f t="shared" ref="Q9" si="6">+N9/O9</f>
        <v>3.6679536679536683E-2</v>
      </c>
      <c r="R9" s="15">
        <f t="shared" ref="R9" si="7">+O9/P9</f>
        <v>10.562056737588652</v>
      </c>
      <c r="S9" s="18"/>
      <c r="T9" s="17" t="e">
        <f t="shared" si="2"/>
        <v>#DIV/0!</v>
      </c>
      <c r="U9" s="18">
        <v>11914</v>
      </c>
      <c r="V9" s="19">
        <v>1126</v>
      </c>
      <c r="W9" s="20">
        <f t="shared" si="3"/>
        <v>10.580817051509769</v>
      </c>
    </row>
    <row r="10" spans="1:23" ht="33.75" customHeight="1" x14ac:dyDescent="0.25">
      <c r="A10" s="170"/>
      <c r="B10" s="244" t="s">
        <v>224</v>
      </c>
      <c r="C10" s="245" t="s">
        <v>225</v>
      </c>
      <c r="D10" s="10" t="s">
        <v>20</v>
      </c>
      <c r="E10" s="243" t="s">
        <v>226</v>
      </c>
      <c r="F10" s="243">
        <v>81</v>
      </c>
      <c r="G10" s="243">
        <v>81</v>
      </c>
      <c r="H10" s="243">
        <v>2</v>
      </c>
      <c r="I10" s="11">
        <v>457</v>
      </c>
      <c r="J10" s="12">
        <v>39</v>
      </c>
      <c r="K10" s="11">
        <v>742</v>
      </c>
      <c r="L10" s="12">
        <v>63</v>
      </c>
      <c r="M10" s="11">
        <v>503</v>
      </c>
      <c r="N10" s="12">
        <v>44</v>
      </c>
      <c r="O10" s="38">
        <f t="shared" si="0"/>
        <v>1702</v>
      </c>
      <c r="P10" s="38">
        <f t="shared" si="0"/>
        <v>146</v>
      </c>
      <c r="Q10" s="15">
        <f t="shared" si="1"/>
        <v>2.5851938895417155E-2</v>
      </c>
      <c r="R10" s="15">
        <f t="shared" si="1"/>
        <v>11.657534246575343</v>
      </c>
      <c r="S10" s="18">
        <v>24024</v>
      </c>
      <c r="T10" s="17">
        <f t="shared" si="2"/>
        <v>-0.92915417915417919</v>
      </c>
      <c r="U10" s="18">
        <v>51985</v>
      </c>
      <c r="V10" s="19">
        <v>4656</v>
      </c>
      <c r="W10" s="20">
        <f t="shared" si="3"/>
        <v>11.16516323024055</v>
      </c>
    </row>
    <row r="11" spans="1:23" ht="32.25" customHeight="1" x14ac:dyDescent="0.25">
      <c r="A11" s="170"/>
      <c r="B11" s="244" t="s">
        <v>215</v>
      </c>
      <c r="C11" s="245">
        <v>43252</v>
      </c>
      <c r="D11" s="10" t="s">
        <v>20</v>
      </c>
      <c r="E11" s="243" t="s">
        <v>216</v>
      </c>
      <c r="F11" s="243">
        <v>40</v>
      </c>
      <c r="G11" s="243">
        <v>16</v>
      </c>
      <c r="H11" s="243">
        <v>4</v>
      </c>
      <c r="I11" s="11">
        <v>28</v>
      </c>
      <c r="J11" s="12">
        <v>4</v>
      </c>
      <c r="K11" s="11">
        <v>50</v>
      </c>
      <c r="L11" s="12">
        <v>6</v>
      </c>
      <c r="M11" s="11">
        <v>0</v>
      </c>
      <c r="N11" s="12">
        <v>0</v>
      </c>
      <c r="O11" s="38">
        <f t="shared" si="0"/>
        <v>78</v>
      </c>
      <c r="P11" s="38">
        <f t="shared" si="0"/>
        <v>10</v>
      </c>
      <c r="Q11" s="15">
        <f t="shared" si="1"/>
        <v>0</v>
      </c>
      <c r="R11" s="15">
        <f t="shared" si="1"/>
        <v>7.8</v>
      </c>
      <c r="S11" s="18">
        <v>259</v>
      </c>
      <c r="T11" s="17">
        <f t="shared" si="2"/>
        <v>-0.69884169884169889</v>
      </c>
      <c r="U11" s="18">
        <v>20074</v>
      </c>
      <c r="V11" s="19">
        <v>2068</v>
      </c>
      <c r="W11" s="20">
        <f t="shared" si="3"/>
        <v>9.7069632495164413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B1"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222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223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5" t="s">
        <v>17</v>
      </c>
      <c r="S6" s="2" t="s">
        <v>14</v>
      </c>
      <c r="T6" s="236" t="s">
        <v>18</v>
      </c>
      <c r="U6" s="2" t="s">
        <v>14</v>
      </c>
      <c r="V6" s="3" t="s">
        <v>15</v>
      </c>
      <c r="W6" s="235" t="s">
        <v>17</v>
      </c>
    </row>
    <row r="7" spans="1:23" ht="33.75" customHeight="1" x14ac:dyDescent="0.25">
      <c r="A7" s="170"/>
      <c r="B7" s="237" t="s">
        <v>210</v>
      </c>
      <c r="C7" s="238">
        <v>43245</v>
      </c>
      <c r="D7" s="10" t="s">
        <v>20</v>
      </c>
      <c r="E7" s="236" t="s">
        <v>212</v>
      </c>
      <c r="F7" s="236">
        <v>126</v>
      </c>
      <c r="G7" s="236">
        <v>2</v>
      </c>
      <c r="H7" s="236">
        <v>4</v>
      </c>
      <c r="I7" s="11">
        <v>4026</v>
      </c>
      <c r="J7" s="12">
        <v>668</v>
      </c>
      <c r="K7" s="11">
        <v>3894</v>
      </c>
      <c r="L7" s="12">
        <v>649</v>
      </c>
      <c r="M7" s="11">
        <v>3066</v>
      </c>
      <c r="N7" s="12">
        <v>509</v>
      </c>
      <c r="O7" s="38">
        <f t="shared" ref="O7:P12" si="0">+I7+K7+M7</f>
        <v>10986</v>
      </c>
      <c r="P7" s="38">
        <f t="shared" si="0"/>
        <v>1826</v>
      </c>
      <c r="Q7" s="15">
        <f t="shared" ref="Q7:R12" si="1">+N7/O7</f>
        <v>4.6331694884398325E-2</v>
      </c>
      <c r="R7" s="15">
        <f t="shared" si="1"/>
        <v>6.0164293537787517</v>
      </c>
      <c r="S7" s="18">
        <v>133</v>
      </c>
      <c r="T7" s="17">
        <f t="shared" ref="T7:T12" si="2">-(S7-O7)/S7</f>
        <v>81.601503759398497</v>
      </c>
      <c r="U7" s="18">
        <v>313027</v>
      </c>
      <c r="V7" s="19">
        <v>28888</v>
      </c>
      <c r="W7" s="20">
        <f t="shared" ref="W7:W12" si="3">U7/V7</f>
        <v>10.835883411797287</v>
      </c>
    </row>
    <row r="8" spans="1:23" ht="33.75" customHeight="1" x14ac:dyDescent="0.25">
      <c r="A8" s="170"/>
      <c r="B8" s="237" t="s">
        <v>219</v>
      </c>
      <c r="C8" s="238">
        <v>43273</v>
      </c>
      <c r="D8" s="10" t="s">
        <v>20</v>
      </c>
      <c r="E8" s="236" t="s">
        <v>221</v>
      </c>
      <c r="F8" s="236">
        <v>13</v>
      </c>
      <c r="G8" s="236">
        <v>13</v>
      </c>
      <c r="H8" s="236">
        <v>1</v>
      </c>
      <c r="I8" s="11">
        <v>1806</v>
      </c>
      <c r="J8" s="12">
        <v>132</v>
      </c>
      <c r="K8" s="11">
        <v>1130</v>
      </c>
      <c r="L8" s="12">
        <v>84</v>
      </c>
      <c r="M8" s="11">
        <v>733</v>
      </c>
      <c r="N8" s="12">
        <v>52</v>
      </c>
      <c r="O8" s="38">
        <f t="shared" ref="O8:O11" si="4">+I8+K8+M8</f>
        <v>3669</v>
      </c>
      <c r="P8" s="38">
        <f t="shared" ref="P8:P11" si="5">+J8+L8+N8</f>
        <v>268</v>
      </c>
      <c r="Q8" s="15">
        <f t="shared" ref="Q8:Q11" si="6">+N8/O8</f>
        <v>1.4172799127827746E-2</v>
      </c>
      <c r="R8" s="15">
        <f t="shared" ref="R8:R11" si="7">+O8/P8</f>
        <v>13.690298507462687</v>
      </c>
      <c r="S8" s="18"/>
      <c r="T8" s="17" t="e">
        <f t="shared" si="2"/>
        <v>#DIV/0!</v>
      </c>
      <c r="U8" s="18">
        <v>3669</v>
      </c>
      <c r="V8" s="19">
        <v>268</v>
      </c>
      <c r="W8" s="20">
        <f t="shared" si="3"/>
        <v>13.690298507462687</v>
      </c>
    </row>
    <row r="9" spans="1:23" ht="33.75" customHeight="1" x14ac:dyDescent="0.25">
      <c r="A9" s="170"/>
      <c r="B9" s="237" t="s">
        <v>209</v>
      </c>
      <c r="C9" s="238">
        <v>43238</v>
      </c>
      <c r="D9" s="10" t="s">
        <v>20</v>
      </c>
      <c r="E9" s="236" t="s">
        <v>211</v>
      </c>
      <c r="F9" s="236">
        <v>41</v>
      </c>
      <c r="G9" s="236">
        <v>1</v>
      </c>
      <c r="H9" s="236">
        <v>5</v>
      </c>
      <c r="I9" s="11">
        <v>0</v>
      </c>
      <c r="J9" s="12">
        <v>0</v>
      </c>
      <c r="K9" s="11">
        <v>18</v>
      </c>
      <c r="L9" s="12">
        <v>2</v>
      </c>
      <c r="M9" s="11">
        <v>29</v>
      </c>
      <c r="N9" s="12">
        <v>3</v>
      </c>
      <c r="O9" s="38">
        <f t="shared" si="4"/>
        <v>47</v>
      </c>
      <c r="P9" s="38">
        <f t="shared" si="5"/>
        <v>5</v>
      </c>
      <c r="Q9" s="15">
        <f t="shared" si="6"/>
        <v>6.3829787234042548E-2</v>
      </c>
      <c r="R9" s="15">
        <f t="shared" si="7"/>
        <v>9.4</v>
      </c>
      <c r="S9" s="18">
        <v>22</v>
      </c>
      <c r="T9" s="17">
        <f t="shared" si="2"/>
        <v>1.1363636363636365</v>
      </c>
      <c r="U9" s="18">
        <v>9306</v>
      </c>
      <c r="V9" s="19">
        <v>866</v>
      </c>
      <c r="W9" s="20">
        <f t="shared" si="3"/>
        <v>10.745958429561201</v>
      </c>
    </row>
    <row r="10" spans="1:23" ht="33.75" customHeight="1" x14ac:dyDescent="0.25">
      <c r="A10" s="170"/>
      <c r="B10" s="237" t="s">
        <v>220</v>
      </c>
      <c r="C10" s="238">
        <v>43098</v>
      </c>
      <c r="D10" s="10" t="s">
        <v>20</v>
      </c>
      <c r="E10" s="236" t="s">
        <v>149</v>
      </c>
      <c r="F10" s="236">
        <v>60</v>
      </c>
      <c r="G10" s="236">
        <v>1</v>
      </c>
      <c r="H10" s="236">
        <v>6</v>
      </c>
      <c r="I10" s="11">
        <v>0</v>
      </c>
      <c r="J10" s="12">
        <v>0</v>
      </c>
      <c r="K10" s="11">
        <v>6</v>
      </c>
      <c r="L10" s="12">
        <v>1</v>
      </c>
      <c r="M10" s="11">
        <v>12</v>
      </c>
      <c r="N10" s="12">
        <v>2</v>
      </c>
      <c r="O10" s="38">
        <f t="shared" si="4"/>
        <v>18</v>
      </c>
      <c r="P10" s="38">
        <f t="shared" si="5"/>
        <v>3</v>
      </c>
      <c r="Q10" s="15">
        <f t="shared" si="6"/>
        <v>0.1111111111111111</v>
      </c>
      <c r="R10" s="15">
        <f t="shared" si="7"/>
        <v>6</v>
      </c>
      <c r="S10" s="18">
        <v>30</v>
      </c>
      <c r="T10" s="17">
        <f t="shared" si="2"/>
        <v>-0.4</v>
      </c>
      <c r="U10" s="18">
        <v>64637</v>
      </c>
      <c r="V10" s="19">
        <v>6094</v>
      </c>
      <c r="W10" s="20">
        <f t="shared" si="3"/>
        <v>10.606662290777814</v>
      </c>
    </row>
    <row r="11" spans="1:23" ht="33.75" customHeight="1" x14ac:dyDescent="0.25">
      <c r="A11" s="170"/>
      <c r="B11" s="240" t="s">
        <v>224</v>
      </c>
      <c r="C11" s="241" t="s">
        <v>225</v>
      </c>
      <c r="D11" s="10" t="s">
        <v>20</v>
      </c>
      <c r="E11" s="239" t="s">
        <v>226</v>
      </c>
      <c r="F11" s="239">
        <v>81</v>
      </c>
      <c r="G11" s="239">
        <v>81</v>
      </c>
      <c r="H11" s="239">
        <v>1</v>
      </c>
      <c r="I11" s="11">
        <v>7101</v>
      </c>
      <c r="J11" s="12">
        <v>583</v>
      </c>
      <c r="K11" s="11">
        <v>9960</v>
      </c>
      <c r="L11" s="12">
        <v>823</v>
      </c>
      <c r="M11" s="11">
        <v>6763</v>
      </c>
      <c r="N11" s="12">
        <v>565</v>
      </c>
      <c r="O11" s="38">
        <f t="shared" si="4"/>
        <v>23824</v>
      </c>
      <c r="P11" s="38">
        <f t="shared" si="5"/>
        <v>1971</v>
      </c>
      <c r="Q11" s="15">
        <f t="shared" si="6"/>
        <v>2.3715580926796508E-2</v>
      </c>
      <c r="R11" s="15">
        <f t="shared" si="7"/>
        <v>12.08726534753932</v>
      </c>
      <c r="S11" s="18"/>
      <c r="T11" s="17" t="e">
        <f t="shared" si="2"/>
        <v>#DIV/0!</v>
      </c>
      <c r="U11" s="18">
        <v>23824</v>
      </c>
      <c r="V11" s="19">
        <v>1971</v>
      </c>
      <c r="W11" s="20">
        <f t="shared" si="3"/>
        <v>12.08726534753932</v>
      </c>
    </row>
    <row r="12" spans="1:23" ht="32.25" customHeight="1" x14ac:dyDescent="0.25">
      <c r="A12" s="170"/>
      <c r="B12" s="237" t="s">
        <v>215</v>
      </c>
      <c r="C12" s="238">
        <v>43252</v>
      </c>
      <c r="D12" s="10" t="s">
        <v>20</v>
      </c>
      <c r="E12" s="236" t="s">
        <v>216</v>
      </c>
      <c r="F12" s="236">
        <v>40</v>
      </c>
      <c r="G12" s="236">
        <v>16</v>
      </c>
      <c r="H12" s="236">
        <v>2</v>
      </c>
      <c r="I12" s="11">
        <v>40</v>
      </c>
      <c r="J12" s="12">
        <v>6</v>
      </c>
      <c r="K12" s="11">
        <v>39</v>
      </c>
      <c r="L12" s="12">
        <v>6</v>
      </c>
      <c r="M12" s="11">
        <v>6</v>
      </c>
      <c r="N12" s="12">
        <v>1</v>
      </c>
      <c r="O12" s="38">
        <f t="shared" si="0"/>
        <v>85</v>
      </c>
      <c r="P12" s="38">
        <f t="shared" si="0"/>
        <v>13</v>
      </c>
      <c r="Q12" s="15">
        <f t="shared" si="1"/>
        <v>1.1764705882352941E-2</v>
      </c>
      <c r="R12" s="15">
        <f t="shared" si="1"/>
        <v>6.5384615384615383</v>
      </c>
      <c r="S12" s="18">
        <v>2293</v>
      </c>
      <c r="T12" s="17">
        <f t="shared" si="2"/>
        <v>-0.9629306585259485</v>
      </c>
      <c r="U12" s="18">
        <v>19660</v>
      </c>
      <c r="V12" s="19">
        <v>2019</v>
      </c>
      <c r="W12" s="20">
        <f t="shared" si="3"/>
        <v>9.7374938088162448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217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218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4" t="s">
        <v>17</v>
      </c>
      <c r="S6" s="2" t="s">
        <v>14</v>
      </c>
      <c r="T6" s="233" t="s">
        <v>18</v>
      </c>
      <c r="U6" s="2" t="s">
        <v>14</v>
      </c>
      <c r="V6" s="3" t="s">
        <v>15</v>
      </c>
      <c r="W6" s="234" t="s">
        <v>17</v>
      </c>
    </row>
    <row r="7" spans="1:23" ht="33.75" customHeight="1" x14ac:dyDescent="0.25">
      <c r="A7" s="170"/>
      <c r="B7" s="231" t="s">
        <v>210</v>
      </c>
      <c r="C7" s="232">
        <v>43245</v>
      </c>
      <c r="D7" s="10" t="s">
        <v>20</v>
      </c>
      <c r="E7" s="233" t="s">
        <v>212</v>
      </c>
      <c r="F7" s="233">
        <v>126</v>
      </c>
      <c r="G7" s="233">
        <v>2</v>
      </c>
      <c r="H7" s="233">
        <v>4</v>
      </c>
      <c r="I7" s="11">
        <v>21</v>
      </c>
      <c r="J7" s="12">
        <v>3</v>
      </c>
      <c r="K7" s="11">
        <v>56</v>
      </c>
      <c r="L7" s="12">
        <v>8</v>
      </c>
      <c r="M7" s="11">
        <v>56</v>
      </c>
      <c r="N7" s="12">
        <v>8</v>
      </c>
      <c r="O7" s="38">
        <f t="shared" ref="O7:P8" si="0">+I7+K7+M7</f>
        <v>133</v>
      </c>
      <c r="P7" s="38">
        <f t="shared" si="0"/>
        <v>19</v>
      </c>
      <c r="Q7" s="15">
        <f t="shared" ref="Q7:R8" si="1">+N7/O7</f>
        <v>6.0150375939849621E-2</v>
      </c>
      <c r="R7" s="15">
        <f t="shared" si="1"/>
        <v>7</v>
      </c>
      <c r="S7" s="18">
        <v>6139</v>
      </c>
      <c r="T7" s="17">
        <f t="shared" ref="T7:T8" si="2">-(S7-O7)/S7</f>
        <v>-0.97833523375142528</v>
      </c>
      <c r="U7" s="18">
        <v>301800</v>
      </c>
      <c r="V7" s="19">
        <v>27028</v>
      </c>
      <c r="W7" s="20">
        <f t="shared" ref="W7:W8" si="3">U7/V7</f>
        <v>11.166198016871393</v>
      </c>
    </row>
    <row r="8" spans="1:23" ht="32.25" customHeight="1" x14ac:dyDescent="0.25">
      <c r="A8" s="170"/>
      <c r="B8" s="231" t="s">
        <v>215</v>
      </c>
      <c r="C8" s="232">
        <v>43252</v>
      </c>
      <c r="D8" s="10" t="s">
        <v>20</v>
      </c>
      <c r="E8" s="233" t="s">
        <v>216</v>
      </c>
      <c r="F8" s="233">
        <v>40</v>
      </c>
      <c r="G8" s="233">
        <v>16</v>
      </c>
      <c r="H8" s="233">
        <v>2</v>
      </c>
      <c r="I8" s="11">
        <v>482</v>
      </c>
      <c r="J8" s="12">
        <v>60</v>
      </c>
      <c r="K8" s="11">
        <v>707</v>
      </c>
      <c r="L8" s="12">
        <v>72</v>
      </c>
      <c r="M8" s="11">
        <v>580</v>
      </c>
      <c r="N8" s="12">
        <v>59</v>
      </c>
      <c r="O8" s="38">
        <f t="shared" si="0"/>
        <v>1769</v>
      </c>
      <c r="P8" s="38">
        <f t="shared" si="0"/>
        <v>191</v>
      </c>
      <c r="Q8" s="15">
        <f t="shared" si="1"/>
        <v>3.3352176370830981E-2</v>
      </c>
      <c r="R8" s="15">
        <f t="shared" si="1"/>
        <v>9.2617801047120416</v>
      </c>
      <c r="S8" s="18">
        <v>10616</v>
      </c>
      <c r="T8" s="17">
        <f t="shared" si="2"/>
        <v>-0.83336473247927656</v>
      </c>
      <c r="U8" s="18">
        <v>17239</v>
      </c>
      <c r="V8" s="19">
        <v>1740</v>
      </c>
      <c r="W8" s="20">
        <f t="shared" si="3"/>
        <v>9.9074712643678158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C26" sqref="C2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214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213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7" t="s">
        <v>17</v>
      </c>
      <c r="S6" s="2" t="s">
        <v>14</v>
      </c>
      <c r="T6" s="228" t="s">
        <v>18</v>
      </c>
      <c r="U6" s="2" t="s">
        <v>14</v>
      </c>
      <c r="V6" s="3" t="s">
        <v>15</v>
      </c>
      <c r="W6" s="227" t="s">
        <v>17</v>
      </c>
    </row>
    <row r="7" spans="1:23" ht="33.75" customHeight="1" x14ac:dyDescent="0.25">
      <c r="A7" s="170"/>
      <c r="B7" s="229" t="s">
        <v>210</v>
      </c>
      <c r="C7" s="230">
        <v>43245</v>
      </c>
      <c r="D7" s="10" t="s">
        <v>20</v>
      </c>
      <c r="E7" s="228" t="s">
        <v>212</v>
      </c>
      <c r="F7" s="228">
        <v>126</v>
      </c>
      <c r="G7" s="228">
        <v>7</v>
      </c>
      <c r="H7" s="228">
        <v>3</v>
      </c>
      <c r="I7" s="11">
        <v>3093</v>
      </c>
      <c r="J7" s="12">
        <v>291</v>
      </c>
      <c r="K7" s="11">
        <v>1447</v>
      </c>
      <c r="L7" s="12">
        <v>110</v>
      </c>
      <c r="M7" s="11">
        <v>1569</v>
      </c>
      <c r="N7" s="12">
        <v>122</v>
      </c>
      <c r="O7" s="38">
        <f t="shared" ref="O7:P8" si="0">+I7+K7+M7</f>
        <v>6109</v>
      </c>
      <c r="P7" s="38">
        <f t="shared" si="0"/>
        <v>523</v>
      </c>
      <c r="Q7" s="15">
        <f t="shared" ref="Q7:R8" si="1">+N7/O7</f>
        <v>1.9970535275822557E-2</v>
      </c>
      <c r="R7" s="15">
        <f t="shared" si="1"/>
        <v>11.680688336520076</v>
      </c>
      <c r="S7" s="18">
        <v>43479</v>
      </c>
      <c r="T7" s="17">
        <f t="shared" ref="T7:T8" si="2">-(S7-O7)/S7</f>
        <v>-0.85949538857839414</v>
      </c>
      <c r="U7" s="18">
        <v>298716</v>
      </c>
      <c r="V7" s="19">
        <v>26724</v>
      </c>
      <c r="W7" s="20">
        <f t="shared" ref="W7:W8" si="3">U7/V7</f>
        <v>11.17781769196228</v>
      </c>
    </row>
    <row r="8" spans="1:23" ht="32.25" customHeight="1" x14ac:dyDescent="0.25">
      <c r="A8" s="170"/>
      <c r="B8" s="229" t="s">
        <v>215</v>
      </c>
      <c r="C8" s="230">
        <v>43252</v>
      </c>
      <c r="D8" s="10" t="s">
        <v>20</v>
      </c>
      <c r="E8" s="228" t="s">
        <v>216</v>
      </c>
      <c r="F8" s="228">
        <v>40</v>
      </c>
      <c r="G8" s="228">
        <v>40</v>
      </c>
      <c r="H8" s="228">
        <v>1</v>
      </c>
      <c r="I8" s="11">
        <v>5622</v>
      </c>
      <c r="J8" s="12">
        <v>555</v>
      </c>
      <c r="K8" s="11">
        <v>2225</v>
      </c>
      <c r="L8" s="12">
        <v>220</v>
      </c>
      <c r="M8" s="11">
        <v>2264</v>
      </c>
      <c r="N8" s="12">
        <v>227</v>
      </c>
      <c r="O8" s="38">
        <f t="shared" si="0"/>
        <v>10111</v>
      </c>
      <c r="P8" s="38">
        <f t="shared" si="0"/>
        <v>1002</v>
      </c>
      <c r="Q8" s="15">
        <f t="shared" si="1"/>
        <v>2.2450796162595193E-2</v>
      </c>
      <c r="R8" s="15">
        <f t="shared" si="1"/>
        <v>10.090818363273453</v>
      </c>
      <c r="S8" s="18"/>
      <c r="T8" s="17" t="e">
        <f t="shared" si="2"/>
        <v>#DIV/0!</v>
      </c>
      <c r="U8" s="18">
        <v>10311</v>
      </c>
      <c r="V8" s="19">
        <v>1002</v>
      </c>
      <c r="W8" s="20">
        <f t="shared" si="3"/>
        <v>10.290419161676647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E9" sqref="E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208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207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3" t="s">
        <v>17</v>
      </c>
      <c r="S6" s="2" t="s">
        <v>14</v>
      </c>
      <c r="T6" s="224" t="s">
        <v>18</v>
      </c>
      <c r="U6" s="2" t="s">
        <v>14</v>
      </c>
      <c r="V6" s="3" t="s">
        <v>15</v>
      </c>
      <c r="W6" s="223" t="s">
        <v>17</v>
      </c>
    </row>
    <row r="7" spans="1:23" ht="33.75" customHeight="1" x14ac:dyDescent="0.25">
      <c r="A7" s="170"/>
      <c r="B7" s="225" t="s">
        <v>210</v>
      </c>
      <c r="C7" s="226">
        <v>43245</v>
      </c>
      <c r="D7" s="10" t="s">
        <v>20</v>
      </c>
      <c r="E7" s="224" t="s">
        <v>212</v>
      </c>
      <c r="F7" s="224">
        <v>126</v>
      </c>
      <c r="G7" s="224">
        <v>76</v>
      </c>
      <c r="H7" s="224">
        <v>2</v>
      </c>
      <c r="I7" s="11">
        <v>11084</v>
      </c>
      <c r="J7" s="12">
        <v>973</v>
      </c>
      <c r="K7" s="11">
        <v>14205</v>
      </c>
      <c r="L7" s="12">
        <v>1146</v>
      </c>
      <c r="M7" s="11">
        <v>17675</v>
      </c>
      <c r="N7" s="12">
        <v>1429</v>
      </c>
      <c r="O7" s="38">
        <f t="shared" ref="O7:P9" si="0">+I7+K7+M7</f>
        <v>42964</v>
      </c>
      <c r="P7" s="38">
        <f t="shared" si="0"/>
        <v>3548</v>
      </c>
      <c r="Q7" s="15">
        <f t="shared" ref="Q7:R9" si="1">+N7/O7</f>
        <v>3.3260404059212365E-2</v>
      </c>
      <c r="R7" s="15">
        <f t="shared" si="1"/>
        <v>12.109357384441939</v>
      </c>
      <c r="S7" s="18">
        <v>120392</v>
      </c>
      <c r="T7" s="17">
        <f t="shared" ref="T7:T9" si="2">-(S7-O7)/S7</f>
        <v>-0.64313243404877396</v>
      </c>
      <c r="U7" s="18">
        <v>252511</v>
      </c>
      <c r="V7" s="19">
        <v>22347</v>
      </c>
      <c r="W7" s="20">
        <f t="shared" ref="W7:W9" si="3">U7/V7</f>
        <v>11.299548037767932</v>
      </c>
    </row>
    <row r="8" spans="1:23" ht="33.75" customHeight="1" x14ac:dyDescent="0.25">
      <c r="A8" s="170"/>
      <c r="B8" s="225" t="s">
        <v>203</v>
      </c>
      <c r="C8" s="226">
        <v>43210</v>
      </c>
      <c r="D8" s="10" t="s">
        <v>20</v>
      </c>
      <c r="E8" s="224" t="s">
        <v>204</v>
      </c>
      <c r="F8" s="224">
        <v>13</v>
      </c>
      <c r="G8" s="224">
        <v>2</v>
      </c>
      <c r="H8" s="224">
        <v>4</v>
      </c>
      <c r="I8" s="11">
        <v>16</v>
      </c>
      <c r="J8" s="12">
        <v>2</v>
      </c>
      <c r="K8" s="11">
        <v>80</v>
      </c>
      <c r="L8" s="12">
        <v>8</v>
      </c>
      <c r="M8" s="11">
        <v>148</v>
      </c>
      <c r="N8" s="12">
        <v>14</v>
      </c>
      <c r="O8" s="38">
        <f t="shared" si="0"/>
        <v>244</v>
      </c>
      <c r="P8" s="38">
        <f t="shared" si="0"/>
        <v>24</v>
      </c>
      <c r="Q8" s="15">
        <f t="shared" si="1"/>
        <v>5.737704918032787E-2</v>
      </c>
      <c r="R8" s="15">
        <f t="shared" si="1"/>
        <v>10.166666666666666</v>
      </c>
      <c r="S8" s="18">
        <v>88</v>
      </c>
      <c r="T8" s="17">
        <f t="shared" si="2"/>
        <v>1.7727272727272727</v>
      </c>
      <c r="U8" s="18">
        <v>5491</v>
      </c>
      <c r="V8" s="19">
        <v>638</v>
      </c>
      <c r="W8" s="20">
        <f t="shared" si="3"/>
        <v>8.6065830721003138</v>
      </c>
    </row>
    <row r="9" spans="1:23" ht="32.25" customHeight="1" x14ac:dyDescent="0.25">
      <c r="A9" s="170"/>
      <c r="B9" s="225" t="s">
        <v>209</v>
      </c>
      <c r="C9" s="226">
        <v>43238</v>
      </c>
      <c r="D9" s="10" t="s">
        <v>20</v>
      </c>
      <c r="E9" s="224" t="s">
        <v>211</v>
      </c>
      <c r="F9" s="224">
        <v>41</v>
      </c>
      <c r="G9" s="224">
        <v>1</v>
      </c>
      <c r="H9" s="224">
        <v>3</v>
      </c>
      <c r="I9" s="11">
        <v>28</v>
      </c>
      <c r="J9" s="12">
        <v>4</v>
      </c>
      <c r="K9" s="11">
        <v>68</v>
      </c>
      <c r="L9" s="12">
        <v>8</v>
      </c>
      <c r="M9" s="11">
        <v>50</v>
      </c>
      <c r="N9" s="12">
        <v>6</v>
      </c>
      <c r="O9" s="38">
        <f t="shared" si="0"/>
        <v>146</v>
      </c>
      <c r="P9" s="38">
        <f t="shared" si="0"/>
        <v>18</v>
      </c>
      <c r="Q9" s="15">
        <f t="shared" si="1"/>
        <v>4.1095890410958902E-2</v>
      </c>
      <c r="R9" s="15">
        <f t="shared" si="1"/>
        <v>8.1111111111111107</v>
      </c>
      <c r="S9" s="18">
        <v>200</v>
      </c>
      <c r="T9" s="17">
        <f t="shared" si="2"/>
        <v>-0.27</v>
      </c>
      <c r="U9" s="18">
        <v>9127</v>
      </c>
      <c r="V9" s="19">
        <v>845</v>
      </c>
      <c r="W9" s="20">
        <f t="shared" si="3"/>
        <v>10.801183431952662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Q14" sqref="Q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208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207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9" t="s">
        <v>17</v>
      </c>
      <c r="S6" s="2" t="s">
        <v>14</v>
      </c>
      <c r="T6" s="220" t="s">
        <v>18</v>
      </c>
      <c r="U6" s="2" t="s">
        <v>14</v>
      </c>
      <c r="V6" s="3" t="s">
        <v>15</v>
      </c>
      <c r="W6" s="219" t="s">
        <v>17</v>
      </c>
    </row>
    <row r="7" spans="1:23" ht="33.75" customHeight="1" x14ac:dyDescent="0.25">
      <c r="A7" s="170"/>
      <c r="B7" s="221" t="s">
        <v>210</v>
      </c>
      <c r="C7" s="222">
        <v>43245</v>
      </c>
      <c r="D7" s="10" t="s">
        <v>20</v>
      </c>
      <c r="E7" s="220" t="s">
        <v>212</v>
      </c>
      <c r="F7" s="220">
        <v>126</v>
      </c>
      <c r="G7" s="220">
        <v>126</v>
      </c>
      <c r="H7" s="220">
        <v>1</v>
      </c>
      <c r="I7" s="11">
        <v>23958</v>
      </c>
      <c r="J7" s="12">
        <v>2130</v>
      </c>
      <c r="K7" s="11">
        <v>43739</v>
      </c>
      <c r="L7" s="12">
        <v>3677</v>
      </c>
      <c r="M7" s="11">
        <v>52252</v>
      </c>
      <c r="N7" s="12">
        <v>4294</v>
      </c>
      <c r="O7" s="38">
        <f t="shared" ref="O7:P9" si="0">+I7+K7+M7</f>
        <v>119949</v>
      </c>
      <c r="P7" s="38">
        <f t="shared" si="0"/>
        <v>10101</v>
      </c>
      <c r="Q7" s="15">
        <f t="shared" ref="Q7:R9" si="1">+N7/O7</f>
        <v>3.5798547716112683E-2</v>
      </c>
      <c r="R7" s="15">
        <f t="shared" si="1"/>
        <v>11.874962874962876</v>
      </c>
      <c r="S7" s="18"/>
      <c r="T7" s="17" t="e">
        <f t="shared" ref="T7:T9" si="2">-(S7-O7)/S7</f>
        <v>#DIV/0!</v>
      </c>
      <c r="U7" s="18">
        <v>119949</v>
      </c>
      <c r="V7" s="19">
        <v>10101</v>
      </c>
      <c r="W7" s="20">
        <f t="shared" ref="W7:W9" si="3">U7/V7</f>
        <v>11.874962874962876</v>
      </c>
    </row>
    <row r="8" spans="1:23" ht="33.75" customHeight="1" x14ac:dyDescent="0.25">
      <c r="A8" s="170"/>
      <c r="B8" s="221" t="s">
        <v>203</v>
      </c>
      <c r="C8" s="222">
        <v>43210</v>
      </c>
      <c r="D8" s="10" t="s">
        <v>20</v>
      </c>
      <c r="E8" s="220" t="s">
        <v>204</v>
      </c>
      <c r="F8" s="220">
        <v>13</v>
      </c>
      <c r="G8" s="220">
        <v>13</v>
      </c>
      <c r="H8" s="220">
        <v>3</v>
      </c>
      <c r="I8" s="11">
        <v>0</v>
      </c>
      <c r="J8" s="12">
        <v>0</v>
      </c>
      <c r="K8" s="11">
        <v>60</v>
      </c>
      <c r="L8" s="12">
        <v>6</v>
      </c>
      <c r="M8" s="11">
        <v>28</v>
      </c>
      <c r="N8" s="12">
        <v>3</v>
      </c>
      <c r="O8" s="38">
        <f t="shared" si="0"/>
        <v>88</v>
      </c>
      <c r="P8" s="38">
        <f t="shared" si="0"/>
        <v>9</v>
      </c>
      <c r="Q8" s="15">
        <f t="shared" si="1"/>
        <v>3.4090909090909088E-2</v>
      </c>
      <c r="R8" s="15">
        <f t="shared" si="1"/>
        <v>9.7777777777777786</v>
      </c>
      <c r="S8" s="18">
        <v>745</v>
      </c>
      <c r="T8" s="17">
        <f t="shared" si="2"/>
        <v>-0.8818791946308725</v>
      </c>
      <c r="U8" s="18">
        <v>5070</v>
      </c>
      <c r="V8" s="19">
        <v>595</v>
      </c>
      <c r="W8" s="20">
        <f t="shared" si="3"/>
        <v>8.5210084033613445</v>
      </c>
    </row>
    <row r="9" spans="1:23" ht="32.25" customHeight="1" x14ac:dyDescent="0.25">
      <c r="A9" s="170"/>
      <c r="B9" s="221" t="s">
        <v>209</v>
      </c>
      <c r="C9" s="222">
        <v>43238</v>
      </c>
      <c r="D9" s="10" t="s">
        <v>20</v>
      </c>
      <c r="E9" s="220" t="s">
        <v>211</v>
      </c>
      <c r="F9" s="220">
        <v>41</v>
      </c>
      <c r="G9" s="220">
        <v>2</v>
      </c>
      <c r="H9" s="220">
        <v>2</v>
      </c>
      <c r="I9" s="11">
        <v>21</v>
      </c>
      <c r="J9" s="12">
        <v>3</v>
      </c>
      <c r="K9" s="11">
        <v>86</v>
      </c>
      <c r="L9" s="12">
        <v>12</v>
      </c>
      <c r="M9" s="11">
        <v>93</v>
      </c>
      <c r="N9" s="12">
        <v>13</v>
      </c>
      <c r="O9" s="38">
        <f t="shared" si="0"/>
        <v>200</v>
      </c>
      <c r="P9" s="38">
        <f t="shared" si="0"/>
        <v>28</v>
      </c>
      <c r="Q9" s="15">
        <f t="shared" si="1"/>
        <v>6.5000000000000002E-2</v>
      </c>
      <c r="R9" s="15">
        <f t="shared" si="1"/>
        <v>7.1428571428571432</v>
      </c>
      <c r="S9" s="18">
        <v>5219</v>
      </c>
      <c r="T9" s="17">
        <f t="shared" si="2"/>
        <v>-0.96167848246790577</v>
      </c>
      <c r="U9" s="18">
        <v>8840</v>
      </c>
      <c r="V9" s="19">
        <v>810</v>
      </c>
      <c r="W9" s="20">
        <f t="shared" si="3"/>
        <v>10.913580246913581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8" sqref="U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205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206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5" t="s">
        <v>17</v>
      </c>
      <c r="S6" s="2" t="s">
        <v>14</v>
      </c>
      <c r="T6" s="216" t="s">
        <v>18</v>
      </c>
      <c r="U6" s="2" t="s">
        <v>14</v>
      </c>
      <c r="V6" s="3" t="s">
        <v>15</v>
      </c>
      <c r="W6" s="215" t="s">
        <v>17</v>
      </c>
    </row>
    <row r="7" spans="1:23" ht="33.75" customHeight="1" x14ac:dyDescent="0.25">
      <c r="A7" s="170"/>
      <c r="B7" s="217" t="s">
        <v>197</v>
      </c>
      <c r="C7" s="218">
        <v>43203</v>
      </c>
      <c r="D7" s="10" t="s">
        <v>20</v>
      </c>
      <c r="E7" s="216" t="s">
        <v>198</v>
      </c>
      <c r="F7" s="216">
        <v>34</v>
      </c>
      <c r="G7" s="216">
        <v>1</v>
      </c>
      <c r="H7" s="216">
        <v>3</v>
      </c>
      <c r="I7" s="11">
        <v>24</v>
      </c>
      <c r="J7" s="12">
        <v>2</v>
      </c>
      <c r="K7" s="11">
        <v>0</v>
      </c>
      <c r="L7" s="12">
        <v>0</v>
      </c>
      <c r="M7" s="11">
        <v>24</v>
      </c>
      <c r="N7" s="12">
        <v>2</v>
      </c>
      <c r="O7" s="38">
        <f t="shared" ref="O7:P9" si="0">+I7+K7+M7</f>
        <v>48</v>
      </c>
      <c r="P7" s="38">
        <f t="shared" si="0"/>
        <v>4</v>
      </c>
      <c r="Q7" s="15">
        <f t="shared" ref="Q7:R9" si="1">+N7/O7</f>
        <v>4.1666666666666664E-2</v>
      </c>
      <c r="R7" s="15">
        <f t="shared" si="1"/>
        <v>12</v>
      </c>
      <c r="S7" s="18">
        <v>50</v>
      </c>
      <c r="T7" s="17">
        <f t="shared" ref="T7:T9" si="2">-(S7-O7)/S7</f>
        <v>-0.04</v>
      </c>
      <c r="U7" s="18">
        <v>19824</v>
      </c>
      <c r="V7" s="19">
        <v>1568</v>
      </c>
      <c r="W7" s="20">
        <f t="shared" ref="W7:W9" si="3">U7/V7</f>
        <v>12.642857142857142</v>
      </c>
    </row>
    <row r="8" spans="1:23" ht="33.75" customHeight="1" x14ac:dyDescent="0.25">
      <c r="A8" s="170"/>
      <c r="B8" s="217" t="s">
        <v>203</v>
      </c>
      <c r="C8" s="218">
        <v>43210</v>
      </c>
      <c r="D8" s="10" t="s">
        <v>20</v>
      </c>
      <c r="E8" s="216" t="s">
        <v>204</v>
      </c>
      <c r="F8" s="216">
        <v>13</v>
      </c>
      <c r="G8" s="216">
        <v>13</v>
      </c>
      <c r="H8" s="216">
        <v>1</v>
      </c>
      <c r="I8" s="11">
        <v>832</v>
      </c>
      <c r="J8" s="12">
        <v>56</v>
      </c>
      <c r="K8" s="11">
        <v>852</v>
      </c>
      <c r="L8" s="12">
        <v>97</v>
      </c>
      <c r="M8" s="11">
        <v>579</v>
      </c>
      <c r="N8" s="12">
        <v>65</v>
      </c>
      <c r="O8" s="38">
        <f t="shared" si="0"/>
        <v>2263</v>
      </c>
      <c r="P8" s="38">
        <f t="shared" si="0"/>
        <v>218</v>
      </c>
      <c r="Q8" s="15">
        <f t="shared" si="1"/>
        <v>2.8722934158197082E-2</v>
      </c>
      <c r="R8" s="15">
        <f t="shared" si="1"/>
        <v>10.380733944954128</v>
      </c>
      <c r="S8" s="18"/>
      <c r="T8" s="17" t="e">
        <f t="shared" si="2"/>
        <v>#DIV/0!</v>
      </c>
      <c r="U8" s="18">
        <v>2263</v>
      </c>
      <c r="V8" s="19">
        <v>218</v>
      </c>
      <c r="W8" s="20">
        <f t="shared" si="3"/>
        <v>10.380733944954128</v>
      </c>
    </row>
    <row r="9" spans="1:23" ht="32.25" customHeight="1" x14ac:dyDescent="0.25">
      <c r="A9" s="170"/>
      <c r="B9" s="217" t="s">
        <v>189</v>
      </c>
      <c r="C9" s="218">
        <v>43189</v>
      </c>
      <c r="D9" s="10" t="s">
        <v>20</v>
      </c>
      <c r="E9" s="216" t="s">
        <v>192</v>
      </c>
      <c r="F9" s="216">
        <v>42</v>
      </c>
      <c r="G9" s="216">
        <v>1</v>
      </c>
      <c r="H9" s="216">
        <v>5</v>
      </c>
      <c r="I9" s="11">
        <v>24</v>
      </c>
      <c r="J9" s="12">
        <v>2</v>
      </c>
      <c r="K9" s="11">
        <v>0</v>
      </c>
      <c r="L9" s="12">
        <v>0</v>
      </c>
      <c r="M9" s="11">
        <v>2</v>
      </c>
      <c r="N9" s="12">
        <v>26</v>
      </c>
      <c r="O9" s="38">
        <f t="shared" si="0"/>
        <v>26</v>
      </c>
      <c r="P9" s="38">
        <f t="shared" si="0"/>
        <v>28</v>
      </c>
      <c r="Q9" s="15">
        <f t="shared" si="1"/>
        <v>1</v>
      </c>
      <c r="R9" s="15">
        <f t="shared" si="1"/>
        <v>0.9285714285714286</v>
      </c>
      <c r="S9" s="18">
        <v>975</v>
      </c>
      <c r="T9" s="17">
        <f t="shared" si="2"/>
        <v>-0.97333333333333338</v>
      </c>
      <c r="U9" s="18">
        <v>38116</v>
      </c>
      <c r="V9" s="19">
        <v>3808</v>
      </c>
      <c r="W9" s="20">
        <f t="shared" si="3"/>
        <v>10.009453781512605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4" sqref="U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05" t="s">
        <v>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6" t="s">
        <v>199</v>
      </c>
      <c r="W1" s="606"/>
    </row>
    <row r="2" spans="1:23" ht="18" x14ac:dyDescent="0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 t="s">
        <v>200</v>
      </c>
      <c r="W2" s="606"/>
    </row>
    <row r="3" spans="1:23" ht="18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7">
        <v>2018</v>
      </c>
      <c r="W3" s="607"/>
    </row>
    <row r="4" spans="1:23" ht="25.5" x14ac:dyDescent="0.25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</row>
    <row r="5" spans="1:23" x14ac:dyDescent="0.25">
      <c r="A5" s="1"/>
      <c r="B5" s="602" t="s">
        <v>1</v>
      </c>
      <c r="C5" s="603" t="s">
        <v>2</v>
      </c>
      <c r="D5" s="604" t="s">
        <v>3</v>
      </c>
      <c r="E5" s="604" t="s">
        <v>4</v>
      </c>
      <c r="F5" s="604" t="s">
        <v>5</v>
      </c>
      <c r="G5" s="604" t="s">
        <v>6</v>
      </c>
      <c r="H5" s="604" t="s">
        <v>7</v>
      </c>
      <c r="I5" s="610" t="s">
        <v>8</v>
      </c>
      <c r="J5" s="610"/>
      <c r="K5" s="610" t="s">
        <v>9</v>
      </c>
      <c r="L5" s="610"/>
      <c r="M5" s="610" t="s">
        <v>10</v>
      </c>
      <c r="N5" s="610"/>
      <c r="O5" s="611" t="s">
        <v>11</v>
      </c>
      <c r="P5" s="612"/>
      <c r="Q5" s="612"/>
      <c r="R5" s="612"/>
      <c r="S5" s="610" t="s">
        <v>12</v>
      </c>
      <c r="T5" s="610"/>
      <c r="U5" s="611" t="s">
        <v>13</v>
      </c>
      <c r="V5" s="611"/>
      <c r="W5" s="611"/>
    </row>
    <row r="6" spans="1:23" ht="28.5" x14ac:dyDescent="0.25">
      <c r="A6" s="1"/>
      <c r="B6" s="602"/>
      <c r="C6" s="603"/>
      <c r="D6" s="604"/>
      <c r="E6" s="604"/>
      <c r="F6" s="604"/>
      <c r="G6" s="604"/>
      <c r="H6" s="604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1" t="s">
        <v>17</v>
      </c>
      <c r="S6" s="2" t="s">
        <v>14</v>
      </c>
      <c r="T6" s="212" t="s">
        <v>18</v>
      </c>
      <c r="U6" s="2" t="s">
        <v>14</v>
      </c>
      <c r="V6" s="3" t="s">
        <v>15</v>
      </c>
      <c r="W6" s="211" t="s">
        <v>17</v>
      </c>
    </row>
    <row r="7" spans="1:23" ht="33.75" customHeight="1" x14ac:dyDescent="0.25">
      <c r="A7" s="170"/>
      <c r="B7" s="213" t="s">
        <v>197</v>
      </c>
      <c r="C7" s="214">
        <v>43203</v>
      </c>
      <c r="D7" s="10" t="s">
        <v>20</v>
      </c>
      <c r="E7" s="212" t="s">
        <v>198</v>
      </c>
      <c r="F7" s="212">
        <v>34</v>
      </c>
      <c r="G7" s="212">
        <v>7</v>
      </c>
      <c r="H7" s="212">
        <v>2</v>
      </c>
      <c r="I7" s="11">
        <v>277</v>
      </c>
      <c r="J7" s="12">
        <v>22</v>
      </c>
      <c r="K7" s="11">
        <v>741</v>
      </c>
      <c r="L7" s="12">
        <v>58</v>
      </c>
      <c r="M7" s="11">
        <v>744</v>
      </c>
      <c r="N7" s="12">
        <v>59</v>
      </c>
      <c r="O7" s="38">
        <f t="shared" ref="O7" si="0">+I7+K7+M7</f>
        <v>1762</v>
      </c>
      <c r="P7" s="38">
        <f t="shared" ref="P7:P8" si="1">+J7+L7+N7</f>
        <v>139</v>
      </c>
      <c r="Q7" s="15">
        <f t="shared" ref="Q7:R9" si="2">+N7/O7</f>
        <v>3.3484676503972757E-2</v>
      </c>
      <c r="R7" s="15">
        <f t="shared" si="2"/>
        <v>12.676258992805755</v>
      </c>
      <c r="S7" s="18">
        <v>10770</v>
      </c>
      <c r="T7" s="17">
        <f t="shared" ref="T7:T9" si="3">-(S7-O7)/S7</f>
        <v>-0.83639740018570097</v>
      </c>
      <c r="U7" s="18">
        <v>16429</v>
      </c>
      <c r="V7" s="19">
        <v>1300</v>
      </c>
      <c r="W7" s="20">
        <f t="shared" ref="W7:W9" si="4">U7/V7</f>
        <v>12.637692307692308</v>
      </c>
    </row>
    <row r="8" spans="1:23" ht="33.75" customHeight="1" x14ac:dyDescent="0.25">
      <c r="A8" s="170"/>
      <c r="B8" s="213" t="s">
        <v>201</v>
      </c>
      <c r="C8" s="214">
        <v>43210</v>
      </c>
      <c r="D8" s="10" t="s">
        <v>20</v>
      </c>
      <c r="E8" s="212" t="s">
        <v>202</v>
      </c>
      <c r="F8" s="212">
        <v>13</v>
      </c>
      <c r="G8" s="212">
        <v>13</v>
      </c>
      <c r="H8" s="212">
        <v>1</v>
      </c>
      <c r="I8" s="11">
        <v>2120</v>
      </c>
      <c r="J8" s="12">
        <v>176</v>
      </c>
      <c r="K8" s="11">
        <v>6110</v>
      </c>
      <c r="L8" s="12">
        <v>515</v>
      </c>
      <c r="M8" s="11">
        <v>4487</v>
      </c>
      <c r="N8" s="12">
        <v>383</v>
      </c>
      <c r="O8" s="38">
        <f t="shared" ref="O8" si="5">+I8+K8+M8</f>
        <v>12717</v>
      </c>
      <c r="P8" s="38">
        <f t="shared" si="1"/>
        <v>1074</v>
      </c>
      <c r="Q8" s="15">
        <f t="shared" ref="Q8" si="6">+N8/O8</f>
        <v>3.0117165998270034E-2</v>
      </c>
      <c r="R8" s="15">
        <f t="shared" ref="R8" si="7">+O8/P8</f>
        <v>11.840782122905027</v>
      </c>
      <c r="S8" s="18"/>
      <c r="T8" s="17" t="e">
        <f t="shared" ref="T8" si="8">-(S8-O8)/S8</f>
        <v>#DIV/0!</v>
      </c>
      <c r="U8" s="18">
        <v>12717</v>
      </c>
      <c r="V8" s="19">
        <v>1074</v>
      </c>
      <c r="W8" s="20">
        <f t="shared" ref="W8" si="9">U8/V8</f>
        <v>11.840782122905027</v>
      </c>
    </row>
    <row r="9" spans="1:23" ht="32.25" customHeight="1" x14ac:dyDescent="0.25">
      <c r="A9" s="170"/>
      <c r="B9" s="213" t="s">
        <v>189</v>
      </c>
      <c r="C9" s="214">
        <v>43189</v>
      </c>
      <c r="D9" s="10" t="s">
        <v>20</v>
      </c>
      <c r="E9" s="212" t="s">
        <v>192</v>
      </c>
      <c r="F9" s="212">
        <v>42</v>
      </c>
      <c r="G9" s="212">
        <v>4</v>
      </c>
      <c r="H9" s="212">
        <v>4</v>
      </c>
      <c r="I9" s="11">
        <v>166</v>
      </c>
      <c r="J9" s="12">
        <v>16</v>
      </c>
      <c r="K9" s="11">
        <v>444</v>
      </c>
      <c r="L9" s="12">
        <v>43</v>
      </c>
      <c r="M9" s="11">
        <v>371</v>
      </c>
      <c r="N9" s="12">
        <v>36</v>
      </c>
      <c r="O9" s="38">
        <f t="shared" ref="O9" si="10">+I9+K9+M9</f>
        <v>981</v>
      </c>
      <c r="P9" s="38">
        <f t="shared" ref="P9" si="11">+J9+L9+N9</f>
        <v>95</v>
      </c>
      <c r="Q9" s="15">
        <f t="shared" si="2"/>
        <v>3.669724770642202E-2</v>
      </c>
      <c r="R9" s="15">
        <f t="shared" si="2"/>
        <v>10.326315789473684</v>
      </c>
      <c r="S9" s="18">
        <v>1675</v>
      </c>
      <c r="T9" s="17">
        <f t="shared" si="3"/>
        <v>-0.41432835820895525</v>
      </c>
      <c r="U9" s="18">
        <v>35221</v>
      </c>
      <c r="V9" s="19">
        <v>3543</v>
      </c>
      <c r="W9" s="20">
        <f t="shared" si="4"/>
        <v>9.9410104431272934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161</vt:i4>
      </vt:variant>
    </vt:vector>
  </HeadingPairs>
  <TitlesOfParts>
    <vt:vector size="161" baseType="lpstr">
      <vt:lpstr>17-19 TEMMUZ2020 29. HAFTA</vt:lpstr>
      <vt:lpstr>10-12 TEMMUZ2020 28. HAFTA</vt:lpstr>
      <vt:lpstr>3-5 TEMMUZ2020 27. HAFTA</vt:lpstr>
      <vt:lpstr>13-15MART2020 11. HAFTA</vt:lpstr>
      <vt:lpstr>6-8MART2020 10. HAFTA</vt:lpstr>
      <vt:lpstr>28ŞUBAT-1MART2020 9. HAFTA</vt:lpstr>
      <vt:lpstr>21-23ŞUBAT2020 8. HAFTA</vt:lpstr>
      <vt:lpstr>14-16ŞUBAT2020 7. HAFTA</vt:lpstr>
      <vt:lpstr>7-9ŞUBAT2020 6. HAFTA</vt:lpstr>
      <vt:lpstr>31OCAK-2ŞUBAT2020 5. HAFTA</vt:lpstr>
      <vt:lpstr>24-26 OCAK2020 4. HAFTA</vt:lpstr>
      <vt:lpstr>17-19 OCAK2020 3. HAFTA</vt:lpstr>
      <vt:lpstr>10-12 OCAK2020 2. HAFTA</vt:lpstr>
      <vt:lpstr>03-05 OCAK2020 1. HAFTA</vt:lpstr>
      <vt:lpstr>27-29 ARALIK2019 52.Hafta</vt:lpstr>
      <vt:lpstr>20-22 ARALIK 2019 51.Hafta</vt:lpstr>
      <vt:lpstr>13-15 ARALIK 2019 50.Hafta</vt:lpstr>
      <vt:lpstr>6-8 ARALIK 2019 49.Hafta</vt:lpstr>
      <vt:lpstr>29KSM-1 ARALIK 2019 48.Hafta</vt:lpstr>
      <vt:lpstr>22-24KASIM 2019 47.Hafta</vt:lpstr>
      <vt:lpstr>15-17KASIM 2019 46.Hafta</vt:lpstr>
      <vt:lpstr>8-10KASIM 2019 45.Hafta</vt:lpstr>
      <vt:lpstr>1-3KASIM 2019 44.Hafta</vt:lpstr>
      <vt:lpstr>25-27EKİM 2019 43.Hafta</vt:lpstr>
      <vt:lpstr>18-24EKİM 2019 42.Hafta</vt:lpstr>
      <vt:lpstr>11-17EKİM 2019 41.Hafta</vt:lpstr>
      <vt:lpstr>4-10EKİM 2019 40.Hafta</vt:lpstr>
      <vt:lpstr>27EYLÜL-3EKİM 2019 39.Hafta</vt:lpstr>
      <vt:lpstr>20-27EYLUL 2019 38.Hafta</vt:lpstr>
      <vt:lpstr>13-19EYLUL 2019 37.Hafta</vt:lpstr>
      <vt:lpstr>06-12EYLUL 2019 36.Hafta</vt:lpstr>
      <vt:lpstr>30AGSTS-05EYLUL 2019 35.Hafta</vt:lpstr>
      <vt:lpstr>23-25AĞUSTOS 2019 34.Hafta</vt:lpstr>
      <vt:lpstr>16-18AĞUSTOS 2019 33.Hafta</vt:lpstr>
      <vt:lpstr>9-11AĞUSTOS 2019 32.Hafta</vt:lpstr>
      <vt:lpstr>2-4AĞUSTOS 2019 31.Hafta</vt:lpstr>
      <vt:lpstr>26-28TEMMUZ 2019 30.Hafta</vt:lpstr>
      <vt:lpstr>19-21TEMMUZ 2019 29.Hafta</vt:lpstr>
      <vt:lpstr>12-14TEMMUZ 2019 28.Hafta</vt:lpstr>
      <vt:lpstr>5-7TEMMUZ 2019 27.Hafta</vt:lpstr>
      <vt:lpstr>28-30HAZIRAN 2019 26.Hafta</vt:lpstr>
      <vt:lpstr>21-23HAZIRAN 2019 25.Hafta</vt:lpstr>
      <vt:lpstr>14-16HAZIRAN 2019 24.Hafta</vt:lpstr>
      <vt:lpstr>7-13HAZIRAN 2019 23.Hafta</vt:lpstr>
      <vt:lpstr>31MAYIS 6HAZIRAN 2019 22.Hafta</vt:lpstr>
      <vt:lpstr>24-30 MAYIS 2019 21.Hafta</vt:lpstr>
      <vt:lpstr>17-23 MAYIS 2019 20.Hafta</vt:lpstr>
      <vt:lpstr>10-16 MAYIS 2019 19.Hafta</vt:lpstr>
      <vt:lpstr>3-9 MAYIS 2019 18.Hafta</vt:lpstr>
      <vt:lpstr>26 NİSAN-2 MAYIS 2019 17.Hafta</vt:lpstr>
      <vt:lpstr>19-25 NİSAN 2019 16.Hafta</vt:lpstr>
      <vt:lpstr>12-18 NİSAN 2019 15.Hafta</vt:lpstr>
      <vt:lpstr>5-11 NİSAN 2019 14.Hafta</vt:lpstr>
      <vt:lpstr>29 MART 4 NİSAN 2019 13.Hafta</vt:lpstr>
      <vt:lpstr>22-28 MART 2019 12.Hafta</vt:lpstr>
      <vt:lpstr>15-21 MART 2019 11.Hafta</vt:lpstr>
      <vt:lpstr>8-14 MART 2019 10.Hafta</vt:lpstr>
      <vt:lpstr>1-3 MART 2019 9.Hafta</vt:lpstr>
      <vt:lpstr>22-24 Şubat 2019 8.Hafta</vt:lpstr>
      <vt:lpstr>15-17 Şubat 2019 7.Hafta</vt:lpstr>
      <vt:lpstr>8-10Şubat 2019 6.Hafta </vt:lpstr>
      <vt:lpstr>1-3Şubat 2019 5.Hafta   </vt:lpstr>
      <vt:lpstr>25-27 Ocak 2019 4.Hafta    </vt:lpstr>
      <vt:lpstr>18-20 Ocak 2019 3.Hafta   </vt:lpstr>
      <vt:lpstr>11-13 2019 2.Hafta   </vt:lpstr>
      <vt:lpstr>4-6 Ocak 2019 1.Hafta  </vt:lpstr>
      <vt:lpstr>28-30 Aralık 2018 53.Hafta </vt:lpstr>
      <vt:lpstr>21-23Aralık 2018 52.Hafta  </vt:lpstr>
      <vt:lpstr>14-16Aralık 2018 51.Hafta </vt:lpstr>
      <vt:lpstr>7-9Aralık 2018 50.Hafta</vt:lpstr>
      <vt:lpstr>30Kasım2Aralık 2018 49.Hafta   </vt:lpstr>
      <vt:lpstr>23-25Kasım 2018 48.Hafta    </vt:lpstr>
      <vt:lpstr>16-18Kasım 2018 47.Hafta   </vt:lpstr>
      <vt:lpstr>9-11Kasım 2018 46.Hafta  </vt:lpstr>
      <vt:lpstr>2-4 Kasım2018 45.Hafta  </vt:lpstr>
      <vt:lpstr>26-28 Ekim2018 44.Hafta     </vt:lpstr>
      <vt:lpstr>19-21Ekim2018 43.Hafta    </vt:lpstr>
      <vt:lpstr>12-14Ekim2018 42.Hafta     </vt:lpstr>
      <vt:lpstr>5-7Ekiml2018 41.Hafta    </vt:lpstr>
      <vt:lpstr>28-30Eylül2018 40.Hafta    </vt:lpstr>
      <vt:lpstr>21-23Eylül2018 39.Hafta   </vt:lpstr>
      <vt:lpstr>14-16Eylül2018 38.Hafta  </vt:lpstr>
      <vt:lpstr>7-9Eylül2018 37.Hafta </vt:lpstr>
      <vt:lpstr>31Ağust-6Eylül2018 36.Hafta    </vt:lpstr>
      <vt:lpstr>17-19Ağutos2018 34.Hafta   </vt:lpstr>
      <vt:lpstr>10-12Ağutos2018 33.Hafta  </vt:lpstr>
      <vt:lpstr>3-5Ağutos2018 32.Hafta   </vt:lpstr>
      <vt:lpstr>27-29Temmuz2018 31.Hafta  </vt:lpstr>
      <vt:lpstr>20-26Temmuz2018 30.Hafta </vt:lpstr>
      <vt:lpstr>13-15Temmuz2018 29.Hafta </vt:lpstr>
      <vt:lpstr>6-8Temmuz2018 28.Hafta</vt:lpstr>
      <vt:lpstr>29Haziran1Temmuz2018 27.Hafta  </vt:lpstr>
      <vt:lpstr>22-24Haziran2018 26.Hafta  </vt:lpstr>
      <vt:lpstr>15-17Haziran2018 25.Hafta  </vt:lpstr>
      <vt:lpstr>8-10Haziran2018 24.Hafta  </vt:lpstr>
      <vt:lpstr>1-2Haziran2018 23Hafta </vt:lpstr>
      <vt:lpstr>25-27Mayıs2018 22Hafta </vt:lpstr>
      <vt:lpstr>11-13Mayıs2018 20Hafta</vt:lpstr>
      <vt:lpstr>20-22Nisan2018-17Hafta </vt:lpstr>
      <vt:lpstr>13-15Nisan2018-16Hafta </vt:lpstr>
      <vt:lpstr>6-8Nisan2018-15Hafta </vt:lpstr>
      <vt:lpstr>30Mart1Nisan2018-14Hafta </vt:lpstr>
      <vt:lpstr>23-25Mart2018-13Hafta   </vt:lpstr>
      <vt:lpstr>16-18Mart2018-12Hafta    </vt:lpstr>
      <vt:lpstr>9-11Mart2018-11Hafta    </vt:lpstr>
      <vt:lpstr>2-4Mart2018-10Hafta     </vt:lpstr>
      <vt:lpstr>23-25Şubat2018-9Hafta    </vt:lpstr>
      <vt:lpstr>16-18Şubat2018-8Hafta   </vt:lpstr>
      <vt:lpstr>9-11Şubat2018-7Hafta   </vt:lpstr>
      <vt:lpstr>2-4Şubat2018-6Hafta   </vt:lpstr>
      <vt:lpstr>26-28Ocak2018-5Hafta    </vt:lpstr>
      <vt:lpstr>19-21Ocak2018-4Hafta   </vt:lpstr>
      <vt:lpstr>12-15Ocak2018-3Hafta  </vt:lpstr>
      <vt:lpstr>5-7Ocak2018-2Hafta  </vt:lpstr>
      <vt:lpstr>29-31 Aralık 2017-53Hafta  </vt:lpstr>
      <vt:lpstr>22-24Aralık2017-52Hafta </vt:lpstr>
      <vt:lpstr>15-17Aralık2017-51Hafta  </vt:lpstr>
      <vt:lpstr>8-10Aralık2017-50Hafta     </vt:lpstr>
      <vt:lpstr>1-7Aralık2017-49Hafta    </vt:lpstr>
      <vt:lpstr>24-27Kasım2017-48Hafta   </vt:lpstr>
      <vt:lpstr>17-23Kasım2017-47Hafta   </vt:lpstr>
      <vt:lpstr>3-5Kasım2017-45Hafta  </vt:lpstr>
      <vt:lpstr>20-23Ekim2017-43Hafta  </vt:lpstr>
      <vt:lpstr>6-9Ekim2017-41Hafta </vt:lpstr>
      <vt:lpstr>29Eylül-05Ekim2017-40Hafta</vt:lpstr>
      <vt:lpstr>22-24 EYLÜL 2017-39 Hafta</vt:lpstr>
      <vt:lpstr>15-17 EYLÜL 2017-38 Hafta </vt:lpstr>
      <vt:lpstr>08-10 EYLÜL 2017-37 Hafta  </vt:lpstr>
      <vt:lpstr>01-03 EYLÜL 2017-36 Hafta </vt:lpstr>
      <vt:lpstr>25-28 Ağustos 2017-35 Hafta </vt:lpstr>
      <vt:lpstr>18-21 Ağustos 2017-34 Hafta </vt:lpstr>
      <vt:lpstr>11-13 Ağustos 2017-33 Hafta </vt:lpstr>
      <vt:lpstr>04-07 Ağustos 2017-32 Hafta</vt:lpstr>
      <vt:lpstr>28-31Temmuz 2017-31.Hafta   </vt:lpstr>
      <vt:lpstr>21-24Temmuz 2017-30.Hafta  </vt:lpstr>
      <vt:lpstr>14-17Temmuz 2017-29.Hafta </vt:lpstr>
      <vt:lpstr>7-14Temmuz 2017-28.Hafta</vt:lpstr>
      <vt:lpstr>30haz-02Temmuz 2017-27.Hafta  </vt:lpstr>
      <vt:lpstr>23-26Haziran 2017-26.Hafta  </vt:lpstr>
      <vt:lpstr>16-19Haziran 2017-26.Hafta  </vt:lpstr>
      <vt:lpstr>09-12Haziran 2017-25.Hafta </vt:lpstr>
      <vt:lpstr>02-08Haziran 2017-24.Hafta</vt:lpstr>
      <vt:lpstr>Sayfa2</vt:lpstr>
      <vt:lpstr>Sayfa3</vt:lpstr>
      <vt:lpstr>26Mayıs-01Haziran 2017-23.Hafta</vt:lpstr>
      <vt:lpstr>19-25Mayıs 2017-22.Hafta</vt:lpstr>
      <vt:lpstr>12Mayıs-18May2017-21.Hafta </vt:lpstr>
      <vt:lpstr>05Mayıs-12May2017-19.Hafta </vt:lpstr>
      <vt:lpstr>28Nis-04May2017-18.Hafta</vt:lpstr>
      <vt:lpstr>17-23 Mart 2017 - 12.Hafta</vt:lpstr>
      <vt:lpstr>10-16 Mart 2017 - 11.Hafta </vt:lpstr>
      <vt:lpstr>03-09 Mart 2017 - 10.Hafta</vt:lpstr>
      <vt:lpstr>24Şubat-02Mart 2017 - 9.Hafta</vt:lpstr>
      <vt:lpstr>17-23Şubat 2017 - 8.Hafta</vt:lpstr>
      <vt:lpstr>10-16Şubat 2017 - 7.Hafta</vt:lpstr>
      <vt:lpstr>03-09Şubat 2017 - 6.Hafta</vt:lpstr>
      <vt:lpstr>27Ocak-02Şubat 2017 - 5.Hafta</vt:lpstr>
      <vt:lpstr>20-26Ocak 2017 - 4.Hafta</vt:lpstr>
      <vt:lpstr>13-19Ocak 2017 - 3.Hafta</vt:lpstr>
      <vt:lpstr>06-12Ocak 2017 - 2.Hafta</vt:lpstr>
      <vt:lpstr>01-05Ocak 2017 - 1.Hafta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Arabacı</dc:creator>
  <cp:lastModifiedBy>905051183570</cp:lastModifiedBy>
  <cp:lastPrinted>2017-02-27T12:11:16Z</cp:lastPrinted>
  <dcterms:created xsi:type="dcterms:W3CDTF">2017-01-02T10:49:13Z</dcterms:created>
  <dcterms:modified xsi:type="dcterms:W3CDTF">2020-07-20T09:59:09Z</dcterms:modified>
</cp:coreProperties>
</file>