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4620" tabRatio="677" activeTab="0"/>
  </bookViews>
  <sheets>
    <sheet name="21-27.2.2020 (hafta)" sheetId="1" r:id="rId1"/>
  </sheets>
  <definedNames>
    <definedName name="Excel_BuiltIn__FilterDatabase" localSheetId="0">'21-27.2.2020 (hafta)'!$A$1:$V$73</definedName>
    <definedName name="_xlnm.Print_Area" localSheetId="0">'21-27.2.2020 (hafta)'!#REF!</definedName>
  </definedNames>
  <calcPr fullCalcOnLoad="1"/>
</workbook>
</file>

<file path=xl/sharedStrings.xml><?xml version="1.0" encoding="utf-8"?>
<sst xmlns="http://schemas.openxmlformats.org/spreadsheetml/2006/main" count="302" uniqueCount="161">
  <si>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</si>
  <si>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</si>
  <si>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</si>
  <si>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</si>
  <si>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</si>
  <si>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</si>
  <si>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</si>
  <si>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</si>
  <si>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</si>
  <si>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</si>
  <si>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</si>
  <si>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</si>
  <si>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</si>
  <si>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</si>
  <si>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</si>
  <si>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</si>
  <si>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</si>
  <si>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</si>
  <si>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</si>
  <si>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</si>
  <si>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</si>
  <si>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</si>
  <si>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</si>
  <si>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</si>
  <si>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</si>
  <si>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</si>
  <si>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</si>
  <si>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</si>
  <si>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</si>
  <si>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</si>
  <si>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</si>
  <si>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</si>
  <si>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</si>
  <si>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</si>
  <si>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</si>
  <si>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</si>
  <si>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</si>
  <si>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</si>
  <si>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</si>
  <si>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MC FİLM</t>
  </si>
  <si>
    <t>VYKRADENA PRYNTSESA: RUSLAN I LUDMILA</t>
  </si>
  <si>
    <t>KAYIP PRENSES</t>
  </si>
  <si>
    <t>18+</t>
  </si>
  <si>
    <t>ROCK DOG</t>
  </si>
  <si>
    <t>SÜPER YETENEK</t>
  </si>
  <si>
    <t>LES MISERABLES</t>
  </si>
  <si>
    <t>SEFİLLER</t>
  </si>
  <si>
    <t>CROC-BLANC</t>
  </si>
  <si>
    <t>BEYAZ DİŞ</t>
  </si>
  <si>
    <t>CJET</t>
  </si>
  <si>
    <t>YEŞİL REHBER</t>
  </si>
  <si>
    <t>GREEN BOOK</t>
  </si>
  <si>
    <t>HODJA FRA PJORT</t>
  </si>
  <si>
    <t>UÇAN HALI VE KAYIP ELMAS</t>
  </si>
  <si>
    <t>SİBEL</t>
  </si>
  <si>
    <t>TME FILMS</t>
  </si>
  <si>
    <t>DER KLEINE DRACHE KOKOSNUSS - AUF IN DEN DSCHUNGEL!</t>
  </si>
  <si>
    <t>SEVİMLİ EJDERHA KOKONAT: ORMANDA ŞENLİK</t>
  </si>
  <si>
    <t>CONDORITO: LA PELICULA</t>
  </si>
  <si>
    <t>KAHRAMAN TAVUK UZAYDA</t>
  </si>
  <si>
    <t>LUIS AND HIS FRIENDS FROM OUTER SPACE</t>
  </si>
  <si>
    <t>LUIS VE UZAYLI DOSTLARI</t>
  </si>
  <si>
    <t>MASAL ŞATOSU: SİHİRLİ DAVET</t>
  </si>
  <si>
    <t>JOKER</t>
  </si>
  <si>
    <t>DOLOR Y GLORIA</t>
  </si>
  <si>
    <t>ACI VE ZAFER</t>
  </si>
  <si>
    <t>PARAZİT</t>
  </si>
  <si>
    <t>GISAENGCHUNG - PARASITE</t>
  </si>
  <si>
    <t>16+</t>
  </si>
  <si>
    <t>GOSPOD POSTOI, IMETO I E PETRUNIJA</t>
  </si>
  <si>
    <t>ONUN ADI PETRUNYA</t>
  </si>
  <si>
    <t>10+</t>
  </si>
  <si>
    <t>FROZEN 2</t>
  </si>
  <si>
    <t>10A</t>
  </si>
  <si>
    <t>CEP HERKÜLÜ: NAİM SÜLEYMANOĞLU</t>
  </si>
  <si>
    <t>DİLSİZ</t>
  </si>
  <si>
    <t>MONOS</t>
  </si>
  <si>
    <t>PORTRAIT DE LA JEUNE FILLE EN FEU</t>
  </si>
  <si>
    <t>ALEV ALMIŞ BİR GENÇ KIZIN PORTRESİ</t>
  </si>
  <si>
    <t>6A</t>
  </si>
  <si>
    <t>BEENPOLE</t>
  </si>
  <si>
    <t>UZUN KIZ</t>
  </si>
  <si>
    <t>THE DONKEY KING</t>
  </si>
  <si>
    <t>EŞEK KRAL</t>
  </si>
  <si>
    <t>10+13A</t>
  </si>
  <si>
    <t>6+10A</t>
  </si>
  <si>
    <t>BEYAZ HÜZÜN</t>
  </si>
  <si>
    <t>6+</t>
  </si>
  <si>
    <t>KARLAR ÜLKESİ 2</t>
  </si>
  <si>
    <t>RAFADAN TAYFA: GÖBEKLİTEPE</t>
  </si>
  <si>
    <t>ASLAN PARÇAM</t>
  </si>
  <si>
    <t>JUDY</t>
  </si>
  <si>
    <t>BABA PARASI</t>
  </si>
  <si>
    <t>SIFIR BİR</t>
  </si>
  <si>
    <t>GAMONYA</t>
  </si>
  <si>
    <t>AJANLAR İŞ BAŞINDA</t>
  </si>
  <si>
    <t>SPIES IN DISGUISE</t>
  </si>
  <si>
    <t>SHAUN THE SHEEP MOVIE: FARMAGEDDON</t>
  </si>
  <si>
    <t>KUZULAR FİRARDA: UZAY PARKI</t>
  </si>
  <si>
    <t>JAI PERDU MON CORPS</t>
  </si>
  <si>
    <t>BEDENİMİ KAYBETTİM</t>
  </si>
  <si>
    <t>TÜRKLER GELİYOR: ADALETİN KILICI</t>
  </si>
  <si>
    <t>THE TRUTH</t>
  </si>
  <si>
    <t>SAKLI GERÇEKLER</t>
  </si>
  <si>
    <t>THE FAREWELL</t>
  </si>
  <si>
    <t>THE YOUNG CANNIBALS</t>
  </si>
  <si>
    <t>KUTUP KÖPEKLERİ</t>
  </si>
  <si>
    <t>ARCTIC DOGS</t>
  </si>
  <si>
    <t>MÜHR-Ü CİN</t>
  </si>
  <si>
    <t>MACERACI YÜZGEÇLER: BÜYÜK GÖSTERİ</t>
  </si>
  <si>
    <t>ELVEDA</t>
  </si>
  <si>
    <t>İNSAN YİYİENLER</t>
  </si>
  <si>
    <t>LATTE AND THE MAGIC WATERSTONE</t>
  </si>
  <si>
    <t>KİRPİ LATTE VE BÜYÜLÜ TAŞ</t>
  </si>
  <si>
    <t>HONEYLAND</t>
  </si>
  <si>
    <t>BAL ÜLKESİ</t>
  </si>
  <si>
    <t>AŞK TESADÜFLERİ SEVER 2</t>
  </si>
  <si>
    <t>AŞK TESADÜFLERİ SEVER</t>
  </si>
  <si>
    <t>JOJO RABBIT</t>
  </si>
  <si>
    <t>TAVŞAN JOJO</t>
  </si>
  <si>
    <t>ELTİLERİN SAVAŞI</t>
  </si>
  <si>
    <t>NUESTRAS MADRES</t>
  </si>
  <si>
    <t>ANNELERİMİZ</t>
  </si>
  <si>
    <t>ŞAHANE HAYALLER</t>
  </si>
  <si>
    <t>SPYCIES</t>
  </si>
  <si>
    <t>SÜPER AJANLAR</t>
  </si>
  <si>
    <t>HUMRAZ: CİN TARİKATI</t>
  </si>
  <si>
    <t>B KARE</t>
  </si>
  <si>
    <t>13İ4</t>
  </si>
  <si>
    <t>BIRDS OF PREY</t>
  </si>
  <si>
    <t>YIRTICI KUŞLAR</t>
  </si>
  <si>
    <t>MASALLARDAN GERİYE KALAN</t>
  </si>
  <si>
    <t>LA BELLE EPOQUE</t>
  </si>
  <si>
    <t>YENİ BAŞTAN</t>
  </si>
  <si>
    <t>CESARETİN VAR MI AŞKA?</t>
  </si>
  <si>
    <t>JEUX D'ENFANTS</t>
  </si>
  <si>
    <t>NASİPSE OLUR</t>
  </si>
  <si>
    <t>AĞIR ROMANTİK</t>
  </si>
  <si>
    <t>THE GENTLEMEN</t>
  </si>
  <si>
    <t>AKILLI BALIK</t>
  </si>
  <si>
    <t>SHARK SCHOOL</t>
  </si>
  <si>
    <t>KİKİ: LANET-İ CİN</t>
  </si>
  <si>
    <t>SONIC THE HEDGEHOG</t>
  </si>
  <si>
    <t>KİRPİ SONIC</t>
  </si>
  <si>
    <t>LITTLE WOMEN</t>
  </si>
  <si>
    <t>KÜÇÜK KADINLAR</t>
  </si>
  <si>
    <t>IT MUST BE HEAVEN</t>
  </si>
  <si>
    <t>BURASI CENNET OLMALI</t>
  </si>
  <si>
    <t>VIC THE VIKING AND THE MAGIC SWORD</t>
  </si>
  <si>
    <t>VİKİNGLER: BÜYÜK MACERA</t>
  </si>
  <si>
    <t>EFSUNLU AYİN</t>
  </si>
  <si>
    <t>BAYİ TOPLANTISI</t>
  </si>
  <si>
    <t>THE GRUDGE</t>
  </si>
  <si>
    <t>GAREZ</t>
  </si>
  <si>
    <t>VAHŞETİN ÇAĞRISI</t>
  </si>
  <si>
    <t>THE CALL OF THE WILD</t>
  </si>
  <si>
    <t>LIKE A BOSS</t>
  </si>
  <si>
    <t>PATRON GİBİ</t>
  </si>
  <si>
    <t>21 - 27 ŞUBAT 2020 / 8. VİZYON HAFTASI</t>
  </si>
  <si>
    <t>GEGEN DIE WIND</t>
  </si>
  <si>
    <t>DUVARA KARŞI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</si>
</sst>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2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23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0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61" fillId="15" borderId="6" applyNumberFormat="0" applyAlignment="0" applyProtection="0"/>
    <xf numFmtId="0" fontId="62" fillId="2" borderId="6" applyNumberFormat="0" applyAlignment="0" applyProtection="0"/>
    <xf numFmtId="0" fontId="63" fillId="16" borderId="7" applyNumberFormat="0" applyAlignment="0" applyProtection="0"/>
    <xf numFmtId="0" fontId="64" fillId="17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7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Fill="1" applyBorder="1" applyAlignment="1">
      <alignment vertical="center"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4" fontId="35" fillId="0" borderId="12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189" fontId="23" fillId="0" borderId="12" xfId="0" applyNumberFormat="1" applyFont="1" applyFill="1" applyBorder="1" applyAlignment="1">
      <alignment vertical="center"/>
    </xf>
    <xf numFmtId="2" fontId="6" fillId="28" borderId="12" xfId="0" applyNumberFormat="1" applyFont="1" applyFill="1" applyBorder="1" applyAlignment="1" applyProtection="1">
      <alignment horizontal="center" vertical="center"/>
      <protection/>
    </xf>
    <xf numFmtId="0" fontId="18" fillId="29" borderId="13" xfId="0" applyNumberFormat="1" applyFont="1" applyFill="1" applyBorder="1" applyAlignment="1" applyProtection="1">
      <alignment horizontal="center" wrapText="1"/>
      <protection locked="0"/>
    </xf>
    <xf numFmtId="180" fontId="19" fillId="29" borderId="13" xfId="44" applyFont="1" applyFill="1" applyBorder="1" applyAlignment="1" applyProtection="1">
      <alignment horizontal="center"/>
      <protection locked="0"/>
    </xf>
    <xf numFmtId="0" fontId="12" fillId="29" borderId="13" xfId="0" applyNumberFormat="1" applyFont="1" applyFill="1" applyBorder="1" applyAlignment="1">
      <alignment horizontal="center" textRotation="90"/>
    </xf>
    <xf numFmtId="187" fontId="19" fillId="29" borderId="13" xfId="0" applyNumberFormat="1" applyFont="1" applyFill="1" applyBorder="1" applyAlignment="1" applyProtection="1">
      <alignment horizontal="center"/>
      <protection locked="0"/>
    </xf>
    <xf numFmtId="0" fontId="19" fillId="29" borderId="13" xfId="0" applyFont="1" applyFill="1" applyBorder="1" applyAlignment="1" applyProtection="1">
      <alignment horizontal="center"/>
      <protection locked="0"/>
    </xf>
    <xf numFmtId="0" fontId="26" fillId="29" borderId="13" xfId="0" applyFont="1" applyFill="1" applyBorder="1" applyAlignment="1" applyProtection="1">
      <alignment horizontal="center"/>
      <protection locked="0"/>
    </xf>
    <xf numFmtId="0" fontId="37" fillId="29" borderId="13" xfId="0" applyFont="1" applyFill="1" applyBorder="1" applyAlignment="1" applyProtection="1">
      <alignment horizontal="center"/>
      <protection locked="0"/>
    </xf>
    <xf numFmtId="2" fontId="18" fillId="29" borderId="14" xfId="0" applyNumberFormat="1" applyFont="1" applyFill="1" applyBorder="1" applyAlignment="1" applyProtection="1">
      <alignment horizontal="center" vertical="center"/>
      <protection/>
    </xf>
    <xf numFmtId="180" fontId="19" fillId="29" borderId="14" xfId="44" applyFont="1" applyFill="1" applyBorder="1" applyAlignment="1" applyProtection="1">
      <alignment horizontal="center" vertical="center"/>
      <protection/>
    </xf>
    <xf numFmtId="0" fontId="20" fillId="29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9" borderId="14" xfId="0" applyNumberFormat="1" applyFont="1" applyFill="1" applyBorder="1" applyAlignment="1" applyProtection="1">
      <alignment horizontal="center" vertical="center" textRotation="90"/>
      <protection/>
    </xf>
    <xf numFmtId="0" fontId="19" fillId="29" borderId="14" xfId="0" applyFont="1" applyFill="1" applyBorder="1" applyAlignment="1" applyProtection="1">
      <alignment horizontal="center" vertical="center"/>
      <protection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38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39" fillId="0" borderId="12" xfId="0" applyFont="1" applyFill="1" applyBorder="1" applyAlignment="1">
      <alignment horizontal="center" vertical="center"/>
    </xf>
    <xf numFmtId="4" fontId="40" fillId="0" borderId="12" xfId="44" applyNumberFormat="1" applyFont="1" applyFill="1" applyBorder="1" applyAlignment="1" applyProtection="1">
      <alignment horizontal="right" vertical="center"/>
      <protection locked="0"/>
    </xf>
    <xf numFmtId="3" fontId="40" fillId="0" borderId="12" xfId="44" applyNumberFormat="1" applyFont="1" applyFill="1" applyBorder="1" applyAlignment="1" applyProtection="1">
      <alignment horizontal="right" vertical="center"/>
      <protection locked="0"/>
    </xf>
    <xf numFmtId="4" fontId="40" fillId="0" borderId="12" xfId="46" applyNumberFormat="1" applyFont="1" applyFill="1" applyBorder="1" applyAlignment="1" applyProtection="1">
      <alignment horizontal="right" vertical="center"/>
      <protection locked="0"/>
    </xf>
    <xf numFmtId="3" fontId="40" fillId="0" borderId="12" xfId="46" applyNumberFormat="1" applyFont="1" applyFill="1" applyBorder="1" applyAlignment="1" applyProtection="1">
      <alignment horizontal="right" vertical="center"/>
      <protection locked="0"/>
    </xf>
    <xf numFmtId="4" fontId="40" fillId="0" borderId="12" xfId="112" applyNumberFormat="1" applyFont="1" applyFill="1" applyBorder="1" applyAlignment="1" applyProtection="1">
      <alignment horizontal="right" vertical="center"/>
      <protection/>
    </xf>
    <xf numFmtId="3" fontId="40" fillId="0" borderId="12" xfId="112" applyNumberFormat="1" applyFont="1" applyFill="1" applyBorder="1" applyAlignment="1" applyProtection="1">
      <alignment horizontal="right" vertical="center"/>
      <protection/>
    </xf>
    <xf numFmtId="4" fontId="40" fillId="0" borderId="12" xfId="45" applyNumberFormat="1" applyFont="1" applyFill="1" applyBorder="1" applyAlignment="1" applyProtection="1">
      <alignment horizontal="right" vertical="center"/>
      <protection locked="0"/>
    </xf>
    <xf numFmtId="3" fontId="40" fillId="0" borderId="12" xfId="45" applyNumberFormat="1" applyFont="1" applyFill="1" applyBorder="1" applyAlignment="1" applyProtection="1">
      <alignment horizontal="right" vertical="center"/>
      <protection locked="0"/>
    </xf>
    <xf numFmtId="3" fontId="40" fillId="0" borderId="12" xfId="45" applyNumberFormat="1" applyFont="1" applyFill="1" applyBorder="1" applyAlignment="1" applyProtection="1">
      <alignment horizontal="right" vertical="center" shrinkToFit="1"/>
      <protection locked="0"/>
    </xf>
    <xf numFmtId="4" fontId="40" fillId="0" borderId="12" xfId="0" applyNumberFormat="1" applyFont="1" applyFill="1" applyBorder="1" applyAlignment="1" applyProtection="1">
      <alignment horizontal="right" vertical="center" shrinkToFit="1"/>
      <protection/>
    </xf>
    <xf numFmtId="4" fontId="40" fillId="0" borderId="12" xfId="46" applyNumberFormat="1" applyFont="1" applyFill="1" applyBorder="1" applyAlignment="1" applyProtection="1">
      <alignment horizontal="right" vertical="center"/>
      <protection locked="0"/>
    </xf>
    <xf numFmtId="3" fontId="40" fillId="0" borderId="12" xfId="46" applyNumberFormat="1" applyFont="1" applyFill="1" applyBorder="1" applyAlignment="1" applyProtection="1">
      <alignment horizontal="right" vertical="center"/>
      <protection locked="0"/>
    </xf>
    <xf numFmtId="4" fontId="40" fillId="0" borderId="12" xfId="46" applyNumberFormat="1" applyFont="1" applyFill="1" applyBorder="1" applyAlignment="1" applyProtection="1">
      <alignment horizontal="right" vertical="center" shrinkToFit="1"/>
      <protection locked="0"/>
    </xf>
    <xf numFmtId="3" fontId="40" fillId="0" borderId="12" xfId="46" applyNumberFormat="1" applyFont="1" applyFill="1" applyBorder="1" applyAlignment="1" applyProtection="1">
      <alignment horizontal="right" vertical="center" shrinkToFit="1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 applyProtection="1">
      <alignment horizontal="center" vertical="center" shrinkToFit="1"/>
      <protection/>
    </xf>
    <xf numFmtId="4" fontId="70" fillId="0" borderId="12" xfId="44" applyNumberFormat="1" applyFont="1" applyFill="1" applyBorder="1" applyAlignment="1" applyProtection="1">
      <alignment horizontal="right" vertical="center"/>
      <protection locked="0"/>
    </xf>
    <xf numFmtId="3" fontId="70" fillId="0" borderId="12" xfId="44" applyNumberFormat="1" applyFont="1" applyFill="1" applyBorder="1" applyAlignment="1" applyProtection="1">
      <alignment horizontal="right" vertical="center"/>
      <protection locked="0"/>
    </xf>
    <xf numFmtId="3" fontId="70" fillId="0" borderId="12" xfId="46" applyNumberFormat="1" applyFont="1" applyFill="1" applyBorder="1" applyAlignment="1" applyProtection="1">
      <alignment horizontal="right" vertical="center"/>
      <protection locked="0"/>
    </xf>
    <xf numFmtId="4" fontId="71" fillId="0" borderId="12" xfId="0" applyNumberFormat="1" applyFont="1" applyBorder="1" applyAlignment="1">
      <alignment vertical="center"/>
    </xf>
    <xf numFmtId="3" fontId="71" fillId="0" borderId="12" xfId="0" applyNumberFormat="1" applyFont="1" applyBorder="1" applyAlignment="1">
      <alignment vertical="center"/>
    </xf>
    <xf numFmtId="4" fontId="70" fillId="0" borderId="12" xfId="45" applyNumberFormat="1" applyFont="1" applyFill="1" applyBorder="1" applyAlignment="1" applyProtection="1">
      <alignment horizontal="right" vertical="center" shrinkToFit="1"/>
      <protection/>
    </xf>
    <xf numFmtId="3" fontId="70" fillId="0" borderId="12" xfId="45" applyNumberFormat="1" applyFont="1" applyFill="1" applyBorder="1" applyAlignment="1" applyProtection="1">
      <alignment horizontal="right" vertical="center" shrinkToFit="1"/>
      <protection/>
    </xf>
    <xf numFmtId="4" fontId="70" fillId="0" borderId="12" xfId="45" applyNumberFormat="1" applyFont="1" applyFill="1" applyBorder="1" applyAlignment="1" applyProtection="1">
      <alignment horizontal="right" vertical="center"/>
      <protection locked="0"/>
    </xf>
    <xf numFmtId="3" fontId="70" fillId="0" borderId="12" xfId="45" applyNumberFormat="1" applyFont="1" applyFill="1" applyBorder="1" applyAlignment="1" applyProtection="1">
      <alignment horizontal="right" vertical="center"/>
      <protection locked="0"/>
    </xf>
    <xf numFmtId="4" fontId="70" fillId="0" borderId="12" xfId="46" applyNumberFormat="1" applyFont="1" applyFill="1" applyBorder="1" applyAlignment="1" applyProtection="1">
      <alignment horizontal="right" vertical="center" shrinkToFit="1"/>
      <protection locked="0"/>
    </xf>
    <xf numFmtId="3" fontId="70" fillId="0" borderId="12" xfId="46" applyNumberFormat="1" applyFont="1" applyFill="1" applyBorder="1" applyAlignment="1" applyProtection="1">
      <alignment horizontal="right" vertical="center" shrinkToFit="1"/>
      <protection locked="0"/>
    </xf>
    <xf numFmtId="0" fontId="19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34.003906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9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1" bestFit="1" customWidth="1"/>
    <col min="17" max="17" width="5.57421875" style="12" bestFit="1" customWidth="1"/>
    <col min="18" max="19" width="5.0039062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127" t="s">
        <v>0</v>
      </c>
      <c r="C1" s="127"/>
      <c r="D1" s="19"/>
      <c r="E1" s="20"/>
      <c r="F1" s="21"/>
      <c r="G1" s="20"/>
      <c r="H1" s="22"/>
      <c r="I1" s="55"/>
      <c r="J1" s="56"/>
      <c r="K1" s="22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s="23" customFormat="1" ht="12.75">
      <c r="A2" s="18"/>
      <c r="B2" s="129" t="s">
        <v>1</v>
      </c>
      <c r="C2" s="129"/>
      <c r="D2" s="24"/>
      <c r="E2" s="25"/>
      <c r="F2" s="26"/>
      <c r="G2" s="25"/>
      <c r="H2" s="27"/>
      <c r="I2" s="27"/>
      <c r="J2" s="57"/>
      <c r="K2" s="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s="23" customFormat="1" ht="11.25">
      <c r="A3" s="18"/>
      <c r="B3" s="130" t="s">
        <v>158</v>
      </c>
      <c r="C3" s="130"/>
      <c r="D3" s="29"/>
      <c r="E3" s="30"/>
      <c r="F3" s="31"/>
      <c r="G3" s="30"/>
      <c r="H3" s="32"/>
      <c r="I3" s="32"/>
      <c r="J3" s="58"/>
      <c r="K3" s="32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34" customFormat="1" ht="11.25" customHeight="1">
      <c r="A4" s="33"/>
      <c r="B4" s="79"/>
      <c r="C4" s="79"/>
      <c r="D4" s="81"/>
      <c r="E4" s="80"/>
      <c r="F4" s="82"/>
      <c r="G4" s="83"/>
      <c r="H4" s="83"/>
      <c r="I4" s="84"/>
      <c r="J4" s="85"/>
      <c r="K4" s="83"/>
      <c r="L4" s="126" t="s">
        <v>3</v>
      </c>
      <c r="M4" s="126"/>
      <c r="N4" s="126" t="s">
        <v>3</v>
      </c>
      <c r="O4" s="126"/>
      <c r="P4" s="126" t="s">
        <v>4</v>
      </c>
      <c r="Q4" s="126"/>
      <c r="R4" s="131" t="s">
        <v>2</v>
      </c>
      <c r="S4" s="132"/>
      <c r="T4" s="126" t="s">
        <v>5</v>
      </c>
      <c r="U4" s="126"/>
      <c r="V4" s="126"/>
    </row>
    <row r="5" spans="1:22" s="36" customFormat="1" ht="57.75">
      <c r="A5" s="35"/>
      <c r="B5" s="86"/>
      <c r="C5" s="87" t="s">
        <v>6</v>
      </c>
      <c r="D5" s="88" t="s">
        <v>7</v>
      </c>
      <c r="E5" s="87" t="s">
        <v>8</v>
      </c>
      <c r="F5" s="89" t="s">
        <v>9</v>
      </c>
      <c r="G5" s="90" t="s">
        <v>10</v>
      </c>
      <c r="H5" s="91" t="s">
        <v>11</v>
      </c>
      <c r="I5" s="92" t="s">
        <v>12</v>
      </c>
      <c r="J5" s="96" t="s">
        <v>13</v>
      </c>
      <c r="K5" s="91" t="s">
        <v>14</v>
      </c>
      <c r="L5" s="93" t="s">
        <v>15</v>
      </c>
      <c r="M5" s="94" t="s">
        <v>21</v>
      </c>
      <c r="N5" s="95" t="s">
        <v>17</v>
      </c>
      <c r="O5" s="95" t="s">
        <v>18</v>
      </c>
      <c r="P5" s="93" t="s">
        <v>15</v>
      </c>
      <c r="Q5" s="94" t="s">
        <v>19</v>
      </c>
      <c r="R5" s="95" t="s">
        <v>20</v>
      </c>
      <c r="S5" s="95" t="s">
        <v>22</v>
      </c>
      <c r="T5" s="93" t="s">
        <v>15</v>
      </c>
      <c r="U5" s="94" t="s">
        <v>16</v>
      </c>
      <c r="V5" s="95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78" t="s">
        <v>24</v>
      </c>
      <c r="C7" s="39" t="s">
        <v>151</v>
      </c>
      <c r="D7" s="40" t="s">
        <v>71</v>
      </c>
      <c r="E7" s="66" t="s">
        <v>151</v>
      </c>
      <c r="F7" s="41">
        <v>43882</v>
      </c>
      <c r="G7" s="68" t="s">
        <v>49</v>
      </c>
      <c r="H7" s="51">
        <v>399</v>
      </c>
      <c r="I7" s="51">
        <v>399</v>
      </c>
      <c r="J7" s="97">
        <v>907</v>
      </c>
      <c r="K7" s="52">
        <v>1</v>
      </c>
      <c r="L7" s="115">
        <v>9355680</v>
      </c>
      <c r="M7" s="116">
        <v>519279</v>
      </c>
      <c r="N7" s="60">
        <f>M7/J7</f>
        <v>572.5237045203969</v>
      </c>
      <c r="O7" s="63">
        <f aca="true" t="shared" si="0" ref="O7:O70">L7/M7</f>
        <v>18.016673117919268</v>
      </c>
      <c r="P7" s="43"/>
      <c r="Q7" s="44"/>
      <c r="R7" s="62"/>
      <c r="S7" s="62"/>
      <c r="T7" s="98">
        <v>9355680</v>
      </c>
      <c r="U7" s="99">
        <v>519279</v>
      </c>
      <c r="V7" s="64">
        <f aca="true" t="shared" si="1" ref="V7:V70">T7/U7</f>
        <v>18.016673117919268</v>
      </c>
    </row>
    <row r="8" spans="1:22" s="45" customFormat="1" ht="11.25">
      <c r="A8" s="37">
        <v>2</v>
      </c>
      <c r="B8" s="38"/>
      <c r="C8" s="39" t="s">
        <v>120</v>
      </c>
      <c r="D8" s="40" t="s">
        <v>68</v>
      </c>
      <c r="E8" s="66" t="s">
        <v>120</v>
      </c>
      <c r="F8" s="41">
        <v>43861</v>
      </c>
      <c r="G8" s="42" t="s">
        <v>23</v>
      </c>
      <c r="H8" s="51">
        <v>388</v>
      </c>
      <c r="I8" s="51">
        <v>413</v>
      </c>
      <c r="J8" s="97">
        <v>689</v>
      </c>
      <c r="K8" s="52">
        <v>4</v>
      </c>
      <c r="L8" s="115">
        <v>8242446</v>
      </c>
      <c r="M8" s="116">
        <v>476958</v>
      </c>
      <c r="N8" s="60">
        <f>M8/J8</f>
        <v>692.2467343976778</v>
      </c>
      <c r="O8" s="63">
        <f t="shared" si="0"/>
        <v>17.281282628659127</v>
      </c>
      <c r="P8" s="43">
        <v>13534629</v>
      </c>
      <c r="Q8" s="44">
        <v>778845</v>
      </c>
      <c r="R8" s="62">
        <f aca="true" t="shared" si="2" ref="R8:S10">IF(P8&lt;&gt;0,-(P8-L8)/P8,"")</f>
        <v>-0.3910105699978921</v>
      </c>
      <c r="S8" s="62">
        <f t="shared" si="2"/>
        <v>-0.3876085742349248</v>
      </c>
      <c r="T8" s="98">
        <v>55106797</v>
      </c>
      <c r="U8" s="99">
        <v>3152809</v>
      </c>
      <c r="V8" s="64">
        <f t="shared" si="1"/>
        <v>17.478634766647772</v>
      </c>
    </row>
    <row r="9" spans="1:22" s="45" customFormat="1" ht="11.25">
      <c r="A9" s="37">
        <v>3</v>
      </c>
      <c r="B9" s="38"/>
      <c r="C9" s="39" t="s">
        <v>142</v>
      </c>
      <c r="D9" s="40" t="s">
        <v>87</v>
      </c>
      <c r="E9" s="66" t="s">
        <v>143</v>
      </c>
      <c r="F9" s="41">
        <v>43875</v>
      </c>
      <c r="G9" s="42" t="s">
        <v>23</v>
      </c>
      <c r="H9" s="51">
        <v>265</v>
      </c>
      <c r="I9" s="51">
        <v>298</v>
      </c>
      <c r="J9" s="97">
        <v>298</v>
      </c>
      <c r="K9" s="52">
        <v>2</v>
      </c>
      <c r="L9" s="115">
        <v>1641806</v>
      </c>
      <c r="M9" s="116">
        <v>93063</v>
      </c>
      <c r="N9" s="60">
        <f>M9/J9</f>
        <v>312.29194630872485</v>
      </c>
      <c r="O9" s="63">
        <f t="shared" si="0"/>
        <v>17.64187700804831</v>
      </c>
      <c r="P9" s="43">
        <v>2631974</v>
      </c>
      <c r="Q9" s="44">
        <v>145475</v>
      </c>
      <c r="R9" s="62">
        <f t="shared" si="2"/>
        <v>-0.37620736375055375</v>
      </c>
      <c r="S9" s="62">
        <f t="shared" si="2"/>
        <v>-0.3602818353669015</v>
      </c>
      <c r="T9" s="98">
        <v>4273902</v>
      </c>
      <c r="U9" s="99">
        <v>238546</v>
      </c>
      <c r="V9" s="64">
        <f t="shared" si="1"/>
        <v>17.916468941000897</v>
      </c>
    </row>
    <row r="10" spans="1:22" s="45" customFormat="1" ht="11.25">
      <c r="A10" s="37">
        <v>4</v>
      </c>
      <c r="B10" s="38"/>
      <c r="C10" s="39" t="s">
        <v>67</v>
      </c>
      <c r="D10" s="40" t="s">
        <v>25</v>
      </c>
      <c r="E10" s="66" t="s">
        <v>66</v>
      </c>
      <c r="F10" s="41">
        <v>43770</v>
      </c>
      <c r="G10" s="42" t="s">
        <v>32</v>
      </c>
      <c r="H10" s="51">
        <v>100</v>
      </c>
      <c r="I10" s="51">
        <v>130</v>
      </c>
      <c r="J10" s="97">
        <v>130</v>
      </c>
      <c r="K10" s="52">
        <v>17</v>
      </c>
      <c r="L10" s="115">
        <v>981957</v>
      </c>
      <c r="M10" s="116">
        <v>74395</v>
      </c>
      <c r="N10" s="60">
        <f>M10/J10</f>
        <v>572.2692307692307</v>
      </c>
      <c r="O10" s="63">
        <f t="shared" si="0"/>
        <v>13.199233819477115</v>
      </c>
      <c r="P10" s="43">
        <v>1455046.5</v>
      </c>
      <c r="Q10" s="44">
        <v>108273</v>
      </c>
      <c r="R10" s="62">
        <f t="shared" si="2"/>
        <v>-0.32513703170311054</v>
      </c>
      <c r="S10" s="62">
        <f t="shared" si="2"/>
        <v>-0.31289425803293525</v>
      </c>
      <c r="T10" s="102">
        <v>5562226.5</v>
      </c>
      <c r="U10" s="103">
        <v>345370</v>
      </c>
      <c r="V10" s="64">
        <f t="shared" si="1"/>
        <v>16.10512349074905</v>
      </c>
    </row>
    <row r="11" spans="1:22" s="45" customFormat="1" ht="11.25">
      <c r="A11" s="37">
        <v>5</v>
      </c>
      <c r="B11" s="78" t="s">
        <v>24</v>
      </c>
      <c r="C11" s="39" t="s">
        <v>148</v>
      </c>
      <c r="D11" s="40" t="s">
        <v>87</v>
      </c>
      <c r="E11" s="66" t="s">
        <v>149</v>
      </c>
      <c r="F11" s="41">
        <v>43882</v>
      </c>
      <c r="G11" s="42" t="s">
        <v>31</v>
      </c>
      <c r="H11" s="51">
        <v>294</v>
      </c>
      <c r="I11" s="51">
        <v>294</v>
      </c>
      <c r="J11" s="97">
        <v>294</v>
      </c>
      <c r="K11" s="52">
        <v>1</v>
      </c>
      <c r="L11" s="115">
        <v>990250</v>
      </c>
      <c r="M11" s="116">
        <v>56049</v>
      </c>
      <c r="N11" s="60">
        <f>M11/J11</f>
        <v>190.64285714285714</v>
      </c>
      <c r="O11" s="63">
        <f t="shared" si="0"/>
        <v>17.667576584774036</v>
      </c>
      <c r="P11" s="43"/>
      <c r="Q11" s="44"/>
      <c r="R11" s="62"/>
      <c r="S11" s="62"/>
      <c r="T11" s="98">
        <v>990250</v>
      </c>
      <c r="U11" s="99">
        <v>56049</v>
      </c>
      <c r="V11" s="64">
        <f t="shared" si="1"/>
        <v>17.667576584774036</v>
      </c>
    </row>
    <row r="12" spans="1:22" s="45" customFormat="1" ht="11.25">
      <c r="A12" s="37">
        <v>6</v>
      </c>
      <c r="B12" s="38"/>
      <c r="C12" s="39" t="s">
        <v>136</v>
      </c>
      <c r="D12" s="40" t="s">
        <v>85</v>
      </c>
      <c r="E12" s="66" t="s">
        <v>136</v>
      </c>
      <c r="F12" s="41">
        <v>43875</v>
      </c>
      <c r="G12" s="42" t="s">
        <v>31</v>
      </c>
      <c r="H12" s="51">
        <v>235</v>
      </c>
      <c r="I12" s="51">
        <v>44</v>
      </c>
      <c r="J12" s="97">
        <v>44</v>
      </c>
      <c r="K12" s="52">
        <v>2</v>
      </c>
      <c r="L12" s="115">
        <v>292889.2</v>
      </c>
      <c r="M12" s="116">
        <v>35493</v>
      </c>
      <c r="N12" s="60">
        <f>M12/J12</f>
        <v>806.6590909090909</v>
      </c>
      <c r="O12" s="63">
        <f t="shared" si="0"/>
        <v>8.252027160285127</v>
      </c>
      <c r="P12" s="43">
        <v>461039.5</v>
      </c>
      <c r="Q12" s="44">
        <v>30658</v>
      </c>
      <c r="R12" s="62">
        <f aca="true" t="shared" si="3" ref="R12:S14">IF(P12&lt;&gt;0,-(P12-L12)/P12,"")</f>
        <v>-0.3647199426513346</v>
      </c>
      <c r="S12" s="62">
        <f t="shared" si="3"/>
        <v>0.15770761302107117</v>
      </c>
      <c r="T12" s="98">
        <v>753928.7</v>
      </c>
      <c r="U12" s="99">
        <v>66151</v>
      </c>
      <c r="V12" s="64">
        <f t="shared" si="1"/>
        <v>11.39708696769512</v>
      </c>
    </row>
    <row r="13" spans="1:22" s="45" customFormat="1" ht="11.25">
      <c r="A13" s="37">
        <v>7</v>
      </c>
      <c r="B13" s="38"/>
      <c r="C13" s="46" t="s">
        <v>129</v>
      </c>
      <c r="D13" s="47" t="s">
        <v>128</v>
      </c>
      <c r="E13" s="67" t="s">
        <v>130</v>
      </c>
      <c r="F13" s="48">
        <v>43868</v>
      </c>
      <c r="G13" s="42" t="s">
        <v>27</v>
      </c>
      <c r="H13" s="53">
        <v>337</v>
      </c>
      <c r="I13" s="53">
        <v>200</v>
      </c>
      <c r="J13" s="97">
        <v>200</v>
      </c>
      <c r="K13" s="52">
        <v>3</v>
      </c>
      <c r="L13" s="115">
        <v>637536</v>
      </c>
      <c r="M13" s="116">
        <v>34087</v>
      </c>
      <c r="N13" s="60">
        <f>M13/J13</f>
        <v>170.435</v>
      </c>
      <c r="O13" s="63">
        <f t="shared" si="0"/>
        <v>18.70320063367266</v>
      </c>
      <c r="P13" s="43">
        <v>1853904</v>
      </c>
      <c r="Q13" s="44">
        <v>99097</v>
      </c>
      <c r="R13" s="62">
        <f t="shared" si="3"/>
        <v>-0.656111643321337</v>
      </c>
      <c r="S13" s="62">
        <f t="shared" si="3"/>
        <v>-0.6560238957788833</v>
      </c>
      <c r="T13" s="100">
        <v>5839639</v>
      </c>
      <c r="U13" s="101">
        <v>306240</v>
      </c>
      <c r="V13" s="64">
        <f t="shared" si="1"/>
        <v>19.068831635318706</v>
      </c>
    </row>
    <row r="14" spans="1:22" s="45" customFormat="1" ht="11.25">
      <c r="A14" s="37">
        <v>8</v>
      </c>
      <c r="B14" s="38"/>
      <c r="C14" s="39" t="s">
        <v>116</v>
      </c>
      <c r="D14" s="40" t="s">
        <v>35</v>
      </c>
      <c r="E14" s="66" t="s">
        <v>117</v>
      </c>
      <c r="F14" s="41">
        <v>43861</v>
      </c>
      <c r="G14" s="42" t="s">
        <v>31</v>
      </c>
      <c r="H14" s="51">
        <v>388</v>
      </c>
      <c r="I14" s="51">
        <v>150</v>
      </c>
      <c r="J14" s="97">
        <v>150</v>
      </c>
      <c r="K14" s="52">
        <v>4</v>
      </c>
      <c r="L14" s="115">
        <v>443090.5</v>
      </c>
      <c r="M14" s="116">
        <v>24428</v>
      </c>
      <c r="N14" s="60">
        <f>M14/J14</f>
        <v>162.85333333333332</v>
      </c>
      <c r="O14" s="63">
        <f t="shared" si="0"/>
        <v>18.138631897822172</v>
      </c>
      <c r="P14" s="43">
        <v>1619243.5</v>
      </c>
      <c r="Q14" s="44">
        <v>88024</v>
      </c>
      <c r="R14" s="62">
        <f t="shared" si="3"/>
        <v>-0.7263595623511844</v>
      </c>
      <c r="S14" s="62">
        <f t="shared" si="3"/>
        <v>-0.722484776879033</v>
      </c>
      <c r="T14" s="98">
        <v>7085658</v>
      </c>
      <c r="U14" s="99">
        <v>388703</v>
      </c>
      <c r="V14" s="64">
        <f t="shared" si="1"/>
        <v>18.228976879519838</v>
      </c>
    </row>
    <row r="15" spans="1:22" s="45" customFormat="1" ht="11.25">
      <c r="A15" s="37">
        <v>9</v>
      </c>
      <c r="B15" s="78" t="s">
        <v>24</v>
      </c>
      <c r="C15" s="39" t="s">
        <v>150</v>
      </c>
      <c r="D15" s="40" t="s">
        <v>68</v>
      </c>
      <c r="E15" s="66" t="s">
        <v>150</v>
      </c>
      <c r="F15" s="41">
        <v>43882</v>
      </c>
      <c r="G15" s="42" t="s">
        <v>31</v>
      </c>
      <c r="H15" s="51">
        <v>162</v>
      </c>
      <c r="I15" s="51">
        <v>162</v>
      </c>
      <c r="J15" s="97">
        <v>162</v>
      </c>
      <c r="K15" s="52">
        <v>1</v>
      </c>
      <c r="L15" s="115">
        <v>356474</v>
      </c>
      <c r="M15" s="116">
        <v>23777</v>
      </c>
      <c r="N15" s="60">
        <f>M15/J15</f>
        <v>146.7716049382716</v>
      </c>
      <c r="O15" s="63">
        <f t="shared" si="0"/>
        <v>14.9923876014636</v>
      </c>
      <c r="P15" s="43"/>
      <c r="Q15" s="44"/>
      <c r="R15" s="62"/>
      <c r="S15" s="62"/>
      <c r="T15" s="98">
        <v>356474</v>
      </c>
      <c r="U15" s="99">
        <v>23777</v>
      </c>
      <c r="V15" s="64">
        <f t="shared" si="1"/>
        <v>14.9923876014636</v>
      </c>
    </row>
    <row r="16" spans="1:22" s="45" customFormat="1" ht="11.25">
      <c r="A16" s="37">
        <v>10</v>
      </c>
      <c r="B16" s="78" t="s">
        <v>24</v>
      </c>
      <c r="C16" s="46" t="s">
        <v>152</v>
      </c>
      <c r="D16" s="47" t="s">
        <v>68</v>
      </c>
      <c r="E16" s="67" t="s">
        <v>153</v>
      </c>
      <c r="F16" s="48">
        <v>43882</v>
      </c>
      <c r="G16" s="42" t="s">
        <v>55</v>
      </c>
      <c r="H16" s="53">
        <v>167</v>
      </c>
      <c r="I16" s="53">
        <v>167</v>
      </c>
      <c r="J16" s="97">
        <v>167</v>
      </c>
      <c r="K16" s="52">
        <v>1</v>
      </c>
      <c r="L16" s="115">
        <v>334137</v>
      </c>
      <c r="M16" s="116">
        <v>18892</v>
      </c>
      <c r="N16" s="60">
        <f>M16/J16</f>
        <v>113.12574850299401</v>
      </c>
      <c r="O16" s="63">
        <f t="shared" si="0"/>
        <v>17.686692780012702</v>
      </c>
      <c r="P16" s="43"/>
      <c r="Q16" s="44"/>
      <c r="R16" s="62"/>
      <c r="S16" s="62"/>
      <c r="T16" s="100">
        <v>334137</v>
      </c>
      <c r="U16" s="101">
        <v>18892</v>
      </c>
      <c r="V16" s="64">
        <f t="shared" si="1"/>
        <v>17.686692780012702</v>
      </c>
    </row>
    <row r="17" spans="1:22" s="45" customFormat="1" ht="11.25">
      <c r="A17" s="37">
        <v>11</v>
      </c>
      <c r="B17" s="38"/>
      <c r="C17" s="39" t="s">
        <v>89</v>
      </c>
      <c r="D17" s="40" t="s">
        <v>30</v>
      </c>
      <c r="E17" s="66" t="s">
        <v>89</v>
      </c>
      <c r="F17" s="41">
        <v>43826</v>
      </c>
      <c r="G17" s="42" t="s">
        <v>31</v>
      </c>
      <c r="H17" s="51">
        <v>406</v>
      </c>
      <c r="I17" s="51">
        <v>104</v>
      </c>
      <c r="J17" s="97">
        <v>104</v>
      </c>
      <c r="K17" s="52">
        <v>9</v>
      </c>
      <c r="L17" s="115">
        <v>203136.5</v>
      </c>
      <c r="M17" s="116">
        <v>17270</v>
      </c>
      <c r="N17" s="60">
        <f>M17/J17</f>
        <v>166.05769230769232</v>
      </c>
      <c r="O17" s="63">
        <f t="shared" si="0"/>
        <v>11.762391430225826</v>
      </c>
      <c r="P17" s="43">
        <v>564969.5</v>
      </c>
      <c r="Q17" s="44">
        <v>46926</v>
      </c>
      <c r="R17" s="62">
        <f aca="true" t="shared" si="4" ref="R17:S19">IF(P17&lt;&gt;0,-(P17-L17)/P17,"")</f>
        <v>-0.6404469621811443</v>
      </c>
      <c r="S17" s="62">
        <f t="shared" si="4"/>
        <v>-0.6319737458977965</v>
      </c>
      <c r="T17" s="98">
        <v>55623953.85</v>
      </c>
      <c r="U17" s="99">
        <v>3434108</v>
      </c>
      <c r="V17" s="64">
        <f t="shared" si="1"/>
        <v>16.19749694826138</v>
      </c>
    </row>
    <row r="18" spans="1:22" s="45" customFormat="1" ht="11.25">
      <c r="A18" s="37">
        <v>12</v>
      </c>
      <c r="B18" s="38"/>
      <c r="C18" s="39" t="s">
        <v>138</v>
      </c>
      <c r="D18" s="40" t="s">
        <v>68</v>
      </c>
      <c r="E18" s="66" t="s">
        <v>138</v>
      </c>
      <c r="F18" s="41">
        <v>44026</v>
      </c>
      <c r="G18" s="68" t="s">
        <v>49</v>
      </c>
      <c r="H18" s="51">
        <v>167</v>
      </c>
      <c r="I18" s="51">
        <v>66</v>
      </c>
      <c r="J18" s="97">
        <v>69</v>
      </c>
      <c r="K18" s="52">
        <v>2</v>
      </c>
      <c r="L18" s="115">
        <v>344066</v>
      </c>
      <c r="M18" s="116">
        <v>13874</v>
      </c>
      <c r="N18" s="60">
        <f>M18/J18</f>
        <v>201.07246376811594</v>
      </c>
      <c r="O18" s="63">
        <f t="shared" si="0"/>
        <v>24.799336889145163</v>
      </c>
      <c r="P18" s="43">
        <v>929339</v>
      </c>
      <c r="Q18" s="44">
        <v>41591</v>
      </c>
      <c r="R18" s="62">
        <f t="shared" si="4"/>
        <v>-0.6297734196025347</v>
      </c>
      <c r="S18" s="62">
        <f t="shared" si="4"/>
        <v>-0.6664182154793105</v>
      </c>
      <c r="T18" s="98">
        <v>1273404</v>
      </c>
      <c r="U18" s="99">
        <v>55465</v>
      </c>
      <c r="V18" s="64">
        <f t="shared" si="1"/>
        <v>22.958694672315875</v>
      </c>
    </row>
    <row r="19" spans="1:22" s="45" customFormat="1" ht="11.25">
      <c r="A19" s="37">
        <v>13</v>
      </c>
      <c r="B19" s="38"/>
      <c r="C19" s="39" t="s">
        <v>137</v>
      </c>
      <c r="D19" s="40" t="s">
        <v>35</v>
      </c>
      <c r="E19" s="66" t="s">
        <v>137</v>
      </c>
      <c r="F19" s="41">
        <v>44026</v>
      </c>
      <c r="G19" s="68" t="s">
        <v>49</v>
      </c>
      <c r="H19" s="51">
        <v>307</v>
      </c>
      <c r="I19" s="51">
        <v>175</v>
      </c>
      <c r="J19" s="97">
        <v>183</v>
      </c>
      <c r="K19" s="52">
        <v>2</v>
      </c>
      <c r="L19" s="115">
        <v>196719</v>
      </c>
      <c r="M19" s="116">
        <v>12411</v>
      </c>
      <c r="N19" s="60">
        <f>M19/J19</f>
        <v>67.81967213114754</v>
      </c>
      <c r="O19" s="63">
        <f t="shared" si="0"/>
        <v>15.85037466763355</v>
      </c>
      <c r="P19" s="43">
        <v>1220468</v>
      </c>
      <c r="Q19" s="44">
        <v>71148</v>
      </c>
      <c r="R19" s="62">
        <f t="shared" si="4"/>
        <v>-0.8388167489848156</v>
      </c>
      <c r="S19" s="62">
        <f t="shared" si="4"/>
        <v>-0.8255608028335301</v>
      </c>
      <c r="T19" s="98">
        <v>1417187</v>
      </c>
      <c r="U19" s="99">
        <v>83559</v>
      </c>
      <c r="V19" s="64">
        <f t="shared" si="1"/>
        <v>16.960315465718832</v>
      </c>
    </row>
    <row r="20" spans="1:22" s="45" customFormat="1" ht="11.25">
      <c r="A20" s="37">
        <v>14</v>
      </c>
      <c r="B20" s="78" t="s">
        <v>24</v>
      </c>
      <c r="C20" s="46" t="s">
        <v>155</v>
      </c>
      <c r="D20" s="47" t="s">
        <v>85</v>
      </c>
      <c r="E20" s="67" t="s">
        <v>154</v>
      </c>
      <c r="F20" s="48">
        <v>43882</v>
      </c>
      <c r="G20" s="42" t="s">
        <v>55</v>
      </c>
      <c r="H20" s="53">
        <v>65</v>
      </c>
      <c r="I20" s="53">
        <v>65</v>
      </c>
      <c r="J20" s="97">
        <v>65</v>
      </c>
      <c r="K20" s="52">
        <v>1</v>
      </c>
      <c r="L20" s="115">
        <v>218432.5</v>
      </c>
      <c r="M20" s="116">
        <v>10170</v>
      </c>
      <c r="N20" s="60">
        <f>M20/J20</f>
        <v>156.46153846153845</v>
      </c>
      <c r="O20" s="63">
        <f t="shared" si="0"/>
        <v>21.478121927236973</v>
      </c>
      <c r="P20" s="43"/>
      <c r="Q20" s="44"/>
      <c r="R20" s="62"/>
      <c r="S20" s="62"/>
      <c r="T20" s="100">
        <v>218432.5</v>
      </c>
      <c r="U20" s="101">
        <v>10170</v>
      </c>
      <c r="V20" s="64">
        <f t="shared" si="1"/>
        <v>21.478121927236973</v>
      </c>
    </row>
    <row r="21" spans="1:22" s="45" customFormat="1" ht="11.25">
      <c r="A21" s="37">
        <v>15</v>
      </c>
      <c r="B21" s="38"/>
      <c r="C21" s="46" t="s">
        <v>144</v>
      </c>
      <c r="D21" s="47" t="s">
        <v>30</v>
      </c>
      <c r="E21" s="67" t="s">
        <v>145</v>
      </c>
      <c r="F21" s="48">
        <v>43875</v>
      </c>
      <c r="G21" s="42" t="s">
        <v>27</v>
      </c>
      <c r="H21" s="53">
        <v>50</v>
      </c>
      <c r="I21" s="53">
        <v>31</v>
      </c>
      <c r="J21" s="97">
        <v>31</v>
      </c>
      <c r="K21" s="52">
        <v>2</v>
      </c>
      <c r="L21" s="115">
        <v>196106</v>
      </c>
      <c r="M21" s="116">
        <v>8302</v>
      </c>
      <c r="N21" s="60">
        <f>M21/J21</f>
        <v>267.80645161290323</v>
      </c>
      <c r="O21" s="63">
        <f t="shared" si="0"/>
        <v>23.621536979041196</v>
      </c>
      <c r="P21" s="43">
        <v>411479</v>
      </c>
      <c r="Q21" s="44">
        <v>17168</v>
      </c>
      <c r="R21" s="62">
        <f aca="true" t="shared" si="5" ref="R21:S25">IF(P21&lt;&gt;0,-(P21-L21)/P21,"")</f>
        <v>-0.5234118873624171</v>
      </c>
      <c r="S21" s="62">
        <f t="shared" si="5"/>
        <v>-0.516425908667288</v>
      </c>
      <c r="T21" s="100">
        <v>607585</v>
      </c>
      <c r="U21" s="101">
        <v>25470</v>
      </c>
      <c r="V21" s="64">
        <f t="shared" si="1"/>
        <v>23.854927365528074</v>
      </c>
    </row>
    <row r="22" spans="1:22" s="45" customFormat="1" ht="11.25">
      <c r="A22" s="37">
        <v>16</v>
      </c>
      <c r="B22" s="38"/>
      <c r="C22" s="46" t="s">
        <v>63</v>
      </c>
      <c r="D22" s="47" t="s">
        <v>42</v>
      </c>
      <c r="E22" s="67" t="s">
        <v>63</v>
      </c>
      <c r="F22" s="48">
        <v>43742</v>
      </c>
      <c r="G22" s="42" t="s">
        <v>27</v>
      </c>
      <c r="H22" s="53">
        <v>313</v>
      </c>
      <c r="I22" s="53">
        <v>54</v>
      </c>
      <c r="J22" s="97">
        <v>54</v>
      </c>
      <c r="K22" s="52">
        <v>18</v>
      </c>
      <c r="L22" s="115">
        <v>81633</v>
      </c>
      <c r="M22" s="116">
        <v>5496</v>
      </c>
      <c r="N22" s="60">
        <f>M22/J22</f>
        <v>101.77777777777777</v>
      </c>
      <c r="O22" s="63">
        <f t="shared" si="0"/>
        <v>14.85316593886463</v>
      </c>
      <c r="P22" s="43">
        <v>18096</v>
      </c>
      <c r="Q22" s="44">
        <v>878</v>
      </c>
      <c r="R22" s="62">
        <f t="shared" si="5"/>
        <v>3.511107427055703</v>
      </c>
      <c r="S22" s="62">
        <f t="shared" si="5"/>
        <v>5.259681093394078</v>
      </c>
      <c r="T22" s="100">
        <v>36907937</v>
      </c>
      <c r="U22" s="101">
        <v>1875923</v>
      </c>
      <c r="V22" s="64">
        <f t="shared" si="1"/>
        <v>19.674547942532822</v>
      </c>
    </row>
    <row r="23" spans="1:22" s="45" customFormat="1" ht="11.25">
      <c r="A23" s="37">
        <v>17</v>
      </c>
      <c r="B23" s="38"/>
      <c r="C23" s="39" t="s">
        <v>92</v>
      </c>
      <c r="D23" s="40" t="s">
        <v>84</v>
      </c>
      <c r="E23" s="66" t="s">
        <v>92</v>
      </c>
      <c r="F23" s="41">
        <v>43833</v>
      </c>
      <c r="G23" s="68" t="s">
        <v>49</v>
      </c>
      <c r="H23" s="51">
        <v>407</v>
      </c>
      <c r="I23" s="51">
        <v>28</v>
      </c>
      <c r="J23" s="97">
        <v>30</v>
      </c>
      <c r="K23" s="52">
        <v>8</v>
      </c>
      <c r="L23" s="115">
        <v>54183</v>
      </c>
      <c r="M23" s="116">
        <v>4624</v>
      </c>
      <c r="N23" s="60">
        <f>M23/J23</f>
        <v>154.13333333333333</v>
      </c>
      <c r="O23" s="63">
        <f t="shared" si="0"/>
        <v>11.717776816608996</v>
      </c>
      <c r="P23" s="43">
        <v>437256</v>
      </c>
      <c r="Q23" s="44">
        <v>35631</v>
      </c>
      <c r="R23" s="62">
        <f t="shared" si="5"/>
        <v>-0.8760840331522037</v>
      </c>
      <c r="S23" s="62">
        <f t="shared" si="5"/>
        <v>-0.8702253655524683</v>
      </c>
      <c r="T23" s="98">
        <v>31730188</v>
      </c>
      <c r="U23" s="99">
        <v>1871676</v>
      </c>
      <c r="V23" s="64">
        <f t="shared" si="1"/>
        <v>16.952820894214597</v>
      </c>
    </row>
    <row r="24" spans="1:22" s="45" customFormat="1" ht="11.25">
      <c r="A24" s="37">
        <v>18</v>
      </c>
      <c r="B24" s="38"/>
      <c r="C24" s="39" t="s">
        <v>101</v>
      </c>
      <c r="D24" s="40" t="s">
        <v>84</v>
      </c>
      <c r="E24" s="66" t="s">
        <v>101</v>
      </c>
      <c r="F24" s="41">
        <v>43847</v>
      </c>
      <c r="G24" s="68" t="s">
        <v>49</v>
      </c>
      <c r="H24" s="51">
        <v>360</v>
      </c>
      <c r="I24" s="51">
        <v>18</v>
      </c>
      <c r="J24" s="97">
        <v>18</v>
      </c>
      <c r="K24" s="52">
        <v>6</v>
      </c>
      <c r="L24" s="115">
        <v>48342</v>
      </c>
      <c r="M24" s="116">
        <v>4481</v>
      </c>
      <c r="N24" s="60">
        <f>M24/J24</f>
        <v>248.94444444444446</v>
      </c>
      <c r="O24" s="63">
        <f t="shared" si="0"/>
        <v>10.788216915866993</v>
      </c>
      <c r="P24" s="43">
        <v>193356</v>
      </c>
      <c r="Q24" s="44">
        <v>17097</v>
      </c>
      <c r="R24" s="62">
        <f t="shared" si="5"/>
        <v>-0.7499844845776702</v>
      </c>
      <c r="S24" s="62">
        <f t="shared" si="5"/>
        <v>-0.7379072351874598</v>
      </c>
      <c r="T24" s="98">
        <v>7192048</v>
      </c>
      <c r="U24" s="99">
        <v>500340</v>
      </c>
      <c r="V24" s="64">
        <f t="shared" si="1"/>
        <v>14.374321461406243</v>
      </c>
    </row>
    <row r="25" spans="1:22" s="45" customFormat="1" ht="11.25">
      <c r="A25" s="37">
        <v>19</v>
      </c>
      <c r="B25" s="38"/>
      <c r="C25" s="39" t="s">
        <v>132</v>
      </c>
      <c r="D25" s="40" t="s">
        <v>25</v>
      </c>
      <c r="E25" s="66" t="s">
        <v>133</v>
      </c>
      <c r="F25" s="41">
        <v>44026</v>
      </c>
      <c r="G25" s="42" t="s">
        <v>37</v>
      </c>
      <c r="H25" s="51">
        <v>26</v>
      </c>
      <c r="I25" s="51">
        <v>30</v>
      </c>
      <c r="J25" s="97">
        <v>30</v>
      </c>
      <c r="K25" s="52">
        <v>2</v>
      </c>
      <c r="L25" s="115">
        <v>70355</v>
      </c>
      <c r="M25" s="116">
        <v>4093</v>
      </c>
      <c r="N25" s="60">
        <f>M25/J25</f>
        <v>136.43333333333334</v>
      </c>
      <c r="O25" s="63">
        <f t="shared" si="0"/>
        <v>17.189103347178108</v>
      </c>
      <c r="P25" s="43">
        <v>107712.5</v>
      </c>
      <c r="Q25" s="44">
        <v>6574</v>
      </c>
      <c r="R25" s="62">
        <f t="shared" si="5"/>
        <v>-0.3468260415457816</v>
      </c>
      <c r="S25" s="62">
        <f t="shared" si="5"/>
        <v>-0.3773958016428354</v>
      </c>
      <c r="T25" s="98">
        <v>186404</v>
      </c>
      <c r="U25" s="99">
        <v>11252</v>
      </c>
      <c r="V25" s="64">
        <f t="shared" si="1"/>
        <v>16.566299324564522</v>
      </c>
    </row>
    <row r="26" spans="1:22" s="45" customFormat="1" ht="11.25">
      <c r="A26" s="37">
        <v>20</v>
      </c>
      <c r="B26" s="78" t="s">
        <v>24</v>
      </c>
      <c r="C26" s="39" t="s">
        <v>156</v>
      </c>
      <c r="D26" s="40" t="s">
        <v>35</v>
      </c>
      <c r="E26" s="66" t="s">
        <v>157</v>
      </c>
      <c r="F26" s="41">
        <v>43882</v>
      </c>
      <c r="G26" s="42" t="s">
        <v>23</v>
      </c>
      <c r="H26" s="51">
        <v>32</v>
      </c>
      <c r="I26" s="51">
        <v>32</v>
      </c>
      <c r="J26" s="97">
        <v>32</v>
      </c>
      <c r="K26" s="52">
        <v>1</v>
      </c>
      <c r="L26" s="115">
        <v>80489</v>
      </c>
      <c r="M26" s="116">
        <v>3662</v>
      </c>
      <c r="N26" s="60">
        <f>M26/J26</f>
        <v>114.4375</v>
      </c>
      <c r="O26" s="63">
        <f t="shared" si="0"/>
        <v>21.979519388312397</v>
      </c>
      <c r="P26" s="43"/>
      <c r="Q26" s="44"/>
      <c r="R26" s="62"/>
      <c r="S26" s="62"/>
      <c r="T26" s="98">
        <v>80489</v>
      </c>
      <c r="U26" s="99">
        <v>3662</v>
      </c>
      <c r="V26" s="64">
        <f t="shared" si="1"/>
        <v>21.979519388312397</v>
      </c>
    </row>
    <row r="27" spans="1:22" s="45" customFormat="1" ht="11.25">
      <c r="A27" s="37">
        <v>21</v>
      </c>
      <c r="B27" s="78" t="s">
        <v>24</v>
      </c>
      <c r="C27" s="39" t="s">
        <v>146</v>
      </c>
      <c r="D27" s="40" t="s">
        <v>85</v>
      </c>
      <c r="E27" s="66" t="s">
        <v>147</v>
      </c>
      <c r="F27" s="41">
        <v>43882</v>
      </c>
      <c r="G27" s="42" t="s">
        <v>37</v>
      </c>
      <c r="H27" s="51">
        <v>12</v>
      </c>
      <c r="I27" s="51">
        <v>13</v>
      </c>
      <c r="J27" s="97">
        <v>13</v>
      </c>
      <c r="K27" s="52">
        <v>1</v>
      </c>
      <c r="L27" s="115">
        <v>52964</v>
      </c>
      <c r="M27" s="116">
        <v>2850</v>
      </c>
      <c r="N27" s="60">
        <f>M27/J27</f>
        <v>219.23076923076923</v>
      </c>
      <c r="O27" s="63">
        <f t="shared" si="0"/>
        <v>18.583859649122807</v>
      </c>
      <c r="P27" s="43"/>
      <c r="Q27" s="44"/>
      <c r="R27" s="62"/>
      <c r="S27" s="62"/>
      <c r="T27" s="98">
        <v>62515.75</v>
      </c>
      <c r="U27" s="99">
        <v>3805</v>
      </c>
      <c r="V27" s="64">
        <f t="shared" si="1"/>
        <v>16.42989487516426</v>
      </c>
    </row>
    <row r="28" spans="1:22" s="45" customFormat="1" ht="11.25">
      <c r="A28" s="37">
        <v>22</v>
      </c>
      <c r="B28" s="49"/>
      <c r="C28" s="46" t="s">
        <v>86</v>
      </c>
      <c r="D28" s="47" t="s">
        <v>87</v>
      </c>
      <c r="E28" s="67" t="s">
        <v>86</v>
      </c>
      <c r="F28" s="48">
        <v>43819</v>
      </c>
      <c r="G28" s="42" t="s">
        <v>55</v>
      </c>
      <c r="H28" s="53">
        <v>123</v>
      </c>
      <c r="I28" s="53">
        <v>4</v>
      </c>
      <c r="J28" s="97">
        <v>4</v>
      </c>
      <c r="K28" s="52">
        <v>10</v>
      </c>
      <c r="L28" s="115">
        <v>26537.5</v>
      </c>
      <c r="M28" s="116">
        <v>2465</v>
      </c>
      <c r="N28" s="60">
        <f>M28/J28</f>
        <v>616.25</v>
      </c>
      <c r="O28" s="63">
        <f t="shared" si="0"/>
        <v>10.765720081135903</v>
      </c>
      <c r="P28" s="43">
        <v>41405</v>
      </c>
      <c r="Q28" s="44">
        <v>4292</v>
      </c>
      <c r="R28" s="62">
        <f aca="true" t="shared" si="6" ref="R28:R37">IF(P28&lt;&gt;0,-(P28-L28)/P28,"")</f>
        <v>-0.3590749909431228</v>
      </c>
      <c r="S28" s="62">
        <f aca="true" t="shared" si="7" ref="S28:S37">IF(Q28&lt;&gt;0,-(Q28-M28)/Q28,"")</f>
        <v>-0.42567567567567566</v>
      </c>
      <c r="T28" s="100">
        <v>591853.5</v>
      </c>
      <c r="U28" s="101">
        <v>53266</v>
      </c>
      <c r="V28" s="64">
        <f t="shared" si="1"/>
        <v>11.111281117410732</v>
      </c>
    </row>
    <row r="29" spans="1:22" s="45" customFormat="1" ht="11.25">
      <c r="A29" s="37">
        <v>23</v>
      </c>
      <c r="B29" s="49"/>
      <c r="C29" s="46" t="s">
        <v>141</v>
      </c>
      <c r="D29" s="47" t="s">
        <v>42</v>
      </c>
      <c r="E29" s="67" t="s">
        <v>141</v>
      </c>
      <c r="F29" s="48">
        <v>43875</v>
      </c>
      <c r="G29" s="42" t="s">
        <v>55</v>
      </c>
      <c r="H29" s="53">
        <v>145</v>
      </c>
      <c r="I29" s="53">
        <v>28</v>
      </c>
      <c r="J29" s="97">
        <v>28</v>
      </c>
      <c r="K29" s="52">
        <v>2</v>
      </c>
      <c r="L29" s="115">
        <v>36968.5</v>
      </c>
      <c r="M29" s="116">
        <v>2447</v>
      </c>
      <c r="N29" s="60">
        <f>M29/J29</f>
        <v>87.39285714285714</v>
      </c>
      <c r="O29" s="63">
        <f t="shared" si="0"/>
        <v>15.107682876992236</v>
      </c>
      <c r="P29" s="43">
        <v>441555.5</v>
      </c>
      <c r="Q29" s="44">
        <v>26225</v>
      </c>
      <c r="R29" s="62">
        <f t="shared" si="6"/>
        <v>-0.9162766628430628</v>
      </c>
      <c r="S29" s="62">
        <f t="shared" si="7"/>
        <v>-0.9066920877025739</v>
      </c>
      <c r="T29" s="100">
        <v>478524</v>
      </c>
      <c r="U29" s="101">
        <v>28672</v>
      </c>
      <c r="V29" s="64">
        <f t="shared" si="1"/>
        <v>16.689592633928573</v>
      </c>
    </row>
    <row r="30" spans="1:22" s="45" customFormat="1" ht="11.25">
      <c r="A30" s="37">
        <v>24</v>
      </c>
      <c r="B30" s="38"/>
      <c r="C30" s="39" t="s">
        <v>94</v>
      </c>
      <c r="D30" s="40" t="s">
        <v>79</v>
      </c>
      <c r="E30" s="66" t="s">
        <v>94</v>
      </c>
      <c r="F30" s="41">
        <v>43840</v>
      </c>
      <c r="G30" s="68" t="s">
        <v>49</v>
      </c>
      <c r="H30" s="51">
        <v>361</v>
      </c>
      <c r="I30" s="51">
        <v>13</v>
      </c>
      <c r="J30" s="97">
        <v>14</v>
      </c>
      <c r="K30" s="52">
        <v>7</v>
      </c>
      <c r="L30" s="115">
        <v>25617</v>
      </c>
      <c r="M30" s="116">
        <v>2381</v>
      </c>
      <c r="N30" s="60">
        <f>M30/J30</f>
        <v>170.07142857142858</v>
      </c>
      <c r="O30" s="63">
        <f t="shared" si="0"/>
        <v>10.75892482150357</v>
      </c>
      <c r="P30" s="43">
        <v>98074</v>
      </c>
      <c r="Q30" s="44">
        <v>8058</v>
      </c>
      <c r="R30" s="62">
        <f t="shared" si="6"/>
        <v>-0.7387992740175786</v>
      </c>
      <c r="S30" s="62">
        <f t="shared" si="7"/>
        <v>-0.7045172499379498</v>
      </c>
      <c r="T30" s="98">
        <v>13333850</v>
      </c>
      <c r="U30" s="99">
        <v>807752</v>
      </c>
      <c r="V30" s="64">
        <f t="shared" si="1"/>
        <v>16.507356218245203</v>
      </c>
    </row>
    <row r="31" spans="1:22" s="45" customFormat="1" ht="11.25">
      <c r="A31" s="37">
        <v>25</v>
      </c>
      <c r="B31" s="38"/>
      <c r="C31" s="39" t="s">
        <v>91</v>
      </c>
      <c r="D31" s="40" t="s">
        <v>87</v>
      </c>
      <c r="E31" s="66" t="s">
        <v>91</v>
      </c>
      <c r="F31" s="41">
        <v>43833</v>
      </c>
      <c r="G31" s="42" t="s">
        <v>32</v>
      </c>
      <c r="H31" s="51">
        <v>52</v>
      </c>
      <c r="I31" s="51">
        <v>51</v>
      </c>
      <c r="J31" s="97">
        <v>51</v>
      </c>
      <c r="K31" s="52">
        <v>8</v>
      </c>
      <c r="L31" s="115">
        <v>27977</v>
      </c>
      <c r="M31" s="116">
        <v>2168</v>
      </c>
      <c r="N31" s="60">
        <f>M31/J31</f>
        <v>42.509803921568626</v>
      </c>
      <c r="O31" s="63">
        <f t="shared" si="0"/>
        <v>12.904520295202952</v>
      </c>
      <c r="P31" s="43">
        <v>13166.5</v>
      </c>
      <c r="Q31" s="44">
        <v>654</v>
      </c>
      <c r="R31" s="62">
        <f t="shared" si="6"/>
        <v>1.1248623400296207</v>
      </c>
      <c r="S31" s="62">
        <f t="shared" si="7"/>
        <v>2.314984709480122</v>
      </c>
      <c r="T31" s="102">
        <v>450083.5</v>
      </c>
      <c r="U31" s="103">
        <v>20256</v>
      </c>
      <c r="V31" s="64">
        <f t="shared" si="1"/>
        <v>22.219762045813585</v>
      </c>
    </row>
    <row r="32" spans="1:22" s="45" customFormat="1" ht="11.25">
      <c r="A32" s="37">
        <v>26</v>
      </c>
      <c r="B32" s="38"/>
      <c r="C32" s="39" t="s">
        <v>60</v>
      </c>
      <c r="D32" s="40" t="s">
        <v>28</v>
      </c>
      <c r="E32" s="66" t="s">
        <v>61</v>
      </c>
      <c r="F32" s="41">
        <v>43679</v>
      </c>
      <c r="G32" s="42" t="s">
        <v>31</v>
      </c>
      <c r="H32" s="51">
        <v>235</v>
      </c>
      <c r="I32" s="51">
        <v>3</v>
      </c>
      <c r="J32" s="97">
        <v>3</v>
      </c>
      <c r="K32" s="52">
        <v>21</v>
      </c>
      <c r="L32" s="115">
        <v>14072</v>
      </c>
      <c r="M32" s="116">
        <v>1965</v>
      </c>
      <c r="N32" s="60">
        <f>M32/J32</f>
        <v>655</v>
      </c>
      <c r="O32" s="63">
        <f t="shared" si="0"/>
        <v>7.161323155216285</v>
      </c>
      <c r="P32" s="43">
        <v>3958</v>
      </c>
      <c r="Q32" s="44">
        <v>578</v>
      </c>
      <c r="R32" s="62">
        <f t="shared" si="6"/>
        <v>2.5553309752400204</v>
      </c>
      <c r="S32" s="62">
        <f t="shared" si="7"/>
        <v>2.3996539792387543</v>
      </c>
      <c r="T32" s="98">
        <v>800456.6</v>
      </c>
      <c r="U32" s="99">
        <v>52801</v>
      </c>
      <c r="V32" s="64">
        <f t="shared" si="1"/>
        <v>15.15987575992879</v>
      </c>
    </row>
    <row r="33" spans="1:22" s="45" customFormat="1" ht="11.25">
      <c r="A33" s="37">
        <v>27</v>
      </c>
      <c r="B33" s="38"/>
      <c r="C33" s="39" t="s">
        <v>123</v>
      </c>
      <c r="D33" s="40" t="s">
        <v>85</v>
      </c>
      <c r="E33" s="66" t="s">
        <v>123</v>
      </c>
      <c r="F33" s="41">
        <v>43868</v>
      </c>
      <c r="G33" s="42" t="s">
        <v>31</v>
      </c>
      <c r="H33" s="51">
        <v>277</v>
      </c>
      <c r="I33" s="51">
        <v>18</v>
      </c>
      <c r="J33" s="97">
        <v>18</v>
      </c>
      <c r="K33" s="52">
        <v>3</v>
      </c>
      <c r="L33" s="115">
        <v>27594</v>
      </c>
      <c r="M33" s="116">
        <v>1697</v>
      </c>
      <c r="N33" s="60">
        <f>M33/J33</f>
        <v>94.27777777777777</v>
      </c>
      <c r="O33" s="63">
        <f t="shared" si="0"/>
        <v>16.260459634649383</v>
      </c>
      <c r="P33" s="43">
        <v>391546</v>
      </c>
      <c r="Q33" s="44">
        <v>21962</v>
      </c>
      <c r="R33" s="62">
        <f t="shared" si="6"/>
        <v>-0.9295255219054721</v>
      </c>
      <c r="S33" s="62">
        <f t="shared" si="7"/>
        <v>-0.9227301702941444</v>
      </c>
      <c r="T33" s="98">
        <v>1642193</v>
      </c>
      <c r="U33" s="99">
        <v>91514</v>
      </c>
      <c r="V33" s="64">
        <f t="shared" si="1"/>
        <v>17.944718840833097</v>
      </c>
    </row>
    <row r="34" spans="1:22" s="45" customFormat="1" ht="11.25">
      <c r="A34" s="37">
        <v>28</v>
      </c>
      <c r="B34" s="38"/>
      <c r="C34" s="39" t="s">
        <v>140</v>
      </c>
      <c r="D34" s="40" t="s">
        <v>30</v>
      </c>
      <c r="E34" s="66" t="s">
        <v>139</v>
      </c>
      <c r="F34" s="41">
        <v>43875</v>
      </c>
      <c r="G34" s="42" t="s">
        <v>36</v>
      </c>
      <c r="H34" s="51">
        <v>181</v>
      </c>
      <c r="I34" s="51">
        <v>31</v>
      </c>
      <c r="J34" s="97">
        <v>31</v>
      </c>
      <c r="K34" s="52">
        <v>2</v>
      </c>
      <c r="L34" s="115">
        <v>21096.5</v>
      </c>
      <c r="M34" s="117">
        <v>1247</v>
      </c>
      <c r="N34" s="60">
        <f>M34/J34</f>
        <v>40.225806451612904</v>
      </c>
      <c r="O34" s="63">
        <f t="shared" si="0"/>
        <v>16.917802726543705</v>
      </c>
      <c r="P34" s="43">
        <v>290837</v>
      </c>
      <c r="Q34" s="50">
        <v>15791</v>
      </c>
      <c r="R34" s="62">
        <f t="shared" si="6"/>
        <v>-0.9274628056265193</v>
      </c>
      <c r="S34" s="62">
        <f t="shared" si="7"/>
        <v>-0.9210309670065226</v>
      </c>
      <c r="T34" s="100">
        <v>311933.5</v>
      </c>
      <c r="U34" s="101">
        <v>17038</v>
      </c>
      <c r="V34" s="64">
        <f t="shared" si="1"/>
        <v>18.308105411433267</v>
      </c>
    </row>
    <row r="35" spans="1:22" s="45" customFormat="1" ht="11.25">
      <c r="A35" s="37">
        <v>29</v>
      </c>
      <c r="B35" s="38"/>
      <c r="C35" s="39" t="s">
        <v>112</v>
      </c>
      <c r="D35" s="40" t="s">
        <v>30</v>
      </c>
      <c r="E35" s="66" t="s">
        <v>113</v>
      </c>
      <c r="F35" s="41">
        <v>43861</v>
      </c>
      <c r="G35" s="42" t="s">
        <v>32</v>
      </c>
      <c r="H35" s="51">
        <v>132</v>
      </c>
      <c r="I35" s="51">
        <v>15</v>
      </c>
      <c r="J35" s="97">
        <v>15</v>
      </c>
      <c r="K35" s="52">
        <v>4</v>
      </c>
      <c r="L35" s="115">
        <v>15951</v>
      </c>
      <c r="M35" s="116">
        <v>1245</v>
      </c>
      <c r="N35" s="60">
        <f>M35/J35</f>
        <v>83</v>
      </c>
      <c r="O35" s="63">
        <f t="shared" si="0"/>
        <v>12.812048192771085</v>
      </c>
      <c r="P35" s="43">
        <v>20887.8</v>
      </c>
      <c r="Q35" s="44">
        <v>1944</v>
      </c>
      <c r="R35" s="62">
        <f t="shared" si="6"/>
        <v>-0.23634849050641998</v>
      </c>
      <c r="S35" s="62">
        <f t="shared" si="7"/>
        <v>-0.3595679012345679</v>
      </c>
      <c r="T35" s="102">
        <v>325256.8</v>
      </c>
      <c r="U35" s="103">
        <v>19026</v>
      </c>
      <c r="V35" s="64">
        <f t="shared" si="1"/>
        <v>17.09538526227268</v>
      </c>
    </row>
    <row r="36" spans="1:22" s="45" customFormat="1" ht="11.25">
      <c r="A36" s="37">
        <v>30</v>
      </c>
      <c r="B36" s="38"/>
      <c r="C36" s="39" t="s">
        <v>72</v>
      </c>
      <c r="D36" s="40" t="s">
        <v>73</v>
      </c>
      <c r="E36" s="66" t="s">
        <v>88</v>
      </c>
      <c r="F36" s="41">
        <v>43789</v>
      </c>
      <c r="G36" s="42" t="s">
        <v>23</v>
      </c>
      <c r="H36" s="51">
        <v>337</v>
      </c>
      <c r="I36" s="51">
        <v>1</v>
      </c>
      <c r="J36" s="97">
        <v>1</v>
      </c>
      <c r="K36" s="52">
        <v>9</v>
      </c>
      <c r="L36" s="115">
        <v>11900</v>
      </c>
      <c r="M36" s="116">
        <v>1162</v>
      </c>
      <c r="N36" s="60">
        <f>M36/J36</f>
        <v>1162</v>
      </c>
      <c r="O36" s="63">
        <f t="shared" si="0"/>
        <v>10.240963855421686</v>
      </c>
      <c r="P36" s="43">
        <v>3463</v>
      </c>
      <c r="Q36" s="44">
        <v>218</v>
      </c>
      <c r="R36" s="62">
        <f t="shared" si="6"/>
        <v>2.436326884204447</v>
      </c>
      <c r="S36" s="62">
        <f t="shared" si="7"/>
        <v>4.330275229357798</v>
      </c>
      <c r="T36" s="98">
        <v>22753364</v>
      </c>
      <c r="U36" s="99">
        <v>1284663</v>
      </c>
      <c r="V36" s="64">
        <f t="shared" si="1"/>
        <v>17.711543027237493</v>
      </c>
    </row>
    <row r="37" spans="1:22" s="45" customFormat="1" ht="11.25">
      <c r="A37" s="37">
        <v>31</v>
      </c>
      <c r="B37" s="38"/>
      <c r="C37" s="39" t="s">
        <v>82</v>
      </c>
      <c r="D37" s="40" t="s">
        <v>79</v>
      </c>
      <c r="E37" s="66" t="s">
        <v>83</v>
      </c>
      <c r="F37" s="41">
        <v>43819</v>
      </c>
      <c r="G37" s="42" t="s">
        <v>32</v>
      </c>
      <c r="H37" s="51">
        <v>145</v>
      </c>
      <c r="I37" s="51">
        <v>6</v>
      </c>
      <c r="J37" s="97">
        <v>6</v>
      </c>
      <c r="K37" s="52">
        <v>10</v>
      </c>
      <c r="L37" s="115">
        <v>6448</v>
      </c>
      <c r="M37" s="116">
        <v>806</v>
      </c>
      <c r="N37" s="60">
        <f>M37/J37</f>
        <v>134.33333333333334</v>
      </c>
      <c r="O37" s="63">
        <f t="shared" si="0"/>
        <v>8</v>
      </c>
      <c r="P37" s="43">
        <v>2008</v>
      </c>
      <c r="Q37" s="44">
        <v>254</v>
      </c>
      <c r="R37" s="62">
        <f t="shared" si="6"/>
        <v>2.2111553784860556</v>
      </c>
      <c r="S37" s="62">
        <f t="shared" si="7"/>
        <v>2.173228346456693</v>
      </c>
      <c r="T37" s="102">
        <v>516924</v>
      </c>
      <c r="U37" s="103">
        <v>32514</v>
      </c>
      <c r="V37" s="64">
        <f t="shared" si="1"/>
        <v>15.898505259272929</v>
      </c>
    </row>
    <row r="38" spans="1:22" s="45" customFormat="1" ht="11.25">
      <c r="A38" s="37">
        <v>32</v>
      </c>
      <c r="B38" s="38"/>
      <c r="C38" s="39" t="s">
        <v>159</v>
      </c>
      <c r="D38" s="40" t="s">
        <v>42</v>
      </c>
      <c r="E38" s="66" t="s">
        <v>160</v>
      </c>
      <c r="F38" s="41">
        <v>38058</v>
      </c>
      <c r="G38" s="42" t="s">
        <v>32</v>
      </c>
      <c r="H38" s="51">
        <v>55</v>
      </c>
      <c r="I38" s="51">
        <v>8</v>
      </c>
      <c r="J38" s="97">
        <v>8</v>
      </c>
      <c r="K38" s="52">
        <v>29</v>
      </c>
      <c r="L38" s="115">
        <v>12428</v>
      </c>
      <c r="M38" s="116">
        <v>789</v>
      </c>
      <c r="N38" s="60">
        <f>M38/J38</f>
        <v>98.625</v>
      </c>
      <c r="O38" s="63">
        <f t="shared" si="0"/>
        <v>15.751584283903675</v>
      </c>
      <c r="P38" s="43"/>
      <c r="Q38" s="44"/>
      <c r="R38" s="62"/>
      <c r="S38" s="62"/>
      <c r="T38" s="102">
        <v>1820879</v>
      </c>
      <c r="U38" s="103">
        <v>295062</v>
      </c>
      <c r="V38" s="64">
        <f t="shared" si="1"/>
        <v>6.171174193898231</v>
      </c>
    </row>
    <row r="39" spans="1:22" s="45" customFormat="1" ht="11.25">
      <c r="A39" s="37">
        <v>33</v>
      </c>
      <c r="B39" s="38"/>
      <c r="C39" s="39" t="s">
        <v>107</v>
      </c>
      <c r="D39" s="40" t="s">
        <v>79</v>
      </c>
      <c r="E39" s="66" t="s">
        <v>106</v>
      </c>
      <c r="F39" s="41">
        <v>43854</v>
      </c>
      <c r="G39" s="68" t="s">
        <v>49</v>
      </c>
      <c r="H39" s="51">
        <v>271</v>
      </c>
      <c r="I39" s="51">
        <v>5</v>
      </c>
      <c r="J39" s="97">
        <v>5</v>
      </c>
      <c r="K39" s="52">
        <v>5</v>
      </c>
      <c r="L39" s="115">
        <v>7062</v>
      </c>
      <c r="M39" s="116">
        <v>770</v>
      </c>
      <c r="N39" s="60">
        <f>M39/J39</f>
        <v>154</v>
      </c>
      <c r="O39" s="63">
        <f t="shared" si="0"/>
        <v>9.17142857142857</v>
      </c>
      <c r="P39" s="43">
        <v>49463</v>
      </c>
      <c r="Q39" s="44">
        <v>4294</v>
      </c>
      <c r="R39" s="62">
        <f aca="true" t="shared" si="8" ref="R39:R73">IF(P39&lt;&gt;0,-(P39-L39)/P39,"")</f>
        <v>-0.8572266138325617</v>
      </c>
      <c r="S39" s="62">
        <f aca="true" t="shared" si="9" ref="S39:S73">IF(Q39&lt;&gt;0,-(Q39-M39)/Q39,"")</f>
        <v>-0.8206800186306474</v>
      </c>
      <c r="T39" s="98">
        <v>2291586</v>
      </c>
      <c r="U39" s="99">
        <v>135780</v>
      </c>
      <c r="V39" s="64">
        <f t="shared" si="1"/>
        <v>16.87719840919134</v>
      </c>
    </row>
    <row r="40" spans="1:22" s="45" customFormat="1" ht="11.25">
      <c r="A40" s="37">
        <v>34</v>
      </c>
      <c r="B40" s="38"/>
      <c r="C40" s="39" t="s">
        <v>74</v>
      </c>
      <c r="D40" s="40" t="s">
        <v>33</v>
      </c>
      <c r="E40" s="66" t="s">
        <v>74</v>
      </c>
      <c r="F40" s="41">
        <v>43791</v>
      </c>
      <c r="G40" s="42" t="s">
        <v>31</v>
      </c>
      <c r="H40" s="51">
        <v>398</v>
      </c>
      <c r="I40" s="51">
        <v>4</v>
      </c>
      <c r="J40" s="97">
        <v>4</v>
      </c>
      <c r="K40" s="52">
        <v>14</v>
      </c>
      <c r="L40" s="115">
        <v>7448</v>
      </c>
      <c r="M40" s="116">
        <v>730</v>
      </c>
      <c r="N40" s="60">
        <f>M40/J40</f>
        <v>182.5</v>
      </c>
      <c r="O40" s="63">
        <f t="shared" si="0"/>
        <v>10.202739726027398</v>
      </c>
      <c r="P40" s="43">
        <v>2373</v>
      </c>
      <c r="Q40" s="44">
        <v>225</v>
      </c>
      <c r="R40" s="62">
        <f t="shared" si="8"/>
        <v>2.1386430678466075</v>
      </c>
      <c r="S40" s="62">
        <f t="shared" si="9"/>
        <v>2.2444444444444445</v>
      </c>
      <c r="T40" s="98">
        <v>31669442</v>
      </c>
      <c r="U40" s="99">
        <v>1873271</v>
      </c>
      <c r="V40" s="64">
        <f t="shared" si="1"/>
        <v>16.90595861463718</v>
      </c>
    </row>
    <row r="41" spans="1:22" s="45" customFormat="1" ht="11.25">
      <c r="A41" s="37">
        <v>35</v>
      </c>
      <c r="B41" s="38"/>
      <c r="C41" s="39" t="s">
        <v>124</v>
      </c>
      <c r="D41" s="40" t="s">
        <v>87</v>
      </c>
      <c r="E41" s="66" t="s">
        <v>125</v>
      </c>
      <c r="F41" s="41">
        <v>43868</v>
      </c>
      <c r="G41" s="42" t="s">
        <v>31</v>
      </c>
      <c r="H41" s="51">
        <v>192</v>
      </c>
      <c r="I41" s="51">
        <v>7</v>
      </c>
      <c r="J41" s="97">
        <v>7</v>
      </c>
      <c r="K41" s="52">
        <v>3</v>
      </c>
      <c r="L41" s="115">
        <v>8717</v>
      </c>
      <c r="M41" s="116">
        <v>652</v>
      </c>
      <c r="N41" s="60">
        <f>M41/J41</f>
        <v>93.14285714285714</v>
      </c>
      <c r="O41" s="63">
        <f t="shared" si="0"/>
        <v>13.36963190184049</v>
      </c>
      <c r="P41" s="43">
        <v>85015</v>
      </c>
      <c r="Q41" s="44">
        <v>5151</v>
      </c>
      <c r="R41" s="62">
        <f t="shared" si="8"/>
        <v>-0.8974651532082574</v>
      </c>
      <c r="S41" s="62">
        <f t="shared" si="9"/>
        <v>-0.8734226363812851</v>
      </c>
      <c r="T41" s="98">
        <v>484373</v>
      </c>
      <c r="U41" s="99">
        <v>26450</v>
      </c>
      <c r="V41" s="64">
        <f t="shared" si="1"/>
        <v>18.312778827977315</v>
      </c>
    </row>
    <row r="42" spans="1:22" s="45" customFormat="1" ht="11.25">
      <c r="A42" s="37">
        <v>36</v>
      </c>
      <c r="B42" s="38"/>
      <c r="C42" s="46" t="s">
        <v>51</v>
      </c>
      <c r="D42" s="47" t="s">
        <v>33</v>
      </c>
      <c r="E42" s="67" t="s">
        <v>50</v>
      </c>
      <c r="F42" s="48">
        <v>43434</v>
      </c>
      <c r="G42" s="42" t="s">
        <v>29</v>
      </c>
      <c r="H42" s="53">
        <v>31</v>
      </c>
      <c r="I42" s="61">
        <v>1</v>
      </c>
      <c r="J42" s="112">
        <v>1</v>
      </c>
      <c r="K42" s="52">
        <v>26</v>
      </c>
      <c r="L42" s="122">
        <v>5930</v>
      </c>
      <c r="M42" s="123">
        <v>593</v>
      </c>
      <c r="N42" s="60">
        <f>M42/J42</f>
        <v>593</v>
      </c>
      <c r="O42" s="63">
        <f t="shared" si="0"/>
        <v>10</v>
      </c>
      <c r="P42" s="43">
        <v>438</v>
      </c>
      <c r="Q42" s="44">
        <v>32</v>
      </c>
      <c r="R42" s="62">
        <f t="shared" si="8"/>
        <v>12.538812785388128</v>
      </c>
      <c r="S42" s="62">
        <f t="shared" si="9"/>
        <v>17.53125</v>
      </c>
      <c r="T42" s="104">
        <v>995223.26</v>
      </c>
      <c r="U42" s="105">
        <v>69211</v>
      </c>
      <c r="V42" s="64">
        <f t="shared" si="1"/>
        <v>14.379553250205893</v>
      </c>
    </row>
    <row r="43" spans="1:22" s="45" customFormat="1" ht="11.25">
      <c r="A43" s="37">
        <v>37</v>
      </c>
      <c r="B43" s="38"/>
      <c r="C43" s="39" t="s">
        <v>131</v>
      </c>
      <c r="D43" s="40" t="s">
        <v>68</v>
      </c>
      <c r="E43" s="66" t="s">
        <v>131</v>
      </c>
      <c r="F43" s="41">
        <v>43875</v>
      </c>
      <c r="G43" s="42" t="s">
        <v>32</v>
      </c>
      <c r="H43" s="51">
        <v>130</v>
      </c>
      <c r="I43" s="51">
        <v>13</v>
      </c>
      <c r="J43" s="97">
        <v>13</v>
      </c>
      <c r="K43" s="52">
        <v>2</v>
      </c>
      <c r="L43" s="115">
        <v>7412</v>
      </c>
      <c r="M43" s="116">
        <v>460</v>
      </c>
      <c r="N43" s="60">
        <f>M43/J43</f>
        <v>35.38461538461539</v>
      </c>
      <c r="O43" s="63">
        <f t="shared" si="0"/>
        <v>16.11304347826087</v>
      </c>
      <c r="P43" s="43">
        <v>82437</v>
      </c>
      <c r="Q43" s="44">
        <v>4900</v>
      </c>
      <c r="R43" s="62">
        <f t="shared" si="8"/>
        <v>-0.9100889163846331</v>
      </c>
      <c r="S43" s="62">
        <f t="shared" si="9"/>
        <v>-0.9061224489795918</v>
      </c>
      <c r="T43" s="102">
        <v>89849</v>
      </c>
      <c r="U43" s="103">
        <v>5360</v>
      </c>
      <c r="V43" s="64">
        <f t="shared" si="1"/>
        <v>16.76287313432836</v>
      </c>
    </row>
    <row r="44" spans="1:22" s="45" customFormat="1" ht="11.25">
      <c r="A44" s="37">
        <v>38</v>
      </c>
      <c r="B44" s="49"/>
      <c r="C44" s="46" t="s">
        <v>109</v>
      </c>
      <c r="D44" s="47" t="s">
        <v>30</v>
      </c>
      <c r="E44" s="67" t="s">
        <v>109</v>
      </c>
      <c r="F44" s="48">
        <v>43854</v>
      </c>
      <c r="G44" s="42" t="s">
        <v>55</v>
      </c>
      <c r="H44" s="53">
        <v>194</v>
      </c>
      <c r="I44" s="53">
        <v>7</v>
      </c>
      <c r="J44" s="97">
        <v>7</v>
      </c>
      <c r="K44" s="52">
        <v>5</v>
      </c>
      <c r="L44" s="115">
        <v>4167</v>
      </c>
      <c r="M44" s="116">
        <v>398</v>
      </c>
      <c r="N44" s="60">
        <f>M44/J44</f>
        <v>56.857142857142854</v>
      </c>
      <c r="O44" s="63">
        <f t="shared" si="0"/>
        <v>10.469849246231156</v>
      </c>
      <c r="P44" s="43">
        <v>3168</v>
      </c>
      <c r="Q44" s="44">
        <v>284</v>
      </c>
      <c r="R44" s="62">
        <f t="shared" si="8"/>
        <v>0.3153409090909091</v>
      </c>
      <c r="S44" s="62">
        <f t="shared" si="9"/>
        <v>0.4014084507042254</v>
      </c>
      <c r="T44" s="100">
        <v>641164.5</v>
      </c>
      <c r="U44" s="101">
        <v>38241</v>
      </c>
      <c r="V44" s="64">
        <f t="shared" si="1"/>
        <v>16.766415627206403</v>
      </c>
    </row>
    <row r="45" spans="1:22" s="45" customFormat="1" ht="11.25">
      <c r="A45" s="37">
        <v>39</v>
      </c>
      <c r="B45" s="38"/>
      <c r="C45" s="39" t="s">
        <v>69</v>
      </c>
      <c r="D45" s="40" t="s">
        <v>35</v>
      </c>
      <c r="E45" s="66" t="s">
        <v>70</v>
      </c>
      <c r="F45" s="41">
        <v>43777</v>
      </c>
      <c r="G45" s="42" t="s">
        <v>37</v>
      </c>
      <c r="H45" s="51">
        <v>17</v>
      </c>
      <c r="I45" s="51">
        <v>1</v>
      </c>
      <c r="J45" s="97">
        <v>1</v>
      </c>
      <c r="K45" s="52">
        <v>7</v>
      </c>
      <c r="L45" s="115">
        <v>3920.4</v>
      </c>
      <c r="M45" s="116">
        <v>392</v>
      </c>
      <c r="N45" s="60">
        <f>M45/J45</f>
        <v>392</v>
      </c>
      <c r="O45" s="63">
        <f t="shared" si="0"/>
        <v>10.001020408163265</v>
      </c>
      <c r="P45" s="43">
        <v>1782</v>
      </c>
      <c r="Q45" s="44">
        <v>178</v>
      </c>
      <c r="R45" s="62">
        <f t="shared" si="8"/>
        <v>1.2</v>
      </c>
      <c r="S45" s="62">
        <f t="shared" si="9"/>
        <v>1.202247191011236</v>
      </c>
      <c r="T45" s="98">
        <v>39647.79</v>
      </c>
      <c r="U45" s="99">
        <v>3017</v>
      </c>
      <c r="V45" s="64">
        <f t="shared" si="1"/>
        <v>13.141461716937355</v>
      </c>
    </row>
    <row r="46" spans="1:22" s="45" customFormat="1" ht="11.25">
      <c r="A46" s="37">
        <v>40</v>
      </c>
      <c r="B46" s="38"/>
      <c r="C46" s="39" t="s">
        <v>75</v>
      </c>
      <c r="D46" s="40" t="s">
        <v>30</v>
      </c>
      <c r="E46" s="66" t="s">
        <v>75</v>
      </c>
      <c r="F46" s="41">
        <v>43798</v>
      </c>
      <c r="G46" s="42" t="s">
        <v>32</v>
      </c>
      <c r="H46" s="51">
        <v>14</v>
      </c>
      <c r="I46" s="51">
        <v>1</v>
      </c>
      <c r="J46" s="97">
        <v>1</v>
      </c>
      <c r="K46" s="52">
        <v>10</v>
      </c>
      <c r="L46" s="115">
        <v>3564</v>
      </c>
      <c r="M46" s="116">
        <v>356</v>
      </c>
      <c r="N46" s="60">
        <f>M46/J46</f>
        <v>356</v>
      </c>
      <c r="O46" s="63">
        <f t="shared" si="0"/>
        <v>10.01123595505618</v>
      </c>
      <c r="P46" s="43">
        <v>2306</v>
      </c>
      <c r="Q46" s="44">
        <v>144</v>
      </c>
      <c r="R46" s="62">
        <f t="shared" si="8"/>
        <v>0.5455333911535126</v>
      </c>
      <c r="S46" s="62">
        <f t="shared" si="9"/>
        <v>1.4722222222222223</v>
      </c>
      <c r="T46" s="102">
        <v>177195.5</v>
      </c>
      <c r="U46" s="103">
        <v>13685</v>
      </c>
      <c r="V46" s="64">
        <f t="shared" si="1"/>
        <v>12.948154914139568</v>
      </c>
    </row>
    <row r="47" spans="1:22" s="45" customFormat="1" ht="11.25">
      <c r="A47" s="37">
        <v>41</v>
      </c>
      <c r="B47" s="38"/>
      <c r="C47" s="39" t="s">
        <v>104</v>
      </c>
      <c r="D47" s="40" t="s">
        <v>33</v>
      </c>
      <c r="E47" s="66" t="s">
        <v>110</v>
      </c>
      <c r="F47" s="41">
        <v>43854</v>
      </c>
      <c r="G47" s="42" t="s">
        <v>32</v>
      </c>
      <c r="H47" s="51">
        <v>26</v>
      </c>
      <c r="I47" s="51">
        <v>3</v>
      </c>
      <c r="J47" s="97">
        <v>3</v>
      </c>
      <c r="K47" s="52">
        <v>5</v>
      </c>
      <c r="L47" s="115">
        <v>3409.2</v>
      </c>
      <c r="M47" s="116">
        <v>353</v>
      </c>
      <c r="N47" s="60">
        <f>M47/J47</f>
        <v>117.66666666666667</v>
      </c>
      <c r="O47" s="63">
        <f t="shared" si="0"/>
        <v>9.657790368271954</v>
      </c>
      <c r="P47" s="43">
        <v>1167</v>
      </c>
      <c r="Q47" s="44">
        <v>137</v>
      </c>
      <c r="R47" s="62">
        <f t="shared" si="8"/>
        <v>1.9213367609254497</v>
      </c>
      <c r="S47" s="62">
        <f t="shared" si="9"/>
        <v>1.5766423357664234</v>
      </c>
      <c r="T47" s="102">
        <v>141315.2</v>
      </c>
      <c r="U47" s="103">
        <v>7423</v>
      </c>
      <c r="V47" s="64">
        <f t="shared" si="1"/>
        <v>19.03747810858144</v>
      </c>
    </row>
    <row r="48" spans="1:22" s="45" customFormat="1" ht="11.25">
      <c r="A48" s="37">
        <v>42</v>
      </c>
      <c r="B48" s="38"/>
      <c r="C48" s="39" t="s">
        <v>45</v>
      </c>
      <c r="D48" s="40" t="s">
        <v>68</v>
      </c>
      <c r="E48" s="66" t="s">
        <v>46</v>
      </c>
      <c r="F48" s="41">
        <v>43861</v>
      </c>
      <c r="G48" s="75" t="s">
        <v>34</v>
      </c>
      <c r="H48" s="51">
        <v>26</v>
      </c>
      <c r="I48" s="51">
        <v>2</v>
      </c>
      <c r="J48" s="97">
        <v>2</v>
      </c>
      <c r="K48" s="52">
        <v>3</v>
      </c>
      <c r="L48" s="115">
        <v>4080</v>
      </c>
      <c r="M48" s="116">
        <v>340</v>
      </c>
      <c r="N48" s="60">
        <f>M48/J48</f>
        <v>170</v>
      </c>
      <c r="O48" s="63">
        <f t="shared" si="0"/>
        <v>12</v>
      </c>
      <c r="P48" s="43">
        <v>28133.5</v>
      </c>
      <c r="Q48" s="44">
        <v>2038</v>
      </c>
      <c r="R48" s="62">
        <f t="shared" si="8"/>
        <v>-0.8549771624575684</v>
      </c>
      <c r="S48" s="62">
        <f t="shared" si="9"/>
        <v>-0.8331697742885181</v>
      </c>
      <c r="T48" s="98">
        <v>173666.5</v>
      </c>
      <c r="U48" s="99">
        <v>12095</v>
      </c>
      <c r="V48" s="64">
        <f t="shared" si="1"/>
        <v>14.358536585365854</v>
      </c>
    </row>
    <row r="49" spans="1:22" s="45" customFormat="1" ht="11.25">
      <c r="A49" s="37">
        <v>43</v>
      </c>
      <c r="B49" s="38"/>
      <c r="C49" s="39" t="s">
        <v>114</v>
      </c>
      <c r="D49" s="40" t="s">
        <v>30</v>
      </c>
      <c r="E49" s="66" t="s">
        <v>115</v>
      </c>
      <c r="F49" s="41">
        <v>43861</v>
      </c>
      <c r="G49" s="42" t="s">
        <v>37</v>
      </c>
      <c r="H49" s="51">
        <v>25</v>
      </c>
      <c r="I49" s="51">
        <v>4</v>
      </c>
      <c r="J49" s="97">
        <v>4</v>
      </c>
      <c r="K49" s="52">
        <v>4</v>
      </c>
      <c r="L49" s="115">
        <v>4695</v>
      </c>
      <c r="M49" s="116">
        <v>312</v>
      </c>
      <c r="N49" s="60">
        <f>M49/J49</f>
        <v>78</v>
      </c>
      <c r="O49" s="63">
        <f t="shared" si="0"/>
        <v>15.048076923076923</v>
      </c>
      <c r="P49" s="43">
        <v>26136.8</v>
      </c>
      <c r="Q49" s="44">
        <v>1585</v>
      </c>
      <c r="R49" s="62">
        <f t="shared" si="8"/>
        <v>-0.8203682164610817</v>
      </c>
      <c r="S49" s="62">
        <f t="shared" si="9"/>
        <v>-0.8031545741324921</v>
      </c>
      <c r="T49" s="98">
        <v>147314.9</v>
      </c>
      <c r="U49" s="99">
        <v>9399</v>
      </c>
      <c r="V49" s="64">
        <f t="shared" si="1"/>
        <v>15.673465262261942</v>
      </c>
    </row>
    <row r="50" spans="1:22" s="45" customFormat="1" ht="11.25">
      <c r="A50" s="37">
        <v>44</v>
      </c>
      <c r="B50" s="38"/>
      <c r="C50" s="46" t="s">
        <v>47</v>
      </c>
      <c r="D50" s="47" t="s">
        <v>26</v>
      </c>
      <c r="E50" s="67" t="s">
        <v>48</v>
      </c>
      <c r="F50" s="48">
        <v>43329</v>
      </c>
      <c r="G50" s="42" t="s">
        <v>55</v>
      </c>
      <c r="H50" s="53">
        <v>150</v>
      </c>
      <c r="I50" s="53">
        <v>1</v>
      </c>
      <c r="J50" s="97">
        <v>1</v>
      </c>
      <c r="K50" s="52">
        <v>24</v>
      </c>
      <c r="L50" s="115">
        <v>3000</v>
      </c>
      <c r="M50" s="116">
        <v>300</v>
      </c>
      <c r="N50" s="60">
        <f>M50/J50</f>
        <v>300</v>
      </c>
      <c r="O50" s="63">
        <f t="shared" si="0"/>
        <v>10</v>
      </c>
      <c r="P50" s="43">
        <v>4000</v>
      </c>
      <c r="Q50" s="44">
        <v>400</v>
      </c>
      <c r="R50" s="62">
        <f t="shared" si="8"/>
        <v>-0.25</v>
      </c>
      <c r="S50" s="62">
        <f t="shared" si="9"/>
        <v>-0.25</v>
      </c>
      <c r="T50" s="100">
        <v>287679.26</v>
      </c>
      <c r="U50" s="101">
        <v>23991</v>
      </c>
      <c r="V50" s="64">
        <f t="shared" si="1"/>
        <v>11.991132508023842</v>
      </c>
    </row>
    <row r="51" spans="1:22" s="45" customFormat="1" ht="11.25">
      <c r="A51" s="37">
        <v>45</v>
      </c>
      <c r="B51" s="38"/>
      <c r="C51" s="39" t="s">
        <v>102</v>
      </c>
      <c r="D51" s="40" t="s">
        <v>28</v>
      </c>
      <c r="E51" s="66" t="s">
        <v>103</v>
      </c>
      <c r="F51" s="41">
        <v>43847</v>
      </c>
      <c r="G51" s="75" t="s">
        <v>34</v>
      </c>
      <c r="H51" s="51">
        <v>18</v>
      </c>
      <c r="I51" s="51">
        <v>2</v>
      </c>
      <c r="J51" s="97">
        <v>2</v>
      </c>
      <c r="K51" s="52">
        <v>3</v>
      </c>
      <c r="L51" s="115">
        <v>3060</v>
      </c>
      <c r="M51" s="116">
        <v>255</v>
      </c>
      <c r="N51" s="60">
        <f>M51/J51</f>
        <v>127.5</v>
      </c>
      <c r="O51" s="63">
        <f t="shared" si="0"/>
        <v>12</v>
      </c>
      <c r="P51" s="43">
        <v>4620</v>
      </c>
      <c r="Q51" s="44">
        <v>385</v>
      </c>
      <c r="R51" s="62">
        <f t="shared" si="8"/>
        <v>-0.33766233766233766</v>
      </c>
      <c r="S51" s="62">
        <f t="shared" si="9"/>
        <v>-0.33766233766233766</v>
      </c>
      <c r="T51" s="98">
        <v>71220</v>
      </c>
      <c r="U51" s="99">
        <v>5676</v>
      </c>
      <c r="V51" s="64">
        <f t="shared" si="1"/>
        <v>12.547568710359409</v>
      </c>
    </row>
    <row r="52" spans="1:22" s="45" customFormat="1" ht="11.25">
      <c r="A52" s="37">
        <v>46</v>
      </c>
      <c r="B52" s="38"/>
      <c r="C52" s="65" t="s">
        <v>52</v>
      </c>
      <c r="D52" s="76" t="s">
        <v>28</v>
      </c>
      <c r="E52" s="69" t="s">
        <v>53</v>
      </c>
      <c r="F52" s="74">
        <v>43483</v>
      </c>
      <c r="G52" s="70" t="s">
        <v>32</v>
      </c>
      <c r="H52" s="71">
        <v>133</v>
      </c>
      <c r="I52" s="71">
        <v>1</v>
      </c>
      <c r="J52" s="113">
        <v>1</v>
      </c>
      <c r="K52" s="71">
        <v>27</v>
      </c>
      <c r="L52" s="118">
        <v>2138.4</v>
      </c>
      <c r="M52" s="119">
        <v>214</v>
      </c>
      <c r="N52" s="60">
        <f>M52/J52</f>
        <v>214</v>
      </c>
      <c r="O52" s="63">
        <f t="shared" si="0"/>
        <v>9.992523364485981</v>
      </c>
      <c r="P52" s="72">
        <v>2138.4</v>
      </c>
      <c r="Q52" s="73">
        <v>214</v>
      </c>
      <c r="R52" s="62">
        <f t="shared" si="8"/>
        <v>0</v>
      </c>
      <c r="S52" s="62">
        <f t="shared" si="9"/>
        <v>0</v>
      </c>
      <c r="T52" s="108">
        <v>931805.5800000002</v>
      </c>
      <c r="U52" s="109">
        <v>77847</v>
      </c>
      <c r="V52" s="64">
        <f t="shared" si="1"/>
        <v>11.969704420208874</v>
      </c>
    </row>
    <row r="53" spans="1:22" s="45" customFormat="1" ht="11.25">
      <c r="A53" s="37">
        <v>47</v>
      </c>
      <c r="B53" s="38"/>
      <c r="C53" s="39" t="s">
        <v>93</v>
      </c>
      <c r="D53" s="40" t="s">
        <v>68</v>
      </c>
      <c r="E53" s="66" t="s">
        <v>93</v>
      </c>
      <c r="F53" s="41">
        <v>43840</v>
      </c>
      <c r="G53" s="42" t="s">
        <v>31</v>
      </c>
      <c r="H53" s="51">
        <v>325</v>
      </c>
      <c r="I53" s="51">
        <v>3</v>
      </c>
      <c r="J53" s="97">
        <v>3</v>
      </c>
      <c r="K53" s="52">
        <v>7</v>
      </c>
      <c r="L53" s="115">
        <v>3376</v>
      </c>
      <c r="M53" s="116">
        <v>193</v>
      </c>
      <c r="N53" s="60">
        <f>M53/J53</f>
        <v>64.33333333333333</v>
      </c>
      <c r="O53" s="63">
        <f t="shared" si="0"/>
        <v>17.492227979274613</v>
      </c>
      <c r="P53" s="43">
        <v>20894.5</v>
      </c>
      <c r="Q53" s="44">
        <v>1432</v>
      </c>
      <c r="R53" s="62">
        <f t="shared" si="8"/>
        <v>-0.8384263801478858</v>
      </c>
      <c r="S53" s="62">
        <f t="shared" si="9"/>
        <v>-0.8652234636871509</v>
      </c>
      <c r="T53" s="98">
        <v>15463795</v>
      </c>
      <c r="U53" s="99">
        <v>868499</v>
      </c>
      <c r="V53" s="64">
        <f t="shared" si="1"/>
        <v>17.80519609118721</v>
      </c>
    </row>
    <row r="54" spans="1:22" s="45" customFormat="1" ht="11.25">
      <c r="A54" s="37">
        <v>48</v>
      </c>
      <c r="B54" s="38"/>
      <c r="C54" s="39" t="s">
        <v>62</v>
      </c>
      <c r="D54" s="40" t="s">
        <v>30</v>
      </c>
      <c r="E54" s="66" t="s">
        <v>62</v>
      </c>
      <c r="F54" s="41">
        <v>43707</v>
      </c>
      <c r="G54" s="42" t="s">
        <v>31</v>
      </c>
      <c r="H54" s="51">
        <v>266</v>
      </c>
      <c r="I54" s="51">
        <v>2</v>
      </c>
      <c r="J54" s="97">
        <v>2</v>
      </c>
      <c r="K54" s="52">
        <v>17</v>
      </c>
      <c r="L54" s="115">
        <v>1128</v>
      </c>
      <c r="M54" s="116">
        <v>188</v>
      </c>
      <c r="N54" s="60">
        <f>M54/J54</f>
        <v>94</v>
      </c>
      <c r="O54" s="63">
        <f t="shared" si="0"/>
        <v>6</v>
      </c>
      <c r="P54" s="43">
        <v>560</v>
      </c>
      <c r="Q54" s="44">
        <v>80</v>
      </c>
      <c r="R54" s="62">
        <f t="shared" si="8"/>
        <v>1.0142857142857142</v>
      </c>
      <c r="S54" s="62">
        <f t="shared" si="9"/>
        <v>1.35</v>
      </c>
      <c r="T54" s="98">
        <v>3586429.5</v>
      </c>
      <c r="U54" s="99">
        <v>229474</v>
      </c>
      <c r="V54" s="64">
        <f t="shared" si="1"/>
        <v>15.628914386815064</v>
      </c>
    </row>
    <row r="55" spans="1:22" s="45" customFormat="1" ht="11.25">
      <c r="A55" s="37">
        <v>49</v>
      </c>
      <c r="B55" s="38"/>
      <c r="C55" s="77" t="s">
        <v>58</v>
      </c>
      <c r="D55" s="40" t="s">
        <v>28</v>
      </c>
      <c r="E55" s="66" t="s">
        <v>59</v>
      </c>
      <c r="F55" s="41">
        <v>43630</v>
      </c>
      <c r="G55" s="42" t="s">
        <v>31</v>
      </c>
      <c r="H55" s="51">
        <v>112</v>
      </c>
      <c r="I55" s="51">
        <v>1</v>
      </c>
      <c r="J55" s="97">
        <v>1</v>
      </c>
      <c r="K55" s="52">
        <v>13</v>
      </c>
      <c r="L55" s="115">
        <v>1260</v>
      </c>
      <c r="M55" s="116">
        <v>180</v>
      </c>
      <c r="N55" s="60">
        <f>M55/J55</f>
        <v>180</v>
      </c>
      <c r="O55" s="63">
        <f t="shared" si="0"/>
        <v>7</v>
      </c>
      <c r="P55" s="43">
        <v>546</v>
      </c>
      <c r="Q55" s="44">
        <v>91</v>
      </c>
      <c r="R55" s="62">
        <f t="shared" si="8"/>
        <v>1.3076923076923077</v>
      </c>
      <c r="S55" s="62">
        <f t="shared" si="9"/>
        <v>0.978021978021978</v>
      </c>
      <c r="T55" s="98">
        <v>98556.21</v>
      </c>
      <c r="U55" s="99">
        <v>7493</v>
      </c>
      <c r="V55" s="64">
        <f t="shared" si="1"/>
        <v>13.153104230615241</v>
      </c>
    </row>
    <row r="56" spans="1:22" s="45" customFormat="1" ht="11.25">
      <c r="A56" s="37">
        <v>50</v>
      </c>
      <c r="B56" s="38"/>
      <c r="C56" s="39" t="s">
        <v>56</v>
      </c>
      <c r="D56" s="40" t="s">
        <v>28</v>
      </c>
      <c r="E56" s="66" t="s">
        <v>57</v>
      </c>
      <c r="F56" s="41">
        <v>43553</v>
      </c>
      <c r="G56" s="42" t="s">
        <v>32</v>
      </c>
      <c r="H56" s="51">
        <v>205</v>
      </c>
      <c r="I56" s="51">
        <v>1</v>
      </c>
      <c r="J56" s="97">
        <v>1</v>
      </c>
      <c r="K56" s="52">
        <v>28</v>
      </c>
      <c r="L56" s="115">
        <v>1782</v>
      </c>
      <c r="M56" s="116">
        <v>178</v>
      </c>
      <c r="N56" s="60">
        <f>M56/J56</f>
        <v>178</v>
      </c>
      <c r="O56" s="63">
        <f t="shared" si="0"/>
        <v>10.01123595505618</v>
      </c>
      <c r="P56" s="43">
        <v>2376</v>
      </c>
      <c r="Q56" s="44">
        <v>238</v>
      </c>
      <c r="R56" s="62">
        <f t="shared" si="8"/>
        <v>-0.25</v>
      </c>
      <c r="S56" s="62">
        <f t="shared" si="9"/>
        <v>-0.25210084033613445</v>
      </c>
      <c r="T56" s="102">
        <v>441647.67</v>
      </c>
      <c r="U56" s="103">
        <v>38111</v>
      </c>
      <c r="V56" s="64">
        <f t="shared" si="1"/>
        <v>11.588456613576133</v>
      </c>
    </row>
    <row r="57" spans="1:22" s="45" customFormat="1" ht="11.25">
      <c r="A57" s="37">
        <v>51</v>
      </c>
      <c r="B57" s="38"/>
      <c r="C57" s="39" t="s">
        <v>121</v>
      </c>
      <c r="D57" s="40" t="s">
        <v>38</v>
      </c>
      <c r="E57" s="66" t="s">
        <v>122</v>
      </c>
      <c r="F57" s="41">
        <v>43868</v>
      </c>
      <c r="G57" s="42" t="s">
        <v>37</v>
      </c>
      <c r="H57" s="51">
        <v>13</v>
      </c>
      <c r="I57" s="51">
        <v>1</v>
      </c>
      <c r="J57" s="97">
        <v>1</v>
      </c>
      <c r="K57" s="52">
        <v>3</v>
      </c>
      <c r="L57" s="115">
        <v>732</v>
      </c>
      <c r="M57" s="116">
        <v>117</v>
      </c>
      <c r="N57" s="60">
        <f>M57/J57</f>
        <v>117</v>
      </c>
      <c r="O57" s="63">
        <f t="shared" si="0"/>
        <v>6.256410256410256</v>
      </c>
      <c r="P57" s="43">
        <v>3202</v>
      </c>
      <c r="Q57" s="44">
        <v>294</v>
      </c>
      <c r="R57" s="62">
        <f t="shared" si="8"/>
        <v>-0.7713928794503435</v>
      </c>
      <c r="S57" s="62">
        <f t="shared" si="9"/>
        <v>-0.6020408163265306</v>
      </c>
      <c r="T57" s="98">
        <v>18270</v>
      </c>
      <c r="U57" s="99">
        <v>1174</v>
      </c>
      <c r="V57" s="64">
        <f t="shared" si="1"/>
        <v>15.562180579216355</v>
      </c>
    </row>
    <row r="58" spans="1:22" s="45" customFormat="1" ht="11.25">
      <c r="A58" s="37">
        <v>52</v>
      </c>
      <c r="B58" s="38"/>
      <c r="C58" s="39" t="s">
        <v>99</v>
      </c>
      <c r="D58" s="40" t="s">
        <v>33</v>
      </c>
      <c r="E58" s="66" t="s">
        <v>100</v>
      </c>
      <c r="F58" s="41">
        <v>43847</v>
      </c>
      <c r="G58" s="42" t="s">
        <v>37</v>
      </c>
      <c r="H58" s="51">
        <v>24</v>
      </c>
      <c r="I58" s="51">
        <v>1</v>
      </c>
      <c r="J58" s="97">
        <v>1</v>
      </c>
      <c r="K58" s="52">
        <v>7</v>
      </c>
      <c r="L58" s="115">
        <v>1726</v>
      </c>
      <c r="M58" s="116">
        <v>104</v>
      </c>
      <c r="N58" s="60">
        <f>M58/J58</f>
        <v>104</v>
      </c>
      <c r="O58" s="63">
        <f t="shared" si="0"/>
        <v>16.596153846153847</v>
      </c>
      <c r="P58" s="43">
        <v>7634</v>
      </c>
      <c r="Q58" s="44">
        <v>722</v>
      </c>
      <c r="R58" s="62">
        <f t="shared" si="8"/>
        <v>-0.7739062090647105</v>
      </c>
      <c r="S58" s="62">
        <f t="shared" si="9"/>
        <v>-0.8559556786703602</v>
      </c>
      <c r="T58" s="98">
        <v>201027.49</v>
      </c>
      <c r="U58" s="99">
        <v>12583</v>
      </c>
      <c r="V58" s="64">
        <f t="shared" si="1"/>
        <v>15.976117777954382</v>
      </c>
    </row>
    <row r="59" spans="1:22" s="45" customFormat="1" ht="11.25">
      <c r="A59" s="37">
        <v>53</v>
      </c>
      <c r="B59" s="49"/>
      <c r="C59" s="46" t="s">
        <v>43</v>
      </c>
      <c r="D59" s="47" t="s">
        <v>33</v>
      </c>
      <c r="E59" s="67" t="s">
        <v>44</v>
      </c>
      <c r="F59" s="48">
        <v>42804</v>
      </c>
      <c r="G59" s="42" t="s">
        <v>55</v>
      </c>
      <c r="H59" s="53">
        <v>204</v>
      </c>
      <c r="I59" s="53">
        <v>1</v>
      </c>
      <c r="J59" s="97">
        <v>1</v>
      </c>
      <c r="K59" s="52">
        <v>19</v>
      </c>
      <c r="L59" s="124">
        <v>1000</v>
      </c>
      <c r="M59" s="125">
        <v>100</v>
      </c>
      <c r="N59" s="60">
        <f>M59/J59</f>
        <v>100</v>
      </c>
      <c r="O59" s="63">
        <f t="shared" si="0"/>
        <v>10</v>
      </c>
      <c r="P59" s="43">
        <v>1000</v>
      </c>
      <c r="Q59" s="44">
        <v>100</v>
      </c>
      <c r="R59" s="62">
        <f t="shared" si="8"/>
        <v>0</v>
      </c>
      <c r="S59" s="62">
        <f t="shared" si="9"/>
        <v>0</v>
      </c>
      <c r="T59" s="110">
        <v>810732.7699999999</v>
      </c>
      <c r="U59" s="111">
        <v>68201</v>
      </c>
      <c r="V59" s="64">
        <f t="shared" si="1"/>
        <v>11.887402970630928</v>
      </c>
    </row>
    <row r="60" spans="1:22" s="45" customFormat="1" ht="11.25">
      <c r="A60" s="37">
        <v>54</v>
      </c>
      <c r="B60" s="49"/>
      <c r="C60" s="46" t="s">
        <v>118</v>
      </c>
      <c r="D60" s="47" t="s">
        <v>35</v>
      </c>
      <c r="E60" s="67" t="s">
        <v>119</v>
      </c>
      <c r="F60" s="48">
        <v>43861</v>
      </c>
      <c r="G60" s="42" t="s">
        <v>55</v>
      </c>
      <c r="H60" s="53">
        <v>37</v>
      </c>
      <c r="I60" s="53">
        <v>1</v>
      </c>
      <c r="J60" s="97">
        <v>1</v>
      </c>
      <c r="K60" s="52">
        <v>4</v>
      </c>
      <c r="L60" s="115">
        <v>1594</v>
      </c>
      <c r="M60" s="116">
        <v>95</v>
      </c>
      <c r="N60" s="60">
        <f>M60/J60</f>
        <v>95</v>
      </c>
      <c r="O60" s="63">
        <f t="shared" si="0"/>
        <v>16.778947368421054</v>
      </c>
      <c r="P60" s="43">
        <v>53518.5</v>
      </c>
      <c r="Q60" s="44">
        <v>2216</v>
      </c>
      <c r="R60" s="62">
        <f t="shared" si="8"/>
        <v>-0.9702159066491026</v>
      </c>
      <c r="S60" s="62">
        <f t="shared" si="9"/>
        <v>-0.9571299638989169</v>
      </c>
      <c r="T60" s="100">
        <v>375132</v>
      </c>
      <c r="U60" s="101">
        <v>15197</v>
      </c>
      <c r="V60" s="64">
        <f t="shared" si="1"/>
        <v>24.684608804369283</v>
      </c>
    </row>
    <row r="61" spans="1:22" s="45" customFormat="1" ht="11.25">
      <c r="A61" s="37">
        <v>55</v>
      </c>
      <c r="B61" s="38"/>
      <c r="C61" s="39" t="s">
        <v>97</v>
      </c>
      <c r="D61" s="40" t="s">
        <v>79</v>
      </c>
      <c r="E61" s="66" t="s">
        <v>98</v>
      </c>
      <c r="F61" s="41">
        <v>43847</v>
      </c>
      <c r="G61" s="42" t="s">
        <v>32</v>
      </c>
      <c r="H61" s="51">
        <v>130</v>
      </c>
      <c r="I61" s="51">
        <v>3</v>
      </c>
      <c r="J61" s="97">
        <v>3</v>
      </c>
      <c r="K61" s="52">
        <v>6</v>
      </c>
      <c r="L61" s="115">
        <v>910</v>
      </c>
      <c r="M61" s="116">
        <v>87</v>
      </c>
      <c r="N61" s="60">
        <f>M61/J61</f>
        <v>29</v>
      </c>
      <c r="O61" s="63">
        <f t="shared" si="0"/>
        <v>10.459770114942529</v>
      </c>
      <c r="P61" s="43">
        <v>875</v>
      </c>
      <c r="Q61" s="44">
        <v>81</v>
      </c>
      <c r="R61" s="62">
        <f t="shared" si="8"/>
        <v>0.04</v>
      </c>
      <c r="S61" s="62">
        <f t="shared" si="9"/>
        <v>0.07407407407407407</v>
      </c>
      <c r="T61" s="102">
        <v>763283.5</v>
      </c>
      <c r="U61" s="103">
        <v>44888</v>
      </c>
      <c r="V61" s="64">
        <f t="shared" si="1"/>
        <v>17.004177062912138</v>
      </c>
    </row>
    <row r="62" spans="1:22" s="45" customFormat="1" ht="11.25">
      <c r="A62" s="37">
        <v>56</v>
      </c>
      <c r="B62" s="38"/>
      <c r="C62" s="39" t="s">
        <v>77</v>
      </c>
      <c r="D62" s="40" t="s">
        <v>68</v>
      </c>
      <c r="E62" s="66" t="s">
        <v>78</v>
      </c>
      <c r="F62" s="41">
        <v>43805</v>
      </c>
      <c r="G62" s="42" t="s">
        <v>37</v>
      </c>
      <c r="H62" s="51">
        <v>26</v>
      </c>
      <c r="I62" s="51">
        <v>1</v>
      </c>
      <c r="J62" s="97">
        <v>1</v>
      </c>
      <c r="K62" s="52">
        <v>12</v>
      </c>
      <c r="L62" s="115">
        <v>1405</v>
      </c>
      <c r="M62" s="116">
        <v>84</v>
      </c>
      <c r="N62" s="60">
        <f>M62/J62</f>
        <v>84</v>
      </c>
      <c r="O62" s="63">
        <f t="shared" si="0"/>
        <v>16.726190476190474</v>
      </c>
      <c r="P62" s="43">
        <v>2690</v>
      </c>
      <c r="Q62" s="44">
        <v>160</v>
      </c>
      <c r="R62" s="62">
        <f t="shared" si="8"/>
        <v>-0.47769516728624534</v>
      </c>
      <c r="S62" s="62">
        <f t="shared" si="9"/>
        <v>-0.475</v>
      </c>
      <c r="T62" s="98">
        <v>693130.09</v>
      </c>
      <c r="U62" s="99">
        <v>41573</v>
      </c>
      <c r="V62" s="64">
        <f t="shared" si="1"/>
        <v>16.672602169677432</v>
      </c>
    </row>
    <row r="63" spans="1:22" s="45" customFormat="1" ht="11.25">
      <c r="A63" s="37">
        <v>57</v>
      </c>
      <c r="B63" s="38"/>
      <c r="C63" s="39" t="s">
        <v>80</v>
      </c>
      <c r="D63" s="40" t="s">
        <v>68</v>
      </c>
      <c r="E63" s="66" t="s">
        <v>81</v>
      </c>
      <c r="F63" s="41">
        <v>43805</v>
      </c>
      <c r="G63" s="75" t="s">
        <v>34</v>
      </c>
      <c r="H63" s="51">
        <v>17</v>
      </c>
      <c r="I63" s="51">
        <v>1</v>
      </c>
      <c r="J63" s="97">
        <v>1</v>
      </c>
      <c r="K63" s="52">
        <v>6</v>
      </c>
      <c r="L63" s="115">
        <v>450</v>
      </c>
      <c r="M63" s="116">
        <v>82</v>
      </c>
      <c r="N63" s="60">
        <f>M63/J63</f>
        <v>82</v>
      </c>
      <c r="O63" s="63">
        <f t="shared" si="0"/>
        <v>5.487804878048781</v>
      </c>
      <c r="P63" s="43">
        <v>1468</v>
      </c>
      <c r="Q63" s="44">
        <v>186</v>
      </c>
      <c r="R63" s="62">
        <f t="shared" si="8"/>
        <v>-0.6934604904632152</v>
      </c>
      <c r="S63" s="62">
        <f t="shared" si="9"/>
        <v>-0.5591397849462365</v>
      </c>
      <c r="T63" s="98">
        <v>57554</v>
      </c>
      <c r="U63" s="99">
        <v>4744</v>
      </c>
      <c r="V63" s="64">
        <f t="shared" si="1"/>
        <v>12.131956155143339</v>
      </c>
    </row>
    <row r="64" spans="1:22" s="45" customFormat="1" ht="11.25">
      <c r="A64" s="37">
        <v>58</v>
      </c>
      <c r="B64" s="38"/>
      <c r="C64" s="39" t="s">
        <v>126</v>
      </c>
      <c r="D64" s="40" t="s">
        <v>35</v>
      </c>
      <c r="E64" s="66" t="s">
        <v>126</v>
      </c>
      <c r="F64" s="41">
        <v>43868</v>
      </c>
      <c r="G64" s="42" t="s">
        <v>127</v>
      </c>
      <c r="H64" s="51">
        <v>40</v>
      </c>
      <c r="I64" s="51">
        <v>2</v>
      </c>
      <c r="J64" s="97">
        <v>2</v>
      </c>
      <c r="K64" s="52">
        <v>3</v>
      </c>
      <c r="L64" s="115">
        <v>109</v>
      </c>
      <c r="M64" s="116">
        <v>78</v>
      </c>
      <c r="N64" s="60">
        <f>M64/J64</f>
        <v>39</v>
      </c>
      <c r="O64" s="63">
        <f t="shared" si="0"/>
        <v>1.3974358974358974</v>
      </c>
      <c r="P64" s="43">
        <v>931</v>
      </c>
      <c r="Q64" s="50">
        <v>78</v>
      </c>
      <c r="R64" s="62">
        <f t="shared" si="8"/>
        <v>-0.882921589688507</v>
      </c>
      <c r="S64" s="62">
        <f t="shared" si="9"/>
        <v>0</v>
      </c>
      <c r="T64" s="98">
        <v>48830</v>
      </c>
      <c r="U64" s="99">
        <v>3389</v>
      </c>
      <c r="V64" s="64">
        <f t="shared" si="1"/>
        <v>14.408380053113012</v>
      </c>
    </row>
    <row r="65" spans="1:22" s="45" customFormat="1" ht="11.25">
      <c r="A65" s="37">
        <v>59</v>
      </c>
      <c r="B65" s="38"/>
      <c r="C65" s="39" t="s">
        <v>54</v>
      </c>
      <c r="D65" s="40" t="s">
        <v>35</v>
      </c>
      <c r="E65" s="66" t="s">
        <v>54</v>
      </c>
      <c r="F65" s="41">
        <v>43518</v>
      </c>
      <c r="G65" s="42" t="s">
        <v>37</v>
      </c>
      <c r="H65" s="51">
        <v>79</v>
      </c>
      <c r="I65" s="51">
        <v>1</v>
      </c>
      <c r="J65" s="97">
        <v>1</v>
      </c>
      <c r="K65" s="52">
        <v>24</v>
      </c>
      <c r="L65" s="115">
        <v>1270</v>
      </c>
      <c r="M65" s="116">
        <v>76</v>
      </c>
      <c r="N65" s="60">
        <f>M65/J65</f>
        <v>76</v>
      </c>
      <c r="O65" s="63">
        <f t="shared" si="0"/>
        <v>16.710526315789473</v>
      </c>
      <c r="P65" s="43">
        <v>3088.8</v>
      </c>
      <c r="Q65" s="44">
        <v>309</v>
      </c>
      <c r="R65" s="62">
        <f t="shared" si="8"/>
        <v>-0.5888370888370889</v>
      </c>
      <c r="S65" s="62">
        <f t="shared" si="9"/>
        <v>-0.7540453074433657</v>
      </c>
      <c r="T65" s="98">
        <v>408923.43</v>
      </c>
      <c r="U65" s="99">
        <v>33649</v>
      </c>
      <c r="V65" s="64">
        <f t="shared" si="1"/>
        <v>12.15261761122173</v>
      </c>
    </row>
    <row r="66" spans="1:22" s="45" customFormat="1" ht="11.25">
      <c r="A66" s="37">
        <v>60</v>
      </c>
      <c r="B66" s="49"/>
      <c r="C66" s="46" t="s">
        <v>96</v>
      </c>
      <c r="D66" s="47" t="s">
        <v>85</v>
      </c>
      <c r="E66" s="67" t="s">
        <v>95</v>
      </c>
      <c r="F66" s="48">
        <v>43840</v>
      </c>
      <c r="G66" s="42" t="s">
        <v>55</v>
      </c>
      <c r="H66" s="53">
        <v>202</v>
      </c>
      <c r="I66" s="53">
        <v>4</v>
      </c>
      <c r="J66" s="97">
        <v>4</v>
      </c>
      <c r="K66" s="52">
        <v>7</v>
      </c>
      <c r="L66" s="115">
        <v>2351</v>
      </c>
      <c r="M66" s="116">
        <v>73</v>
      </c>
      <c r="N66" s="60">
        <f>M66/J66</f>
        <v>18.25</v>
      </c>
      <c r="O66" s="63">
        <f t="shared" si="0"/>
        <v>32.205479452054796</v>
      </c>
      <c r="P66" s="43">
        <v>5105</v>
      </c>
      <c r="Q66" s="44">
        <v>335</v>
      </c>
      <c r="R66" s="62">
        <f t="shared" si="8"/>
        <v>-0.5394711067580803</v>
      </c>
      <c r="S66" s="62">
        <f t="shared" si="9"/>
        <v>-0.7820895522388059</v>
      </c>
      <c r="T66" s="100">
        <v>1074545.5</v>
      </c>
      <c r="U66" s="101">
        <v>57686</v>
      </c>
      <c r="V66" s="64">
        <f t="shared" si="1"/>
        <v>18.627491939118677</v>
      </c>
    </row>
    <row r="67" spans="1:22" s="45" customFormat="1" ht="11.25">
      <c r="A67" s="37">
        <v>61</v>
      </c>
      <c r="B67" s="38"/>
      <c r="C67" s="39" t="s">
        <v>40</v>
      </c>
      <c r="D67" s="40" t="s">
        <v>33</v>
      </c>
      <c r="E67" s="66" t="s">
        <v>41</v>
      </c>
      <c r="F67" s="41">
        <v>43182</v>
      </c>
      <c r="G67" s="42" t="s">
        <v>32</v>
      </c>
      <c r="H67" s="51">
        <v>250</v>
      </c>
      <c r="I67" s="54">
        <v>1</v>
      </c>
      <c r="J67" s="114">
        <v>1</v>
      </c>
      <c r="K67" s="52">
        <v>33</v>
      </c>
      <c r="L67" s="120">
        <v>712.8</v>
      </c>
      <c r="M67" s="121">
        <v>71</v>
      </c>
      <c r="N67" s="60">
        <f>M67/J67</f>
        <v>71</v>
      </c>
      <c r="O67" s="63">
        <f t="shared" si="0"/>
        <v>10.039436619718309</v>
      </c>
      <c r="P67" s="43">
        <v>1782</v>
      </c>
      <c r="Q67" s="44">
        <v>178</v>
      </c>
      <c r="R67" s="62">
        <f t="shared" si="8"/>
        <v>-0.6</v>
      </c>
      <c r="S67" s="62">
        <f t="shared" si="9"/>
        <v>-0.601123595505618</v>
      </c>
      <c r="T67" s="107">
        <v>1188635.0600000008</v>
      </c>
      <c r="U67" s="106">
        <v>100447</v>
      </c>
      <c r="V67" s="64">
        <f t="shared" si="1"/>
        <v>11.833455055900133</v>
      </c>
    </row>
    <row r="68" spans="1:22" s="45" customFormat="1" ht="11.25">
      <c r="A68" s="37">
        <v>62</v>
      </c>
      <c r="B68" s="38"/>
      <c r="C68" s="39" t="s">
        <v>108</v>
      </c>
      <c r="D68" s="40" t="s">
        <v>35</v>
      </c>
      <c r="E68" s="66" t="s">
        <v>108</v>
      </c>
      <c r="F68" s="41">
        <v>43854</v>
      </c>
      <c r="G68" s="42" t="s">
        <v>39</v>
      </c>
      <c r="H68" s="51">
        <v>43</v>
      </c>
      <c r="I68" s="51">
        <v>4</v>
      </c>
      <c r="J68" s="97">
        <v>4</v>
      </c>
      <c r="K68" s="52">
        <v>5</v>
      </c>
      <c r="L68" s="115">
        <v>976</v>
      </c>
      <c r="M68" s="116">
        <v>70</v>
      </c>
      <c r="N68" s="60">
        <f>M68/J68</f>
        <v>17.5</v>
      </c>
      <c r="O68" s="63">
        <f t="shared" si="0"/>
        <v>13.942857142857143</v>
      </c>
      <c r="P68" s="43">
        <v>2026</v>
      </c>
      <c r="Q68" s="44">
        <v>147</v>
      </c>
      <c r="R68" s="62">
        <f t="shared" si="8"/>
        <v>-0.5182625863770978</v>
      </c>
      <c r="S68" s="62">
        <f t="shared" si="9"/>
        <v>-0.5238095238095238</v>
      </c>
      <c r="T68" s="98">
        <v>80668.5</v>
      </c>
      <c r="U68" s="99">
        <v>5628</v>
      </c>
      <c r="V68" s="64">
        <f t="shared" si="1"/>
        <v>14.333422174840086</v>
      </c>
    </row>
    <row r="69" spans="1:22" s="45" customFormat="1" ht="11.25">
      <c r="A69" s="37">
        <v>63</v>
      </c>
      <c r="B69" s="38"/>
      <c r="C69" s="39" t="s">
        <v>90</v>
      </c>
      <c r="D69" s="40" t="s">
        <v>85</v>
      </c>
      <c r="E69" s="66" t="s">
        <v>90</v>
      </c>
      <c r="F69" s="41">
        <v>43826</v>
      </c>
      <c r="G69" s="42" t="s">
        <v>31</v>
      </c>
      <c r="H69" s="51">
        <v>67</v>
      </c>
      <c r="I69" s="51">
        <v>1</v>
      </c>
      <c r="J69" s="97">
        <v>1</v>
      </c>
      <c r="K69" s="52">
        <v>9</v>
      </c>
      <c r="L69" s="115">
        <v>865</v>
      </c>
      <c r="M69" s="116">
        <v>67</v>
      </c>
      <c r="N69" s="60">
        <f>M69/J69</f>
        <v>67</v>
      </c>
      <c r="O69" s="63">
        <f t="shared" si="0"/>
        <v>12.91044776119403</v>
      </c>
      <c r="P69" s="43">
        <v>1209</v>
      </c>
      <c r="Q69" s="44">
        <v>140</v>
      </c>
      <c r="R69" s="62">
        <f t="shared" si="8"/>
        <v>-0.28453267162944584</v>
      </c>
      <c r="S69" s="62">
        <f t="shared" si="9"/>
        <v>-0.5214285714285715</v>
      </c>
      <c r="T69" s="98">
        <v>36724.75</v>
      </c>
      <c r="U69" s="99">
        <v>2919</v>
      </c>
      <c r="V69" s="64">
        <f t="shared" si="1"/>
        <v>12.581277834874957</v>
      </c>
    </row>
    <row r="70" spans="1:22" s="45" customFormat="1" ht="11.25">
      <c r="A70" s="37">
        <v>64</v>
      </c>
      <c r="B70" s="38"/>
      <c r="C70" s="39" t="s">
        <v>135</v>
      </c>
      <c r="D70" s="40"/>
      <c r="E70" s="66" t="s">
        <v>134</v>
      </c>
      <c r="F70" s="41">
        <v>38072</v>
      </c>
      <c r="G70" s="42" t="s">
        <v>37</v>
      </c>
      <c r="H70" s="51">
        <v>10</v>
      </c>
      <c r="I70" s="51">
        <v>24</v>
      </c>
      <c r="J70" s="97">
        <v>24</v>
      </c>
      <c r="K70" s="52">
        <v>24</v>
      </c>
      <c r="L70" s="115">
        <v>685</v>
      </c>
      <c r="M70" s="116">
        <v>39</v>
      </c>
      <c r="N70" s="60">
        <v>39</v>
      </c>
      <c r="O70" s="63">
        <f t="shared" si="0"/>
        <v>17.564102564102566</v>
      </c>
      <c r="P70" s="43">
        <v>15791.5</v>
      </c>
      <c r="Q70" s="44">
        <v>985</v>
      </c>
      <c r="R70" s="62">
        <f t="shared" si="8"/>
        <v>-0.9566222334800367</v>
      </c>
      <c r="S70" s="62">
        <f t="shared" si="9"/>
        <v>-0.9604060913705583</v>
      </c>
      <c r="T70" s="98">
        <v>147649</v>
      </c>
      <c r="U70" s="99">
        <v>25374</v>
      </c>
      <c r="V70" s="64">
        <f t="shared" si="1"/>
        <v>5.818909119571215</v>
      </c>
    </row>
    <row r="71" spans="1:22" s="45" customFormat="1" ht="11.25">
      <c r="A71" s="37">
        <v>65</v>
      </c>
      <c r="B71" s="38"/>
      <c r="C71" s="39" t="s">
        <v>64</v>
      </c>
      <c r="D71" s="40" t="s">
        <v>25</v>
      </c>
      <c r="E71" s="66" t="s">
        <v>65</v>
      </c>
      <c r="F71" s="41">
        <v>43749</v>
      </c>
      <c r="G71" s="42" t="s">
        <v>32</v>
      </c>
      <c r="H71" s="51">
        <v>35</v>
      </c>
      <c r="I71" s="51">
        <v>1</v>
      </c>
      <c r="J71" s="97">
        <v>1</v>
      </c>
      <c r="K71" s="52">
        <v>14</v>
      </c>
      <c r="L71" s="115">
        <v>300</v>
      </c>
      <c r="M71" s="116">
        <v>20</v>
      </c>
      <c r="N71" s="60">
        <f>M71/J71</f>
        <v>20</v>
      </c>
      <c r="O71" s="63">
        <f>L71/M71</f>
        <v>15</v>
      </c>
      <c r="P71" s="43">
        <v>2376</v>
      </c>
      <c r="Q71" s="44">
        <v>238</v>
      </c>
      <c r="R71" s="62">
        <f t="shared" si="8"/>
        <v>-0.8737373737373737</v>
      </c>
      <c r="S71" s="62">
        <f t="shared" si="9"/>
        <v>-0.9159663865546218</v>
      </c>
      <c r="T71" s="102">
        <v>528199.1</v>
      </c>
      <c r="U71" s="103">
        <v>26269</v>
      </c>
      <c r="V71" s="64">
        <f>T71/U71</f>
        <v>20.107316608930677</v>
      </c>
    </row>
    <row r="72" spans="1:22" s="45" customFormat="1" ht="11.25">
      <c r="A72" s="37">
        <v>66</v>
      </c>
      <c r="B72" s="38"/>
      <c r="C72" s="39" t="s">
        <v>105</v>
      </c>
      <c r="D72" s="40" t="s">
        <v>42</v>
      </c>
      <c r="E72" s="66" t="s">
        <v>111</v>
      </c>
      <c r="F72" s="41">
        <v>43854</v>
      </c>
      <c r="G72" s="42" t="s">
        <v>32</v>
      </c>
      <c r="H72" s="51">
        <v>32</v>
      </c>
      <c r="I72" s="51">
        <v>1</v>
      </c>
      <c r="J72" s="97">
        <v>1</v>
      </c>
      <c r="K72" s="52">
        <v>5</v>
      </c>
      <c r="L72" s="115">
        <v>234</v>
      </c>
      <c r="M72" s="116">
        <v>14</v>
      </c>
      <c r="N72" s="60">
        <f>M72/J72</f>
        <v>14</v>
      </c>
      <c r="O72" s="63">
        <f>L72/M72</f>
        <v>16.714285714285715</v>
      </c>
      <c r="P72" s="43">
        <v>3099</v>
      </c>
      <c r="Q72" s="44">
        <v>176</v>
      </c>
      <c r="R72" s="62">
        <f t="shared" si="8"/>
        <v>-0.9244917715392061</v>
      </c>
      <c r="S72" s="62">
        <f t="shared" si="9"/>
        <v>-0.9204545454545454</v>
      </c>
      <c r="T72" s="102">
        <v>66705.5</v>
      </c>
      <c r="U72" s="103">
        <v>4021</v>
      </c>
      <c r="V72" s="64">
        <f>T72/U72</f>
        <v>16.589281273315095</v>
      </c>
    </row>
    <row r="73" spans="1:22" s="45" customFormat="1" ht="11.25">
      <c r="A73" s="37">
        <v>67</v>
      </c>
      <c r="B73" s="38"/>
      <c r="C73" s="39" t="s">
        <v>76</v>
      </c>
      <c r="D73" s="40" t="s">
        <v>25</v>
      </c>
      <c r="E73" s="66" t="s">
        <v>76</v>
      </c>
      <c r="F73" s="41">
        <v>43798</v>
      </c>
      <c r="G73" s="42" t="s">
        <v>37</v>
      </c>
      <c r="H73" s="51">
        <v>19</v>
      </c>
      <c r="I73" s="51">
        <v>1</v>
      </c>
      <c r="J73" s="97">
        <v>1</v>
      </c>
      <c r="K73" s="52">
        <v>9</v>
      </c>
      <c r="L73" s="115">
        <v>72</v>
      </c>
      <c r="M73" s="116">
        <v>9</v>
      </c>
      <c r="N73" s="60">
        <f>M73/J73</f>
        <v>9</v>
      </c>
      <c r="O73" s="63">
        <f>L73/M73</f>
        <v>8</v>
      </c>
      <c r="P73" s="43">
        <v>48</v>
      </c>
      <c r="Q73" s="44">
        <v>6</v>
      </c>
      <c r="R73" s="62">
        <f t="shared" si="8"/>
        <v>0.5</v>
      </c>
      <c r="S73" s="62">
        <f t="shared" si="9"/>
        <v>0.5</v>
      </c>
      <c r="T73" s="98">
        <v>101430.79</v>
      </c>
      <c r="U73" s="99">
        <v>6715</v>
      </c>
      <c r="V73" s="64">
        <f>T73/U73</f>
        <v>15.105106478034251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2020-02-28T17:20:35Z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