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50" windowHeight="4500" tabRatio="677" activeTab="0"/>
  </bookViews>
  <sheets>
    <sheet name="21-23.2.2020 (hafta sonu)" sheetId="1" r:id="rId1"/>
  </sheets>
  <definedNames>
    <definedName name="Excel_BuiltIn__FilterDatabase" localSheetId="0">'21-23.2.2020 (hafta sonu)'!$A$1:$AB$42</definedName>
    <definedName name="_xlnm.Print_Area" localSheetId="0">'21-23.2.2020 (hafta sonu)'!#REF!</definedName>
  </definedNames>
  <calcPr fullCalcOnLoad="1"/>
</workbook>
</file>

<file path=xl/sharedStrings.xml><?xml version="1.0" encoding="utf-8"?>
<sst xmlns="http://schemas.openxmlformats.org/spreadsheetml/2006/main" count="187" uniqueCount="104">
  <si>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</si>
  <si>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</si>
  <si>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</si>
  <si>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</si>
  <si>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</si>
  <si>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</si>
  <si>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</si>
  <si>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</si>
  <si>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</si>
  <si>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</si>
  <si>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</si>
  <si>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</si>
  <si>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</si>
  <si>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</si>
  <si>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</si>
  <si>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</si>
  <si>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</si>
  <si>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</si>
  <si>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</si>
  <si>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</si>
  <si>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</si>
  <si>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</si>
  <si>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</si>
  <si>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</si>
  <si>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</si>
  <si>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</si>
  <si>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</si>
  <si>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</si>
  <si>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</si>
  <si>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</si>
  <si>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</si>
  <si>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WARNER BROS. TURKEY</t>
  </si>
  <si>
    <t>G</t>
  </si>
  <si>
    <t>CGVMARS DAĞITIM</t>
  </si>
  <si>
    <t>BİR FİLM</t>
  </si>
  <si>
    <t>13+</t>
  </si>
  <si>
    <t>ÖZEN FİLM</t>
  </si>
  <si>
    <t>BS DAĞITIM</t>
  </si>
  <si>
    <t>MC FİLM</t>
  </si>
  <si>
    <t>18+</t>
  </si>
  <si>
    <t>CJET</t>
  </si>
  <si>
    <t>TME FILMS</t>
  </si>
  <si>
    <t>JOKER</t>
  </si>
  <si>
    <t>PARAZİT</t>
  </si>
  <si>
    <t>GISAENGCHUNG - PARASITE</t>
  </si>
  <si>
    <t>16+</t>
  </si>
  <si>
    <t>10+</t>
  </si>
  <si>
    <t>6A</t>
  </si>
  <si>
    <t>10+13A</t>
  </si>
  <si>
    <t>6+10A</t>
  </si>
  <si>
    <t>6+</t>
  </si>
  <si>
    <t>RAFADAN TAYFA: GÖBEKLİTEPE</t>
  </si>
  <si>
    <t>JUDY</t>
  </si>
  <si>
    <t>BABA PARASI</t>
  </si>
  <si>
    <t>SIFIR BİR</t>
  </si>
  <si>
    <t>GAMONYA</t>
  </si>
  <si>
    <t>AJANLAR İŞ BAŞINDA</t>
  </si>
  <si>
    <t>SPIES IN DISGUISE</t>
  </si>
  <si>
    <t>TÜRKLER GELİYOR: ADALETİN KILICI</t>
  </si>
  <si>
    <t>KUTUP KÖPEKLERİ</t>
  </si>
  <si>
    <t>ARCTIC DOGS</t>
  </si>
  <si>
    <t>MÜHR-Ü CİN</t>
  </si>
  <si>
    <t>MACERACI YÜZGEÇLER: BÜYÜK GÖSTERİ</t>
  </si>
  <si>
    <t>LATTE AND THE MAGIC WATERSTONE</t>
  </si>
  <si>
    <t>KİRPİ LATTE VE BÜYÜLÜ TAŞ</t>
  </si>
  <si>
    <t>AŞK TESADÜFLERİ SEVER 2</t>
  </si>
  <si>
    <t>AŞK TESADÜFLERİ SEVER</t>
  </si>
  <si>
    <t>JOJO RABBIT</t>
  </si>
  <si>
    <t>TAVŞAN JOJO</t>
  </si>
  <si>
    <t>ELTİLERİN SAVAŞI</t>
  </si>
  <si>
    <t>ŞAHANE HAYALLER</t>
  </si>
  <si>
    <t>SPYCIES</t>
  </si>
  <si>
    <t>SÜPER AJANLAR</t>
  </si>
  <si>
    <t>HUMRAZ: CİN TARİKATI</t>
  </si>
  <si>
    <t>B KARE</t>
  </si>
  <si>
    <t>13İ4</t>
  </si>
  <si>
    <t>BIRDS OF PREY</t>
  </si>
  <si>
    <t>YIRTICI KUŞLAR</t>
  </si>
  <si>
    <t>MASALLARDAN GERİYE KALAN</t>
  </si>
  <si>
    <t>LA BELLE EPOQUE</t>
  </si>
  <si>
    <t>YENİ BAŞTAN</t>
  </si>
  <si>
    <t>NASİPSE OLUR</t>
  </si>
  <si>
    <t>AĞIR ROMANTİK</t>
  </si>
  <si>
    <t>THE GENTLEMEN</t>
  </si>
  <si>
    <t>AKILLI BALIK</t>
  </si>
  <si>
    <t>SHARK SCHOOL</t>
  </si>
  <si>
    <t>KİKİ: LANET-İ CİN</t>
  </si>
  <si>
    <t>SONIC THE HEDGEHOG</t>
  </si>
  <si>
    <t>KİRPİ SONIC</t>
  </si>
  <si>
    <t>LITTLE WOMEN</t>
  </si>
  <si>
    <t>KÜÇÜK KADINLAR</t>
  </si>
  <si>
    <t>21 - 23 ŞUBAT 2020 / 8. VİZYON HAFTASI</t>
  </si>
  <si>
    <t>IT MUST BE HEAVEN</t>
  </si>
  <si>
    <t>BURASI CENNET OLMALI</t>
  </si>
  <si>
    <t>VIC THE VIKING AND THE MAGIC SWORD</t>
  </si>
  <si>
    <t>VİKİNGLER: BÜYÜK MACERA</t>
  </si>
  <si>
    <t>EFSUNLU AYİN</t>
  </si>
  <si>
    <t>BAYİ TOPLANTISI</t>
  </si>
  <si>
    <t>THE GRUDGE</t>
  </si>
  <si>
    <t>GAREZ</t>
  </si>
  <si>
    <t>VAHŞETİN ÇAĞRISI</t>
  </si>
  <si>
    <t>THE CALL OF THE WILD</t>
  </si>
  <si>
    <t>LIKE A BOSS</t>
  </si>
  <si>
    <t>PATRON GİBİ</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</si>
</sst>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0">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0"/>
      <color indexed="40"/>
      <name val="Calibri"/>
      <family val="2"/>
    </font>
    <font>
      <sz val="10"/>
      <color indexed="40"/>
      <name val="Arial"/>
      <family val="2"/>
    </font>
    <font>
      <b/>
      <sz val="8"/>
      <color indexed="40"/>
      <name val="Corbel"/>
      <family val="2"/>
    </font>
    <font>
      <sz val="7"/>
      <color indexed="40"/>
      <name val="Arial"/>
      <family val="2"/>
    </font>
    <font>
      <sz val="7"/>
      <color indexed="8"/>
      <name val="Calibri"/>
      <family val="2"/>
    </font>
    <font>
      <b/>
      <sz val="7"/>
      <color indexed="40"/>
      <name val="Calibri"/>
      <family val="2"/>
    </font>
    <font>
      <b/>
      <sz val="7"/>
      <color indexed="29"/>
      <name val="Calibri"/>
      <family val="2"/>
    </font>
    <font>
      <sz val="7"/>
      <color indexed="10"/>
      <name val="Calibri"/>
      <family val="2"/>
    </font>
    <font>
      <b/>
      <sz val="7"/>
      <color indexed="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n">
        <color indexed="55"/>
      </bottom>
    </border>
    <border>
      <left style="hair">
        <color indexed="8"/>
      </left>
      <right style="hair">
        <color indexed="8"/>
      </right>
      <top style="hair">
        <color indexed="8"/>
      </top>
      <bottom style="hair">
        <color indexed="8"/>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2"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43" fillId="0" borderId="0" applyNumberFormat="0" applyFill="0" applyBorder="0" applyAlignment="0" applyProtection="0"/>
    <xf numFmtId="0" fontId="59"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0"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14" borderId="0" applyNumberFormat="0" applyBorder="0" applyAlignment="0" applyProtection="0"/>
    <xf numFmtId="0" fontId="61" fillId="15" borderId="6" applyNumberFormat="0" applyAlignment="0" applyProtection="0"/>
    <xf numFmtId="0" fontId="62" fillId="2" borderId="6" applyNumberFormat="0" applyAlignment="0" applyProtection="0"/>
    <xf numFmtId="0" fontId="63" fillId="16" borderId="7" applyNumberFormat="0" applyAlignment="0" applyProtection="0"/>
    <xf numFmtId="0" fontId="64" fillId="17" borderId="0" applyNumberFormat="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7"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7" fillId="1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7" fillId="27" borderId="0" xfId="0" applyFont="1" applyFill="1" applyBorder="1" applyAlignment="1" applyProtection="1">
      <alignment horizontal="center" vertical="center"/>
      <protection/>
    </xf>
    <xf numFmtId="0" fontId="8" fillId="27" borderId="0" xfId="0" applyFont="1" applyFill="1" applyBorder="1" applyAlignment="1" applyProtection="1">
      <alignment horizontal="center" vertical="center"/>
      <protection/>
    </xf>
    <xf numFmtId="0" fontId="9" fillId="27" borderId="0" xfId="0" applyFont="1" applyFill="1" applyBorder="1" applyAlignment="1" applyProtection="1">
      <alignment vertical="center"/>
      <protection/>
    </xf>
    <xf numFmtId="187" fontId="10" fillId="27" borderId="0" xfId="0" applyNumberFormat="1" applyFont="1" applyFill="1" applyBorder="1" applyAlignment="1" applyProtection="1">
      <alignment horizontal="center" vertical="center"/>
      <protection/>
    </xf>
    <xf numFmtId="0" fontId="9" fillId="27" borderId="0" xfId="0" applyFont="1" applyFill="1" applyBorder="1" applyAlignment="1" applyProtection="1">
      <alignment horizontal="left" vertical="center"/>
      <protection/>
    </xf>
    <xf numFmtId="0" fontId="9" fillId="27" borderId="0" xfId="0" applyFont="1" applyFill="1" applyBorder="1" applyAlignment="1" applyProtection="1">
      <alignment horizontal="center" vertical="center"/>
      <protection/>
    </xf>
    <xf numFmtId="3" fontId="9" fillId="27" borderId="0" xfId="0" applyNumberFormat="1" applyFont="1" applyFill="1" applyBorder="1" applyAlignment="1" applyProtection="1">
      <alignment horizontal="center"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1" fillId="27" borderId="0" xfId="0" applyNumberFormat="1" applyFont="1" applyFill="1" applyBorder="1" applyAlignment="1" applyProtection="1">
      <alignment horizontal="right" vertical="center"/>
      <protection/>
    </xf>
    <xf numFmtId="3" fontId="11" fillId="27" borderId="0" xfId="0" applyNumberFormat="1" applyFont="1" applyFill="1" applyBorder="1" applyAlignment="1" applyProtection="1">
      <alignment horizontal="right" vertical="center"/>
      <protection/>
    </xf>
    <xf numFmtId="3" fontId="12" fillId="27" borderId="0" xfId="0" applyNumberFormat="1" applyFont="1" applyFill="1" applyBorder="1" applyAlignment="1" applyProtection="1">
      <alignment horizontal="right" vertical="center"/>
      <protection/>
    </xf>
    <xf numFmtId="4" fontId="12" fillId="27" borderId="0" xfId="0" applyNumberFormat="1" applyFont="1" applyFill="1" applyBorder="1" applyAlignment="1" applyProtection="1">
      <alignment horizontal="right" vertical="center"/>
      <protection/>
    </xf>
    <xf numFmtId="188" fontId="12" fillId="27" borderId="0" xfId="0" applyNumberFormat="1" applyFont="1" applyFill="1" applyBorder="1" applyAlignment="1" applyProtection="1">
      <alignment horizontal="right" vertical="center"/>
      <protection/>
    </xf>
    <xf numFmtId="0" fontId="9" fillId="27" borderId="0" xfId="0"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5" fillId="27" borderId="0" xfId="0" applyNumberFormat="1" applyFont="1" applyFill="1" applyBorder="1" applyAlignment="1" applyProtection="1">
      <alignment horizontal="center" vertical="center"/>
      <protection locked="0"/>
    </xf>
    <xf numFmtId="0" fontId="14" fillId="27" borderId="0" xfId="0" applyFont="1" applyFill="1" applyAlignment="1">
      <alignment vertical="center"/>
    </xf>
    <xf numFmtId="187" fontId="14" fillId="27" borderId="0" xfId="0" applyNumberFormat="1" applyFont="1" applyFill="1" applyAlignment="1">
      <alignment horizontal="center" vertical="center"/>
    </xf>
    <xf numFmtId="0" fontId="14" fillId="27" borderId="0" xfId="0" applyFont="1" applyFill="1" applyAlignment="1">
      <alignment horizontal="center" vertical="center"/>
    </xf>
    <xf numFmtId="0" fontId="17" fillId="27" borderId="0" xfId="0" applyFont="1" applyFill="1" applyBorder="1" applyAlignment="1" applyProtection="1">
      <alignment horizontal="center" vertical="center" wrapText="1"/>
      <protection locked="0"/>
    </xf>
    <xf numFmtId="0" fontId="7" fillId="27" borderId="0" xfId="0" applyFont="1" applyFill="1" applyAlignment="1">
      <alignment vertical="center"/>
    </xf>
    <xf numFmtId="0" fontId="0" fillId="27" borderId="0" xfId="0" applyNumberFormat="1" applyFont="1" applyFill="1" applyAlignment="1">
      <alignment vertical="center"/>
    </xf>
    <xf numFmtId="187" fontId="0" fillId="27" borderId="0" xfId="0" applyNumberFormat="1" applyFont="1" applyFill="1" applyAlignment="1">
      <alignment horizontal="center"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9" fillId="27" borderId="11"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left" vertical="center"/>
      <protection locked="0"/>
    </xf>
    <xf numFmtId="187" fontId="17" fillId="27" borderId="0"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20"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20"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24" fillId="27" borderId="12" xfId="0" applyNumberFormat="1" applyFont="1" applyFill="1" applyBorder="1" applyAlignment="1" applyProtection="1">
      <alignment horizontal="center" vertical="center"/>
      <protection/>
    </xf>
    <xf numFmtId="189" fontId="25" fillId="0" borderId="12" xfId="0" applyNumberFormat="1" applyFont="1" applyFill="1" applyBorder="1" applyAlignment="1">
      <alignment vertical="center"/>
    </xf>
    <xf numFmtId="0" fontId="26" fillId="0" borderId="12" xfId="0" applyNumberFormat="1"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vertical="center"/>
      <protection/>
    </xf>
    <xf numFmtId="0" fontId="29" fillId="27" borderId="0" xfId="0" applyFont="1" applyFill="1" applyBorder="1" applyAlignment="1" applyProtection="1">
      <alignment horizontal="left" vertical="center"/>
      <protection/>
    </xf>
    <xf numFmtId="0" fontId="25" fillId="0" borderId="12" xfId="0" applyFont="1" applyFill="1" applyBorder="1" applyAlignment="1">
      <alignment vertical="center"/>
    </xf>
    <xf numFmtId="0" fontId="26" fillId="0" borderId="12" xfId="0"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locked="0"/>
    </xf>
    <xf numFmtId="0" fontId="24" fillId="27"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pplyProtection="1">
      <alignment horizontal="center" vertical="center"/>
      <protection/>
    </xf>
    <xf numFmtId="1" fontId="6" fillId="0" borderId="12" xfId="0" applyNumberFormat="1" applyFont="1" applyFill="1" applyBorder="1" applyAlignment="1">
      <alignment horizontal="center" vertical="center"/>
    </xf>
    <xf numFmtId="0" fontId="31" fillId="27" borderId="0" xfId="0" applyFont="1" applyFill="1" applyAlignment="1">
      <alignment horizontal="center" vertical="center"/>
    </xf>
    <xf numFmtId="0" fontId="32" fillId="27" borderId="0" xfId="0" applyFont="1" applyFill="1" applyAlignment="1">
      <alignment horizontal="center" vertical="center"/>
    </xf>
    <xf numFmtId="0" fontId="33" fillId="27" borderId="0" xfId="0" applyNumberFormat="1" applyFont="1" applyFill="1" applyAlignment="1">
      <alignment horizontal="center" vertical="center"/>
    </xf>
    <xf numFmtId="0" fontId="34" fillId="27" borderId="0" xfId="0" applyFont="1" applyFill="1" applyBorder="1" applyAlignment="1" applyProtection="1">
      <alignment horizontal="center" vertical="center"/>
      <protection locked="0"/>
    </xf>
    <xf numFmtId="4" fontId="35" fillId="27" borderId="0" xfId="0" applyNumberFormat="1" applyFont="1" applyFill="1" applyBorder="1" applyAlignment="1" applyProtection="1">
      <alignment horizontal="center" vertical="center"/>
      <protection/>
    </xf>
    <xf numFmtId="4" fontId="28" fillId="0" borderId="12" xfId="0" applyNumberFormat="1" applyFont="1" applyFill="1" applyBorder="1" applyAlignment="1">
      <alignment vertical="center"/>
    </xf>
    <xf numFmtId="3" fontId="28" fillId="0" borderId="12" xfId="0" applyNumberFormat="1" applyFont="1" applyFill="1" applyBorder="1" applyAlignment="1">
      <alignment vertical="center"/>
    </xf>
    <xf numFmtId="4" fontId="6" fillId="0" borderId="12" xfId="46" applyNumberFormat="1" applyFont="1" applyFill="1" applyBorder="1" applyAlignment="1" applyProtection="1">
      <alignment vertical="center"/>
      <protection/>
    </xf>
    <xf numFmtId="3" fontId="6" fillId="0" borderId="12" xfId="46" applyNumberFormat="1" applyFont="1" applyFill="1" applyBorder="1" applyAlignment="1" applyProtection="1">
      <alignment vertical="center"/>
      <protection/>
    </xf>
    <xf numFmtId="3" fontId="6" fillId="0" borderId="12" xfId="187" applyNumberFormat="1" applyFont="1" applyFill="1" applyBorder="1" applyAlignment="1" applyProtection="1">
      <alignment vertical="center"/>
      <protection/>
    </xf>
    <xf numFmtId="2" fontId="6" fillId="0" borderId="12" xfId="187" applyNumberFormat="1" applyFont="1" applyFill="1" applyBorder="1" applyAlignment="1" applyProtection="1">
      <alignment vertical="center"/>
      <protection/>
    </xf>
    <xf numFmtId="185" fontId="6" fillId="0" borderId="12" xfId="189" applyNumberFormat="1" applyFont="1" applyFill="1" applyBorder="1" applyAlignment="1" applyProtection="1">
      <alignment vertical="center"/>
      <protection/>
    </xf>
    <xf numFmtId="2" fontId="6" fillId="0" borderId="12" xfId="0" applyNumberFormat="1" applyFont="1" applyFill="1" applyBorder="1" applyAlignment="1" applyProtection="1">
      <alignment horizontal="right" vertical="center"/>
      <protection/>
    </xf>
    <xf numFmtId="189" fontId="27" fillId="0" borderId="12" xfId="0" applyNumberFormat="1" applyFont="1" applyFill="1" applyBorder="1" applyAlignment="1">
      <alignment vertical="center"/>
    </xf>
    <xf numFmtId="0" fontId="27" fillId="0" borderId="12" xfId="0" applyNumberFormat="1" applyFont="1" applyFill="1" applyBorder="1" applyAlignment="1" applyProtection="1">
      <alignment vertical="center"/>
      <protection locked="0"/>
    </xf>
    <xf numFmtId="0" fontId="36" fillId="0" borderId="12" xfId="0" applyFont="1" applyBorder="1" applyAlignment="1">
      <alignment vertical="center"/>
    </xf>
    <xf numFmtId="2" fontId="6" fillId="28" borderId="12" xfId="0" applyNumberFormat="1" applyFont="1" applyFill="1" applyBorder="1" applyAlignment="1" applyProtection="1">
      <alignment horizontal="center" vertical="center"/>
      <protection/>
    </xf>
    <xf numFmtId="0" fontId="20" fillId="29" borderId="13" xfId="0" applyNumberFormat="1" applyFont="1" applyFill="1" applyBorder="1" applyAlignment="1" applyProtection="1">
      <alignment horizontal="center" wrapText="1"/>
      <protection locked="0"/>
    </xf>
    <xf numFmtId="180" fontId="21" fillId="29" borderId="13" xfId="44" applyFont="1" applyFill="1" applyBorder="1" applyAlignment="1" applyProtection="1">
      <alignment horizontal="center"/>
      <protection locked="0"/>
    </xf>
    <xf numFmtId="0" fontId="13" fillId="29" borderId="13" xfId="0" applyNumberFormat="1" applyFont="1" applyFill="1" applyBorder="1" applyAlignment="1">
      <alignment horizontal="center" textRotation="90"/>
    </xf>
    <xf numFmtId="187" fontId="21" fillId="29" borderId="13" xfId="0" applyNumberFormat="1" applyFont="1" applyFill="1" applyBorder="1" applyAlignment="1" applyProtection="1">
      <alignment horizontal="center"/>
      <protection locked="0"/>
    </xf>
    <xf numFmtId="0" fontId="21" fillId="29" borderId="13" xfId="0" applyFont="1" applyFill="1" applyBorder="1" applyAlignment="1" applyProtection="1">
      <alignment horizontal="center"/>
      <protection locked="0"/>
    </xf>
    <xf numFmtId="0" fontId="28" fillId="29" borderId="13" xfId="0" applyFont="1" applyFill="1" applyBorder="1" applyAlignment="1" applyProtection="1">
      <alignment horizontal="center"/>
      <protection locked="0"/>
    </xf>
    <xf numFmtId="0" fontId="37" fillId="29" borderId="13" xfId="0" applyFont="1" applyFill="1" applyBorder="1" applyAlignment="1" applyProtection="1">
      <alignment horizontal="center"/>
      <protection locked="0"/>
    </xf>
    <xf numFmtId="2" fontId="20" fillId="29" borderId="14" xfId="0" applyNumberFormat="1" applyFont="1" applyFill="1" applyBorder="1" applyAlignment="1" applyProtection="1">
      <alignment horizontal="center" vertical="center"/>
      <protection/>
    </xf>
    <xf numFmtId="180" fontId="21" fillId="29" borderId="14" xfId="44" applyFont="1" applyFill="1" applyBorder="1" applyAlignment="1" applyProtection="1">
      <alignment horizontal="center" vertical="center"/>
      <protection/>
    </xf>
    <xf numFmtId="0" fontId="22" fillId="29" borderId="14" xfId="0" applyNumberFormat="1" applyFont="1" applyFill="1" applyBorder="1" applyAlignment="1" applyProtection="1">
      <alignment horizontal="center" vertical="center" textRotation="90"/>
      <protection locked="0"/>
    </xf>
    <xf numFmtId="187" fontId="21" fillId="29" borderId="14" xfId="0" applyNumberFormat="1" applyFont="1" applyFill="1" applyBorder="1" applyAlignment="1" applyProtection="1">
      <alignment horizontal="center" vertical="center" textRotation="90"/>
      <protection/>
    </xf>
    <xf numFmtId="0" fontId="21" fillId="29" borderId="14" xfId="0" applyFont="1" applyFill="1" applyBorder="1" applyAlignment="1" applyProtection="1">
      <alignment horizontal="center" vertical="center"/>
      <protection/>
    </xf>
    <xf numFmtId="0" fontId="21" fillId="29" borderId="14" xfId="0" applyNumberFormat="1" applyFont="1" applyFill="1" applyBorder="1" applyAlignment="1" applyProtection="1">
      <alignment horizontal="center" vertical="center" textRotation="90"/>
      <protection locked="0"/>
    </xf>
    <xf numFmtId="0" fontId="21" fillId="29" borderId="14" xfId="0" applyNumberFormat="1" applyFont="1" applyFill="1" applyBorder="1" applyAlignment="1" applyProtection="1">
      <alignment horizontal="center" vertical="center" textRotation="90"/>
      <protection locked="0"/>
    </xf>
    <xf numFmtId="4" fontId="21" fillId="29" borderId="14" xfId="0" applyNumberFormat="1" applyFont="1" applyFill="1" applyBorder="1" applyAlignment="1" applyProtection="1">
      <alignment horizontal="center" vertical="center" wrapText="1"/>
      <protection/>
    </xf>
    <xf numFmtId="3" fontId="21" fillId="29" borderId="14" xfId="0" applyNumberFormat="1" applyFont="1" applyFill="1" applyBorder="1" applyAlignment="1" applyProtection="1">
      <alignment horizontal="center" vertical="center" wrapText="1"/>
      <protection/>
    </xf>
    <xf numFmtId="3" fontId="21" fillId="29" borderId="14" xfId="0" applyNumberFormat="1" applyFont="1" applyFill="1" applyBorder="1" applyAlignment="1" applyProtection="1">
      <alignment horizontal="center" vertical="center" textRotation="90" wrapText="1"/>
      <protection/>
    </xf>
    <xf numFmtId="0" fontId="38" fillId="29" borderId="14" xfId="0" applyNumberFormat="1" applyFont="1" applyFill="1" applyBorder="1" applyAlignment="1" applyProtection="1">
      <alignment horizontal="center" vertical="center" textRotation="90"/>
      <protection locked="0"/>
    </xf>
    <xf numFmtId="0" fontId="39" fillId="0" borderId="12" xfId="0" applyFont="1" applyFill="1" applyBorder="1" applyAlignment="1">
      <alignment horizontal="center" vertical="center"/>
    </xf>
    <xf numFmtId="4" fontId="40" fillId="0" borderId="12" xfId="0" applyNumberFormat="1" applyFont="1" applyFill="1" applyBorder="1" applyAlignment="1">
      <alignment vertical="center"/>
    </xf>
    <xf numFmtId="3" fontId="40" fillId="0" borderId="12" xfId="0" applyNumberFormat="1" applyFont="1" applyFill="1" applyBorder="1" applyAlignment="1">
      <alignment vertical="center"/>
    </xf>
    <xf numFmtId="4" fontId="40" fillId="0" borderId="12" xfId="44" applyNumberFormat="1" applyFont="1" applyFill="1" applyBorder="1" applyAlignment="1" applyProtection="1">
      <alignment horizontal="right" vertical="center"/>
      <protection locked="0"/>
    </xf>
    <xf numFmtId="3" fontId="40" fillId="0" borderId="12" xfId="44" applyNumberFormat="1" applyFont="1" applyFill="1" applyBorder="1" applyAlignment="1" applyProtection="1">
      <alignment horizontal="right" vertical="center"/>
      <protection locked="0"/>
    </xf>
    <xf numFmtId="4" fontId="40" fillId="0" borderId="12" xfId="46" applyNumberFormat="1" applyFont="1" applyFill="1" applyBorder="1" applyAlignment="1" applyProtection="1">
      <alignment horizontal="right" vertical="center"/>
      <protection locked="0"/>
    </xf>
    <xf numFmtId="3" fontId="40" fillId="0" borderId="12" xfId="46" applyNumberFormat="1" applyFont="1" applyFill="1" applyBorder="1" applyAlignment="1" applyProtection="1">
      <alignment horizontal="right" vertical="center"/>
      <protection locked="0"/>
    </xf>
    <xf numFmtId="4" fontId="40" fillId="0" borderId="12" xfId="112" applyNumberFormat="1" applyFont="1" applyFill="1" applyBorder="1" applyAlignment="1" applyProtection="1">
      <alignment horizontal="right" vertical="center"/>
      <protection/>
    </xf>
    <xf numFmtId="3" fontId="40" fillId="0" borderId="12" xfId="112" applyNumberFormat="1" applyFont="1" applyFill="1" applyBorder="1" applyAlignment="1" applyProtection="1">
      <alignment horizontal="right" vertical="center"/>
      <protection/>
    </xf>
    <xf numFmtId="0" fontId="5" fillId="27" borderId="0" xfId="0" applyNumberFormat="1" applyFont="1" applyFill="1" applyBorder="1" applyAlignment="1" applyProtection="1">
      <alignment horizontal="center" vertical="center" wrapText="1"/>
      <protection locked="0"/>
    </xf>
    <xf numFmtId="3" fontId="15" fillId="27" borderId="11" xfId="0" applyNumberFormat="1" applyFont="1" applyFill="1" applyBorder="1" applyAlignment="1" applyProtection="1">
      <alignment horizontal="right" vertical="center" wrapText="1"/>
      <protection locked="0"/>
    </xf>
    <xf numFmtId="2" fontId="18" fillId="27" borderId="0" xfId="118" applyNumberFormat="1" applyFont="1" applyFill="1" applyBorder="1" applyAlignment="1" applyProtection="1">
      <alignment horizontal="center" vertical="center" wrapText="1"/>
      <protection locked="0"/>
    </xf>
    <xf numFmtId="0" fontId="19" fillId="27" borderId="11" xfId="0" applyNumberFormat="1" applyFont="1" applyFill="1" applyBorder="1" applyAlignment="1" applyProtection="1">
      <alignment horizontal="center" vertical="center" wrapText="1"/>
      <protection locked="0"/>
    </xf>
    <xf numFmtId="0" fontId="21" fillId="29" borderId="13" xfId="0" applyFont="1" applyFill="1" applyBorder="1" applyAlignment="1">
      <alignment horizontal="center" vertical="center" wrapText="1"/>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2"/>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3.28125" style="2" bestFit="1" customWidth="1"/>
    <col min="3" max="3" width="22.8515625" style="3" bestFit="1" customWidth="1"/>
    <col min="4" max="4" width="4.00390625" style="4" bestFit="1" customWidth="1"/>
    <col min="5" max="5" width="17.140625" style="6" bestFit="1" customWidth="1"/>
    <col min="6" max="6" width="5.8515625" style="7" bestFit="1" customWidth="1"/>
    <col min="7" max="7" width="13.57421875" style="8" bestFit="1" customWidth="1"/>
    <col min="8" max="9" width="3.140625" style="9" bestFit="1" customWidth="1"/>
    <col min="10" max="10" width="3.140625" style="58"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5.57421875" style="12" bestFit="1" customWidth="1"/>
    <col min="16" max="16" width="8.28125" style="13" bestFit="1" customWidth="1"/>
    <col min="17" max="17" width="5.57421875" style="14" bestFit="1" customWidth="1"/>
    <col min="18" max="18" width="8.28125" style="15" bestFit="1" customWidth="1"/>
    <col min="19" max="19" width="6.28125" style="16" bestFit="1" customWidth="1"/>
    <col min="20" max="20" width="4.28125" style="17" bestFit="1" customWidth="1"/>
    <col min="21" max="21" width="4.28125" style="18" bestFit="1" customWidth="1"/>
    <col min="22" max="22" width="8.28125" style="18" bestFit="1" customWidth="1"/>
    <col min="23" max="23" width="5.57421875" style="17" bestFit="1" customWidth="1"/>
    <col min="24" max="25" width="4.28125" style="19" bestFit="1" customWidth="1"/>
    <col min="26" max="26" width="9.00390625" style="13" bestFit="1" customWidth="1"/>
    <col min="27" max="27" width="6.7109375" style="14" bestFit="1" customWidth="1"/>
    <col min="28" max="28" width="4.28125" style="20" bestFit="1" customWidth="1"/>
    <col min="29" max="16384" width="4.57421875" style="3" customWidth="1"/>
  </cols>
  <sheetData>
    <row r="1" spans="1:28" s="26" customFormat="1" ht="12.75">
      <c r="A1" s="21"/>
      <c r="B1" s="98" t="s">
        <v>0</v>
      </c>
      <c r="C1" s="98"/>
      <c r="D1" s="22"/>
      <c r="E1" s="23"/>
      <c r="F1" s="24"/>
      <c r="G1" s="23"/>
      <c r="H1" s="25"/>
      <c r="I1" s="54"/>
      <c r="J1" s="55"/>
      <c r="K1" s="25"/>
      <c r="L1" s="99" t="s">
        <v>1</v>
      </c>
      <c r="M1" s="99"/>
      <c r="N1" s="99"/>
      <c r="O1" s="99"/>
      <c r="P1" s="99"/>
      <c r="Q1" s="99"/>
      <c r="R1" s="99"/>
      <c r="S1" s="99"/>
      <c r="T1" s="99"/>
      <c r="U1" s="99"/>
      <c r="V1" s="99"/>
      <c r="W1" s="99"/>
      <c r="X1" s="99"/>
      <c r="Y1" s="99"/>
      <c r="Z1" s="99"/>
      <c r="AA1" s="99"/>
      <c r="AB1" s="99"/>
    </row>
    <row r="2" spans="1:28" s="26" customFormat="1" ht="12.75">
      <c r="A2" s="21"/>
      <c r="B2" s="100" t="s">
        <v>2</v>
      </c>
      <c r="C2" s="100"/>
      <c r="D2" s="27"/>
      <c r="E2" s="28"/>
      <c r="F2" s="29"/>
      <c r="G2" s="28"/>
      <c r="H2" s="30"/>
      <c r="I2" s="30"/>
      <c r="J2" s="56"/>
      <c r="K2" s="31"/>
      <c r="L2" s="99"/>
      <c r="M2" s="99"/>
      <c r="N2" s="99"/>
      <c r="O2" s="99"/>
      <c r="P2" s="99"/>
      <c r="Q2" s="99"/>
      <c r="R2" s="99"/>
      <c r="S2" s="99"/>
      <c r="T2" s="99"/>
      <c r="U2" s="99"/>
      <c r="V2" s="99"/>
      <c r="W2" s="99"/>
      <c r="X2" s="99"/>
      <c r="Y2" s="99"/>
      <c r="Z2" s="99"/>
      <c r="AA2" s="99"/>
      <c r="AB2" s="99"/>
    </row>
    <row r="3" spans="1:28" s="26" customFormat="1" ht="11.25">
      <c r="A3" s="21"/>
      <c r="B3" s="101" t="s">
        <v>91</v>
      </c>
      <c r="C3" s="101"/>
      <c r="D3" s="32"/>
      <c r="E3" s="33"/>
      <c r="F3" s="34"/>
      <c r="G3" s="33"/>
      <c r="H3" s="35"/>
      <c r="I3" s="35"/>
      <c r="J3" s="57"/>
      <c r="K3" s="35"/>
      <c r="L3" s="99"/>
      <c r="M3" s="99"/>
      <c r="N3" s="99"/>
      <c r="O3" s="99"/>
      <c r="P3" s="99"/>
      <c r="Q3" s="99"/>
      <c r="R3" s="99"/>
      <c r="S3" s="99"/>
      <c r="T3" s="99"/>
      <c r="U3" s="99"/>
      <c r="V3" s="99"/>
      <c r="W3" s="99"/>
      <c r="X3" s="99"/>
      <c r="Y3" s="99"/>
      <c r="Z3" s="99"/>
      <c r="AA3" s="99"/>
      <c r="AB3" s="99"/>
    </row>
    <row r="4" spans="1:28" s="37" customFormat="1" ht="11.25" customHeight="1">
      <c r="A4" s="36"/>
      <c r="B4" s="71"/>
      <c r="C4" s="71"/>
      <c r="D4" s="73"/>
      <c r="E4" s="72"/>
      <c r="F4" s="74"/>
      <c r="G4" s="75"/>
      <c r="H4" s="75"/>
      <c r="I4" s="76"/>
      <c r="J4" s="77"/>
      <c r="K4" s="75"/>
      <c r="L4" s="102" t="s">
        <v>3</v>
      </c>
      <c r="M4" s="102"/>
      <c r="N4" s="102" t="s">
        <v>4</v>
      </c>
      <c r="O4" s="102"/>
      <c r="P4" s="102" t="s">
        <v>5</v>
      </c>
      <c r="Q4" s="102"/>
      <c r="R4" s="102" t="s">
        <v>6</v>
      </c>
      <c r="S4" s="102"/>
      <c r="T4" s="102"/>
      <c r="U4" s="102"/>
      <c r="V4" s="102" t="s">
        <v>7</v>
      </c>
      <c r="W4" s="102"/>
      <c r="X4" s="102" t="s">
        <v>8</v>
      </c>
      <c r="Y4" s="102"/>
      <c r="Z4" s="102" t="s">
        <v>9</v>
      </c>
      <c r="AA4" s="102"/>
      <c r="AB4" s="102"/>
    </row>
    <row r="5" spans="1:28" s="39" customFormat="1" ht="54" customHeight="1">
      <c r="A5" s="38"/>
      <c r="B5" s="78"/>
      <c r="C5" s="79" t="s">
        <v>10</v>
      </c>
      <c r="D5" s="80" t="s">
        <v>11</v>
      </c>
      <c r="E5" s="79" t="s">
        <v>12</v>
      </c>
      <c r="F5" s="81" t="s">
        <v>13</v>
      </c>
      <c r="G5" s="82" t="s">
        <v>14</v>
      </c>
      <c r="H5" s="83" t="s">
        <v>15</v>
      </c>
      <c r="I5" s="84" t="s">
        <v>16</v>
      </c>
      <c r="J5" s="88" t="s">
        <v>17</v>
      </c>
      <c r="K5" s="83" t="s">
        <v>18</v>
      </c>
      <c r="L5" s="85" t="s">
        <v>19</v>
      </c>
      <c r="M5" s="86" t="s">
        <v>20</v>
      </c>
      <c r="N5" s="85" t="s">
        <v>19</v>
      </c>
      <c r="O5" s="86" t="s">
        <v>20</v>
      </c>
      <c r="P5" s="85" t="s">
        <v>19</v>
      </c>
      <c r="Q5" s="86" t="s">
        <v>20</v>
      </c>
      <c r="R5" s="85" t="s">
        <v>21</v>
      </c>
      <c r="S5" s="86" t="s">
        <v>22</v>
      </c>
      <c r="T5" s="87" t="s">
        <v>23</v>
      </c>
      <c r="U5" s="87" t="s">
        <v>24</v>
      </c>
      <c r="V5" s="85" t="s">
        <v>19</v>
      </c>
      <c r="W5" s="86" t="s">
        <v>25</v>
      </c>
      <c r="X5" s="87" t="s">
        <v>26</v>
      </c>
      <c r="Y5" s="87" t="s">
        <v>27</v>
      </c>
      <c r="Z5" s="85" t="s">
        <v>19</v>
      </c>
      <c r="AA5" s="86" t="s">
        <v>20</v>
      </c>
      <c r="AB5" s="87" t="s">
        <v>24</v>
      </c>
    </row>
    <row r="6" spans="4:25" ht="11.25">
      <c r="D6" s="5"/>
      <c r="X6" s="18"/>
      <c r="Y6" s="18"/>
    </row>
    <row r="7" spans="1:28" s="46" customFormat="1" ht="11.25">
      <c r="A7" s="40">
        <v>1</v>
      </c>
      <c r="B7" s="70" t="s">
        <v>29</v>
      </c>
      <c r="C7" s="42" t="s">
        <v>97</v>
      </c>
      <c r="D7" s="43" t="s">
        <v>46</v>
      </c>
      <c r="E7" s="67" t="s">
        <v>97</v>
      </c>
      <c r="F7" s="44">
        <v>43882</v>
      </c>
      <c r="G7" s="69" t="s">
        <v>40</v>
      </c>
      <c r="H7" s="51">
        <v>399</v>
      </c>
      <c r="I7" s="51">
        <v>399</v>
      </c>
      <c r="J7" s="89">
        <v>907</v>
      </c>
      <c r="K7" s="52">
        <v>1</v>
      </c>
      <c r="L7" s="61">
        <v>1411264</v>
      </c>
      <c r="M7" s="62">
        <v>72650</v>
      </c>
      <c r="N7" s="61">
        <v>2642946</v>
      </c>
      <c r="O7" s="62">
        <v>138938</v>
      </c>
      <c r="P7" s="61">
        <v>2578384</v>
      </c>
      <c r="Q7" s="62">
        <v>138456</v>
      </c>
      <c r="R7" s="90">
        <f aca="true" t="shared" si="0" ref="R7:R42">L7+N7+P7</f>
        <v>6632594</v>
      </c>
      <c r="S7" s="91">
        <f aca="true" t="shared" si="1" ref="S7:S42">M7+O7+Q7</f>
        <v>350044</v>
      </c>
      <c r="T7" s="63">
        <f>S7/J7</f>
        <v>385.93605292172</v>
      </c>
      <c r="U7" s="64">
        <f aca="true" t="shared" si="2" ref="U7:U42">R7/S7</f>
        <v>18.947886551404967</v>
      </c>
      <c r="V7" s="59"/>
      <c r="W7" s="60"/>
      <c r="X7" s="65"/>
      <c r="Y7" s="65"/>
      <c r="Z7" s="92">
        <v>6632594</v>
      </c>
      <c r="AA7" s="93">
        <v>350044</v>
      </c>
      <c r="AB7" s="66">
        <f aca="true" t="shared" si="3" ref="AB7:AB42">Z7/AA7</f>
        <v>18.947886551404967</v>
      </c>
    </row>
    <row r="8" spans="1:28" s="46" customFormat="1" ht="11.25">
      <c r="A8" s="40">
        <v>2</v>
      </c>
      <c r="B8" s="41"/>
      <c r="C8" s="42" t="s">
        <v>69</v>
      </c>
      <c r="D8" s="43" t="s">
        <v>45</v>
      </c>
      <c r="E8" s="67" t="s">
        <v>69</v>
      </c>
      <c r="F8" s="44">
        <v>43861</v>
      </c>
      <c r="G8" s="45" t="s">
        <v>28</v>
      </c>
      <c r="H8" s="51">
        <v>388</v>
      </c>
      <c r="I8" s="51">
        <v>413</v>
      </c>
      <c r="J8" s="89">
        <v>689</v>
      </c>
      <c r="K8" s="52">
        <v>4</v>
      </c>
      <c r="L8" s="61">
        <v>1165734</v>
      </c>
      <c r="M8" s="62">
        <v>64400</v>
      </c>
      <c r="N8" s="61">
        <v>2291164</v>
      </c>
      <c r="O8" s="62">
        <v>124793</v>
      </c>
      <c r="P8" s="61">
        <v>2176141</v>
      </c>
      <c r="Q8" s="62">
        <v>119831</v>
      </c>
      <c r="R8" s="90">
        <f t="shared" si="0"/>
        <v>5633039</v>
      </c>
      <c r="S8" s="91">
        <f t="shared" si="1"/>
        <v>309024</v>
      </c>
      <c r="T8" s="63">
        <f>S8/J8</f>
        <v>448.510885341074</v>
      </c>
      <c r="U8" s="64">
        <f t="shared" si="2"/>
        <v>18.228483871802837</v>
      </c>
      <c r="V8" s="59">
        <v>8855140</v>
      </c>
      <c r="W8" s="60">
        <v>480142</v>
      </c>
      <c r="X8" s="65">
        <f aca="true" t="shared" si="4" ref="X8:Y10">IF(V8&lt;&gt;0,-(V8-R8)/V8,"")</f>
        <v>-0.363867877865285</v>
      </c>
      <c r="Y8" s="65">
        <f t="shared" si="4"/>
        <v>-0.3563904011729863</v>
      </c>
      <c r="Z8" s="92">
        <v>52497390</v>
      </c>
      <c r="AA8" s="93">
        <v>2984875</v>
      </c>
      <c r="AB8" s="66">
        <f t="shared" si="3"/>
        <v>17.587801834247664</v>
      </c>
    </row>
    <row r="9" spans="1:28" s="46" customFormat="1" ht="11.25">
      <c r="A9" s="40">
        <v>3</v>
      </c>
      <c r="B9" s="41"/>
      <c r="C9" s="42" t="s">
        <v>87</v>
      </c>
      <c r="D9" s="43" t="s">
        <v>50</v>
      </c>
      <c r="E9" s="67" t="s">
        <v>88</v>
      </c>
      <c r="F9" s="44">
        <v>43875</v>
      </c>
      <c r="G9" s="45" t="s">
        <v>28</v>
      </c>
      <c r="H9" s="51">
        <v>265</v>
      </c>
      <c r="I9" s="51">
        <v>298</v>
      </c>
      <c r="J9" s="89">
        <v>298</v>
      </c>
      <c r="K9" s="52">
        <v>2</v>
      </c>
      <c r="L9" s="61">
        <v>174477</v>
      </c>
      <c r="M9" s="62">
        <v>9902</v>
      </c>
      <c r="N9" s="61">
        <v>597273</v>
      </c>
      <c r="O9" s="62">
        <v>32124</v>
      </c>
      <c r="P9" s="61">
        <v>561216</v>
      </c>
      <c r="Q9" s="62">
        <v>30884</v>
      </c>
      <c r="R9" s="90">
        <f t="shared" si="0"/>
        <v>1332966</v>
      </c>
      <c r="S9" s="91">
        <f t="shared" si="1"/>
        <v>72910</v>
      </c>
      <c r="T9" s="63">
        <f>S9/J9</f>
        <v>244.66442953020135</v>
      </c>
      <c r="U9" s="64">
        <f t="shared" si="2"/>
        <v>18.28234810039775</v>
      </c>
      <c r="V9" s="59">
        <v>2142663</v>
      </c>
      <c r="W9" s="60">
        <v>114166</v>
      </c>
      <c r="X9" s="65">
        <f t="shared" si="4"/>
        <v>-0.37789283709104043</v>
      </c>
      <c r="Y9" s="65">
        <f t="shared" si="4"/>
        <v>-0.361368533538882</v>
      </c>
      <c r="Z9" s="92">
        <v>3965062</v>
      </c>
      <c r="AA9" s="93">
        <v>218393</v>
      </c>
      <c r="AB9" s="66">
        <f t="shared" si="3"/>
        <v>18.155627698689976</v>
      </c>
    </row>
    <row r="10" spans="1:28" s="46" customFormat="1" ht="11.25">
      <c r="A10" s="40">
        <v>4</v>
      </c>
      <c r="B10" s="41"/>
      <c r="C10" s="42" t="s">
        <v>44</v>
      </c>
      <c r="D10" s="43" t="s">
        <v>30</v>
      </c>
      <c r="E10" s="67" t="s">
        <v>43</v>
      </c>
      <c r="F10" s="44">
        <v>43770</v>
      </c>
      <c r="G10" s="45" t="s">
        <v>34</v>
      </c>
      <c r="H10" s="51">
        <v>100</v>
      </c>
      <c r="I10" s="51">
        <v>130</v>
      </c>
      <c r="J10" s="89">
        <v>130</v>
      </c>
      <c r="K10" s="52">
        <v>17</v>
      </c>
      <c r="L10" s="61">
        <v>161748.5</v>
      </c>
      <c r="M10" s="62">
        <v>12169</v>
      </c>
      <c r="N10" s="61">
        <v>261539.5</v>
      </c>
      <c r="O10" s="62">
        <v>19599</v>
      </c>
      <c r="P10" s="61">
        <v>187827</v>
      </c>
      <c r="Q10" s="62">
        <v>14126</v>
      </c>
      <c r="R10" s="90">
        <f t="shared" si="0"/>
        <v>611115</v>
      </c>
      <c r="S10" s="91">
        <f t="shared" si="1"/>
        <v>45894</v>
      </c>
      <c r="T10" s="63">
        <f>S10/J10</f>
        <v>353.03076923076924</v>
      </c>
      <c r="U10" s="64">
        <f t="shared" si="2"/>
        <v>13.315792914106419</v>
      </c>
      <c r="V10" s="59">
        <v>860578.5</v>
      </c>
      <c r="W10" s="60">
        <v>62990</v>
      </c>
      <c r="X10" s="65">
        <f t="shared" si="4"/>
        <v>-0.28987884312703605</v>
      </c>
      <c r="Y10" s="65">
        <f t="shared" si="4"/>
        <v>-0.27140816002540086</v>
      </c>
      <c r="Z10" s="96">
        <v>5191384.5</v>
      </c>
      <c r="AA10" s="97">
        <v>316869</v>
      </c>
      <c r="AB10" s="66">
        <f t="shared" si="3"/>
        <v>16.383377673423404</v>
      </c>
    </row>
    <row r="11" spans="1:28" s="46" customFormat="1" ht="11.25">
      <c r="A11" s="40">
        <v>5</v>
      </c>
      <c r="B11" s="70" t="s">
        <v>29</v>
      </c>
      <c r="C11" s="42" t="s">
        <v>94</v>
      </c>
      <c r="D11" s="43" t="s">
        <v>50</v>
      </c>
      <c r="E11" s="67" t="s">
        <v>95</v>
      </c>
      <c r="F11" s="44">
        <v>43882</v>
      </c>
      <c r="G11" s="45" t="s">
        <v>33</v>
      </c>
      <c r="H11" s="51">
        <v>294</v>
      </c>
      <c r="I11" s="51">
        <v>294</v>
      </c>
      <c r="J11" s="89">
        <v>294</v>
      </c>
      <c r="K11" s="52">
        <v>1</v>
      </c>
      <c r="L11" s="61">
        <v>58876</v>
      </c>
      <c r="M11" s="62">
        <v>3415</v>
      </c>
      <c r="N11" s="61">
        <v>369591</v>
      </c>
      <c r="O11" s="62">
        <v>19652</v>
      </c>
      <c r="P11" s="61">
        <v>404179.5</v>
      </c>
      <c r="Q11" s="62">
        <v>22122</v>
      </c>
      <c r="R11" s="90">
        <f t="shared" si="0"/>
        <v>832646.5</v>
      </c>
      <c r="S11" s="91">
        <f t="shared" si="1"/>
        <v>45189</v>
      </c>
      <c r="T11" s="63">
        <f>S11/J11</f>
        <v>153.70408163265307</v>
      </c>
      <c r="U11" s="64">
        <f t="shared" si="2"/>
        <v>18.425866914514593</v>
      </c>
      <c r="V11" s="59"/>
      <c r="W11" s="60"/>
      <c r="X11" s="65"/>
      <c r="Y11" s="65"/>
      <c r="Z11" s="92">
        <v>832646.5</v>
      </c>
      <c r="AA11" s="93">
        <v>45189</v>
      </c>
      <c r="AB11" s="66">
        <f t="shared" si="3"/>
        <v>18.425866914514593</v>
      </c>
    </row>
    <row r="12" spans="1:28" s="46" customFormat="1" ht="11.25">
      <c r="A12" s="40">
        <v>6</v>
      </c>
      <c r="B12" s="41"/>
      <c r="C12" s="47" t="s">
        <v>76</v>
      </c>
      <c r="D12" s="48" t="s">
        <v>75</v>
      </c>
      <c r="E12" s="68" t="s">
        <v>77</v>
      </c>
      <c r="F12" s="49">
        <v>43868</v>
      </c>
      <c r="G12" s="45" t="s">
        <v>31</v>
      </c>
      <c r="H12" s="53">
        <v>337</v>
      </c>
      <c r="I12" s="53">
        <v>201</v>
      </c>
      <c r="J12" s="89">
        <v>201</v>
      </c>
      <c r="K12" s="52">
        <v>3</v>
      </c>
      <c r="L12" s="61">
        <v>101306</v>
      </c>
      <c r="M12" s="62">
        <v>5145</v>
      </c>
      <c r="N12" s="61">
        <v>199573</v>
      </c>
      <c r="O12" s="62">
        <v>10274</v>
      </c>
      <c r="P12" s="61">
        <v>149885</v>
      </c>
      <c r="Q12" s="62">
        <v>7642</v>
      </c>
      <c r="R12" s="90">
        <f t="shared" si="0"/>
        <v>450764</v>
      </c>
      <c r="S12" s="91">
        <f t="shared" si="1"/>
        <v>23061</v>
      </c>
      <c r="T12" s="63">
        <f>S12/J12</f>
        <v>114.73134328358209</v>
      </c>
      <c r="U12" s="64">
        <f t="shared" si="2"/>
        <v>19.546593816399984</v>
      </c>
      <c r="V12" s="59">
        <v>1347415</v>
      </c>
      <c r="W12" s="60">
        <v>69143</v>
      </c>
      <c r="X12" s="65">
        <f>IF(V12&lt;&gt;0,-(V12-R12)/V12,"")</f>
        <v>-0.6654601588968506</v>
      </c>
      <c r="Y12" s="65">
        <f>IF(W12&lt;&gt;0,-(W12-S12)/W12,"")</f>
        <v>-0.6664738295995256</v>
      </c>
      <c r="Z12" s="94">
        <v>5652867</v>
      </c>
      <c r="AA12" s="95">
        <v>295214</v>
      </c>
      <c r="AB12" s="66">
        <f t="shared" si="3"/>
        <v>19.14837033474022</v>
      </c>
    </row>
    <row r="13" spans="1:28" s="46" customFormat="1" ht="11.25">
      <c r="A13" s="40">
        <v>7</v>
      </c>
      <c r="B13" s="41"/>
      <c r="C13" s="42" t="s">
        <v>81</v>
      </c>
      <c r="D13" s="43" t="s">
        <v>49</v>
      </c>
      <c r="E13" s="67" t="s">
        <v>81</v>
      </c>
      <c r="F13" s="44">
        <v>43875</v>
      </c>
      <c r="G13" s="45" t="s">
        <v>33</v>
      </c>
      <c r="H13" s="51">
        <v>235</v>
      </c>
      <c r="I13" s="51">
        <v>44</v>
      </c>
      <c r="J13" s="89">
        <v>44</v>
      </c>
      <c r="K13" s="52">
        <v>2</v>
      </c>
      <c r="L13" s="61">
        <v>39470</v>
      </c>
      <c r="M13" s="62">
        <v>5058</v>
      </c>
      <c r="N13" s="61">
        <v>50457.5</v>
      </c>
      <c r="O13" s="62">
        <v>6528</v>
      </c>
      <c r="P13" s="61">
        <v>49876.7</v>
      </c>
      <c r="Q13" s="62">
        <v>6457</v>
      </c>
      <c r="R13" s="90">
        <f t="shared" si="0"/>
        <v>139804.2</v>
      </c>
      <c r="S13" s="91">
        <f t="shared" si="1"/>
        <v>18043</v>
      </c>
      <c r="T13" s="63">
        <f>S13/J13</f>
        <v>410.0681818181818</v>
      </c>
      <c r="U13" s="64">
        <f t="shared" si="2"/>
        <v>7.748389957324171</v>
      </c>
      <c r="V13" s="59">
        <v>292444</v>
      </c>
      <c r="W13" s="60">
        <v>16574</v>
      </c>
      <c r="X13" s="65">
        <f>IF(V13&lt;&gt;0,-(V13-R13)/V13,"")</f>
        <v>-0.5219453980933101</v>
      </c>
      <c r="Y13" s="65">
        <f>IF(W13&lt;&gt;0,-(W13-S13)/W13,"")</f>
        <v>0.08863279835887534</v>
      </c>
      <c r="Z13" s="92">
        <v>600843.7</v>
      </c>
      <c r="AA13" s="93">
        <v>48701</v>
      </c>
      <c r="AB13" s="66">
        <f t="shared" si="3"/>
        <v>12.337399642717807</v>
      </c>
    </row>
    <row r="14" spans="1:28" s="46" customFormat="1" ht="11.25">
      <c r="A14" s="40">
        <v>8</v>
      </c>
      <c r="B14" s="70" t="s">
        <v>29</v>
      </c>
      <c r="C14" s="42" t="s">
        <v>96</v>
      </c>
      <c r="D14" s="43" t="s">
        <v>45</v>
      </c>
      <c r="E14" s="67"/>
      <c r="F14" s="44">
        <v>43882</v>
      </c>
      <c r="G14" s="45" t="s">
        <v>33</v>
      </c>
      <c r="H14" s="51">
        <v>162</v>
      </c>
      <c r="I14" s="51">
        <v>162</v>
      </c>
      <c r="J14" s="89">
        <v>162</v>
      </c>
      <c r="K14" s="52">
        <v>1</v>
      </c>
      <c r="L14" s="61">
        <v>44232</v>
      </c>
      <c r="M14" s="62">
        <v>2911</v>
      </c>
      <c r="N14" s="61">
        <v>93191</v>
      </c>
      <c r="O14" s="62">
        <v>6097</v>
      </c>
      <c r="P14" s="61">
        <v>86875</v>
      </c>
      <c r="Q14" s="62">
        <v>5674</v>
      </c>
      <c r="R14" s="90">
        <f t="shared" si="0"/>
        <v>224298</v>
      </c>
      <c r="S14" s="91">
        <f t="shared" si="1"/>
        <v>14682</v>
      </c>
      <c r="T14" s="63">
        <f>S14/J14</f>
        <v>90.62962962962963</v>
      </c>
      <c r="U14" s="64">
        <f t="shared" si="2"/>
        <v>15.277073968124233</v>
      </c>
      <c r="V14" s="59"/>
      <c r="W14" s="60"/>
      <c r="X14" s="65"/>
      <c r="Y14" s="65"/>
      <c r="Z14" s="92">
        <v>224298</v>
      </c>
      <c r="AA14" s="93">
        <v>14682</v>
      </c>
      <c r="AB14" s="66">
        <f t="shared" si="3"/>
        <v>15.277073968124233</v>
      </c>
    </row>
    <row r="15" spans="1:28" s="46" customFormat="1" ht="11.25">
      <c r="A15" s="40">
        <v>9</v>
      </c>
      <c r="B15" s="41"/>
      <c r="C15" s="42" t="s">
        <v>65</v>
      </c>
      <c r="D15" s="43" t="s">
        <v>35</v>
      </c>
      <c r="E15" s="67" t="s">
        <v>66</v>
      </c>
      <c r="F15" s="44">
        <v>43861</v>
      </c>
      <c r="G15" s="45" t="s">
        <v>33</v>
      </c>
      <c r="H15" s="51">
        <v>388</v>
      </c>
      <c r="I15" s="51">
        <v>150</v>
      </c>
      <c r="J15" s="89">
        <v>150</v>
      </c>
      <c r="K15" s="52">
        <v>4</v>
      </c>
      <c r="L15" s="61">
        <v>77150</v>
      </c>
      <c r="M15" s="62">
        <v>3986</v>
      </c>
      <c r="N15" s="61">
        <v>114322</v>
      </c>
      <c r="O15" s="62">
        <v>6031</v>
      </c>
      <c r="P15" s="61">
        <v>87595.5</v>
      </c>
      <c r="Q15" s="62">
        <v>4600</v>
      </c>
      <c r="R15" s="90">
        <f t="shared" si="0"/>
        <v>279067.5</v>
      </c>
      <c r="S15" s="91">
        <f t="shared" si="1"/>
        <v>14617</v>
      </c>
      <c r="T15" s="63">
        <f>S15/J15</f>
        <v>97.44666666666667</v>
      </c>
      <c r="U15" s="64">
        <f t="shared" si="2"/>
        <v>19.091981938838337</v>
      </c>
      <c r="V15" s="59">
        <v>1111478</v>
      </c>
      <c r="W15" s="60">
        <v>57714</v>
      </c>
      <c r="X15" s="65">
        <f>IF(V15&lt;&gt;0,-(V15-R15)/V15,"")</f>
        <v>-0.7489221559041205</v>
      </c>
      <c r="Y15" s="65">
        <f>IF(W15&lt;&gt;0,-(W15-S15)/W15,"")</f>
        <v>-0.746733894722251</v>
      </c>
      <c r="Z15" s="92">
        <v>6921635</v>
      </c>
      <c r="AA15" s="93">
        <v>378892</v>
      </c>
      <c r="AB15" s="66">
        <f t="shared" si="3"/>
        <v>18.26809486608321</v>
      </c>
    </row>
    <row r="16" spans="1:28" s="46" customFormat="1" ht="11.25">
      <c r="A16" s="40">
        <v>10</v>
      </c>
      <c r="B16" s="70" t="s">
        <v>29</v>
      </c>
      <c r="C16" s="47" t="s">
        <v>98</v>
      </c>
      <c r="D16" s="48" t="s">
        <v>45</v>
      </c>
      <c r="E16" s="68" t="s">
        <v>99</v>
      </c>
      <c r="F16" s="49">
        <v>43882</v>
      </c>
      <c r="G16" s="45" t="s">
        <v>41</v>
      </c>
      <c r="H16" s="53">
        <v>167</v>
      </c>
      <c r="I16" s="53">
        <v>167</v>
      </c>
      <c r="J16" s="89">
        <v>167</v>
      </c>
      <c r="K16" s="52">
        <v>1</v>
      </c>
      <c r="L16" s="61">
        <v>50439</v>
      </c>
      <c r="M16" s="62">
        <v>2694</v>
      </c>
      <c r="N16" s="61">
        <v>92609</v>
      </c>
      <c r="O16" s="62">
        <v>5008</v>
      </c>
      <c r="P16" s="61">
        <v>70457</v>
      </c>
      <c r="Q16" s="62">
        <v>3828</v>
      </c>
      <c r="R16" s="90">
        <f t="shared" si="0"/>
        <v>213505</v>
      </c>
      <c r="S16" s="91">
        <f t="shared" si="1"/>
        <v>11530</v>
      </c>
      <c r="T16" s="63">
        <f>S16/J16</f>
        <v>69.04191616766467</v>
      </c>
      <c r="U16" s="64">
        <f t="shared" si="2"/>
        <v>18.517346053772766</v>
      </c>
      <c r="V16" s="59"/>
      <c r="W16" s="60"/>
      <c r="X16" s="65"/>
      <c r="Y16" s="65"/>
      <c r="Z16" s="94">
        <v>213505</v>
      </c>
      <c r="AA16" s="95">
        <v>11530</v>
      </c>
      <c r="AB16" s="66">
        <f t="shared" si="3"/>
        <v>18.517346053772766</v>
      </c>
    </row>
    <row r="17" spans="1:28" s="46" customFormat="1" ht="11.25">
      <c r="A17" s="40">
        <v>11</v>
      </c>
      <c r="B17" s="41"/>
      <c r="C17" s="42" t="s">
        <v>51</v>
      </c>
      <c r="D17" s="43" t="s">
        <v>32</v>
      </c>
      <c r="E17" s="67" t="s">
        <v>51</v>
      </c>
      <c r="F17" s="44">
        <v>43826</v>
      </c>
      <c r="G17" s="45" t="s">
        <v>33</v>
      </c>
      <c r="H17" s="51">
        <v>406</v>
      </c>
      <c r="I17" s="51">
        <v>104</v>
      </c>
      <c r="J17" s="89">
        <v>104</v>
      </c>
      <c r="K17" s="52">
        <v>9</v>
      </c>
      <c r="L17" s="61">
        <v>11020</v>
      </c>
      <c r="M17" s="62">
        <v>974</v>
      </c>
      <c r="N17" s="61">
        <v>54623.5</v>
      </c>
      <c r="O17" s="62">
        <v>4256</v>
      </c>
      <c r="P17" s="61">
        <v>67632.5</v>
      </c>
      <c r="Q17" s="62">
        <v>5254</v>
      </c>
      <c r="R17" s="90">
        <f t="shared" si="0"/>
        <v>133276</v>
      </c>
      <c r="S17" s="91">
        <f t="shared" si="1"/>
        <v>10484</v>
      </c>
      <c r="T17" s="63">
        <f>S17/J17</f>
        <v>100.8076923076923</v>
      </c>
      <c r="U17" s="64">
        <f t="shared" si="2"/>
        <v>12.712323540633346</v>
      </c>
      <c r="V17" s="59">
        <v>412775</v>
      </c>
      <c r="W17" s="60">
        <v>32757</v>
      </c>
      <c r="X17" s="65">
        <f aca="true" t="shared" si="5" ref="X17:Y19">IF(V17&lt;&gt;0,-(V17-R17)/V17,"")</f>
        <v>-0.6771219187208528</v>
      </c>
      <c r="Y17" s="65">
        <f t="shared" si="5"/>
        <v>-0.6799462710260402</v>
      </c>
      <c r="Z17" s="92">
        <v>55554093.35</v>
      </c>
      <c r="AA17" s="93">
        <v>3427322</v>
      </c>
      <c r="AB17" s="66">
        <f t="shared" si="3"/>
        <v>16.209184123931163</v>
      </c>
    </row>
    <row r="18" spans="1:28" s="46" customFormat="1" ht="11.25">
      <c r="A18" s="40">
        <v>12</v>
      </c>
      <c r="B18" s="41"/>
      <c r="C18" s="42" t="s">
        <v>83</v>
      </c>
      <c r="D18" s="43" t="s">
        <v>45</v>
      </c>
      <c r="E18" s="67" t="s">
        <v>83</v>
      </c>
      <c r="F18" s="44">
        <v>44026</v>
      </c>
      <c r="G18" s="69" t="s">
        <v>40</v>
      </c>
      <c r="H18" s="51">
        <v>167</v>
      </c>
      <c r="I18" s="51">
        <v>66</v>
      </c>
      <c r="J18" s="89">
        <v>69</v>
      </c>
      <c r="K18" s="52">
        <v>2</v>
      </c>
      <c r="L18" s="61">
        <v>69116</v>
      </c>
      <c r="M18" s="62">
        <v>2557</v>
      </c>
      <c r="N18" s="61">
        <v>97560</v>
      </c>
      <c r="O18" s="62">
        <v>3609</v>
      </c>
      <c r="P18" s="61">
        <v>60565</v>
      </c>
      <c r="Q18" s="62">
        <v>2283</v>
      </c>
      <c r="R18" s="90">
        <f t="shared" si="0"/>
        <v>227241</v>
      </c>
      <c r="S18" s="91">
        <f t="shared" si="1"/>
        <v>8449</v>
      </c>
      <c r="T18" s="63">
        <f>S18/J18</f>
        <v>122.44927536231884</v>
      </c>
      <c r="U18" s="64">
        <f t="shared" si="2"/>
        <v>26.895608947804472</v>
      </c>
      <c r="V18" s="59">
        <v>613671</v>
      </c>
      <c r="W18" s="60">
        <v>25474</v>
      </c>
      <c r="X18" s="65">
        <f t="shared" si="5"/>
        <v>-0.6297022345849812</v>
      </c>
      <c r="Y18" s="65">
        <f t="shared" si="5"/>
        <v>-0.6683284917955562</v>
      </c>
      <c r="Z18" s="92">
        <v>1156579</v>
      </c>
      <c r="AA18" s="93">
        <v>50040</v>
      </c>
      <c r="AB18" s="66">
        <f t="shared" si="3"/>
        <v>23.113089528377298</v>
      </c>
    </row>
    <row r="19" spans="1:28" s="46" customFormat="1" ht="11.25">
      <c r="A19" s="40">
        <v>13</v>
      </c>
      <c r="B19" s="41"/>
      <c r="C19" s="42" t="s">
        <v>82</v>
      </c>
      <c r="D19" s="43" t="s">
        <v>35</v>
      </c>
      <c r="E19" s="67" t="s">
        <v>82</v>
      </c>
      <c r="F19" s="44">
        <v>44026</v>
      </c>
      <c r="G19" s="69" t="s">
        <v>40</v>
      </c>
      <c r="H19" s="51">
        <v>307</v>
      </c>
      <c r="I19" s="51">
        <v>175</v>
      </c>
      <c r="J19" s="89">
        <v>183</v>
      </c>
      <c r="K19" s="52">
        <v>2</v>
      </c>
      <c r="L19" s="61">
        <v>30959</v>
      </c>
      <c r="M19" s="62">
        <v>1942</v>
      </c>
      <c r="N19" s="61">
        <v>50509</v>
      </c>
      <c r="O19" s="62">
        <v>3049</v>
      </c>
      <c r="P19" s="61">
        <v>50324</v>
      </c>
      <c r="Q19" s="62">
        <v>3000</v>
      </c>
      <c r="R19" s="90">
        <f t="shared" si="0"/>
        <v>131792</v>
      </c>
      <c r="S19" s="91">
        <f t="shared" si="1"/>
        <v>7991</v>
      </c>
      <c r="T19" s="63">
        <f>S19/J19</f>
        <v>43.666666666666664</v>
      </c>
      <c r="U19" s="64">
        <f t="shared" si="2"/>
        <v>16.492554123388814</v>
      </c>
      <c r="V19" s="59">
        <v>906341</v>
      </c>
      <c r="W19" s="60">
        <v>50697</v>
      </c>
      <c r="X19" s="65">
        <f t="shared" si="5"/>
        <v>-0.8545889461030671</v>
      </c>
      <c r="Y19" s="65">
        <f t="shared" si="5"/>
        <v>-0.8423772609819121</v>
      </c>
      <c r="Z19" s="92">
        <v>1352259</v>
      </c>
      <c r="AA19" s="93">
        <v>79139</v>
      </c>
      <c r="AB19" s="66">
        <f t="shared" si="3"/>
        <v>17.087137820796322</v>
      </c>
    </row>
    <row r="20" spans="1:28" s="46" customFormat="1" ht="11.25">
      <c r="A20" s="40">
        <v>14</v>
      </c>
      <c r="B20" s="70" t="s">
        <v>29</v>
      </c>
      <c r="C20" s="47" t="s">
        <v>101</v>
      </c>
      <c r="D20" s="48" t="s">
        <v>49</v>
      </c>
      <c r="E20" s="68" t="s">
        <v>100</v>
      </c>
      <c r="F20" s="49">
        <v>43882</v>
      </c>
      <c r="G20" s="45" t="s">
        <v>41</v>
      </c>
      <c r="H20" s="53">
        <v>65</v>
      </c>
      <c r="I20" s="53">
        <v>65</v>
      </c>
      <c r="J20" s="89">
        <v>65</v>
      </c>
      <c r="K20" s="52">
        <v>1</v>
      </c>
      <c r="L20" s="61">
        <v>28527</v>
      </c>
      <c r="M20" s="62">
        <v>1240</v>
      </c>
      <c r="N20" s="61">
        <v>65194.5</v>
      </c>
      <c r="O20" s="62">
        <v>2765</v>
      </c>
      <c r="P20" s="61">
        <v>48557.5</v>
      </c>
      <c r="Q20" s="62">
        <v>2187</v>
      </c>
      <c r="R20" s="90">
        <f t="shared" si="0"/>
        <v>142279</v>
      </c>
      <c r="S20" s="91">
        <f t="shared" si="1"/>
        <v>6192</v>
      </c>
      <c r="T20" s="63">
        <f>S20/J20</f>
        <v>95.26153846153846</v>
      </c>
      <c r="U20" s="64">
        <f t="shared" si="2"/>
        <v>22.977874677002585</v>
      </c>
      <c r="V20" s="59"/>
      <c r="W20" s="60"/>
      <c r="X20" s="65"/>
      <c r="Y20" s="65"/>
      <c r="Z20" s="94">
        <v>142279</v>
      </c>
      <c r="AA20" s="95">
        <v>6192</v>
      </c>
      <c r="AB20" s="66">
        <f t="shared" si="3"/>
        <v>22.977874677002585</v>
      </c>
    </row>
    <row r="21" spans="1:28" s="46" customFormat="1" ht="11.25">
      <c r="A21" s="40">
        <v>15</v>
      </c>
      <c r="B21" s="41"/>
      <c r="C21" s="47" t="s">
        <v>89</v>
      </c>
      <c r="D21" s="48" t="s">
        <v>32</v>
      </c>
      <c r="E21" s="68" t="s">
        <v>90</v>
      </c>
      <c r="F21" s="49">
        <v>43875</v>
      </c>
      <c r="G21" s="45" t="s">
        <v>31</v>
      </c>
      <c r="H21" s="53">
        <v>50</v>
      </c>
      <c r="I21" s="53">
        <v>29</v>
      </c>
      <c r="J21" s="89">
        <v>29</v>
      </c>
      <c r="K21" s="52">
        <v>2</v>
      </c>
      <c r="L21" s="61">
        <v>35538</v>
      </c>
      <c r="M21" s="62">
        <v>1416</v>
      </c>
      <c r="N21" s="61">
        <v>52793</v>
      </c>
      <c r="O21" s="62">
        <v>2064</v>
      </c>
      <c r="P21" s="61">
        <v>40459</v>
      </c>
      <c r="Q21" s="62">
        <v>1633</v>
      </c>
      <c r="R21" s="90">
        <f t="shared" si="0"/>
        <v>128790</v>
      </c>
      <c r="S21" s="91">
        <f t="shared" si="1"/>
        <v>5113</v>
      </c>
      <c r="T21" s="63">
        <f>S21/J21</f>
        <v>176.31034482758622</v>
      </c>
      <c r="U21" s="64">
        <f t="shared" si="2"/>
        <v>25.188734598083318</v>
      </c>
      <c r="V21" s="59">
        <v>268395</v>
      </c>
      <c r="W21" s="60">
        <v>10258</v>
      </c>
      <c r="X21" s="65">
        <f aca="true" t="shared" si="6" ref="X21:Y23">IF(V21&lt;&gt;0,-(V21-R21)/V21,"")</f>
        <v>-0.5201475437321857</v>
      </c>
      <c r="Y21" s="65">
        <f t="shared" si="6"/>
        <v>-0.5015597582374732</v>
      </c>
      <c r="Z21" s="94">
        <v>540268</v>
      </c>
      <c r="AA21" s="95">
        <v>22281</v>
      </c>
      <c r="AB21" s="66">
        <f t="shared" si="3"/>
        <v>24.247924240384183</v>
      </c>
    </row>
    <row r="22" spans="1:28" s="46" customFormat="1" ht="11.25">
      <c r="A22" s="40">
        <v>16</v>
      </c>
      <c r="B22" s="41"/>
      <c r="C22" s="47" t="s">
        <v>42</v>
      </c>
      <c r="D22" s="48" t="s">
        <v>39</v>
      </c>
      <c r="E22" s="68" t="s">
        <v>42</v>
      </c>
      <c r="F22" s="49">
        <v>43742</v>
      </c>
      <c r="G22" s="45" t="s">
        <v>31</v>
      </c>
      <c r="H22" s="53">
        <v>313</v>
      </c>
      <c r="I22" s="53">
        <v>51</v>
      </c>
      <c r="J22" s="89">
        <v>51</v>
      </c>
      <c r="K22" s="52">
        <v>18</v>
      </c>
      <c r="L22" s="61">
        <v>9873</v>
      </c>
      <c r="M22" s="62">
        <v>650</v>
      </c>
      <c r="N22" s="61">
        <v>21227</v>
      </c>
      <c r="O22" s="62">
        <v>1404</v>
      </c>
      <c r="P22" s="61">
        <v>16885</v>
      </c>
      <c r="Q22" s="62">
        <v>1157</v>
      </c>
      <c r="R22" s="90">
        <f t="shared" si="0"/>
        <v>47985</v>
      </c>
      <c r="S22" s="91">
        <f t="shared" si="1"/>
        <v>3211</v>
      </c>
      <c r="T22" s="63">
        <f>S22/J22</f>
        <v>62.96078431372549</v>
      </c>
      <c r="U22" s="64">
        <f t="shared" si="2"/>
        <v>14.943942696979134</v>
      </c>
      <c r="V22" s="59">
        <v>10462</v>
      </c>
      <c r="W22" s="60">
        <v>448</v>
      </c>
      <c r="X22" s="65">
        <f t="shared" si="6"/>
        <v>3.586599120627031</v>
      </c>
      <c r="Y22" s="65">
        <f t="shared" si="6"/>
        <v>6.167410714285714</v>
      </c>
      <c r="Z22" s="94">
        <v>36874287</v>
      </c>
      <c r="AA22" s="95">
        <v>1873638</v>
      </c>
      <c r="AB22" s="66">
        <f t="shared" si="3"/>
        <v>19.680582375037226</v>
      </c>
    </row>
    <row r="23" spans="1:28" s="46" customFormat="1" ht="11.25">
      <c r="A23" s="40">
        <v>17</v>
      </c>
      <c r="B23" s="41"/>
      <c r="C23" s="42" t="s">
        <v>53</v>
      </c>
      <c r="D23" s="43" t="s">
        <v>48</v>
      </c>
      <c r="E23" s="67" t="s">
        <v>53</v>
      </c>
      <c r="F23" s="44">
        <v>43833</v>
      </c>
      <c r="G23" s="69" t="s">
        <v>40</v>
      </c>
      <c r="H23" s="51">
        <v>407</v>
      </c>
      <c r="I23" s="51">
        <v>28</v>
      </c>
      <c r="J23" s="89">
        <v>30</v>
      </c>
      <c r="K23" s="52">
        <v>8</v>
      </c>
      <c r="L23" s="61">
        <v>7744</v>
      </c>
      <c r="M23" s="62">
        <v>651</v>
      </c>
      <c r="N23" s="61">
        <v>15659</v>
      </c>
      <c r="O23" s="62">
        <v>1296</v>
      </c>
      <c r="P23" s="61">
        <v>13691</v>
      </c>
      <c r="Q23" s="62">
        <v>1160</v>
      </c>
      <c r="R23" s="90">
        <f t="shared" si="0"/>
        <v>37094</v>
      </c>
      <c r="S23" s="91">
        <f t="shared" si="1"/>
        <v>3107</v>
      </c>
      <c r="T23" s="63">
        <f>S23/J23</f>
        <v>103.56666666666666</v>
      </c>
      <c r="U23" s="64">
        <f t="shared" si="2"/>
        <v>11.938847763115545</v>
      </c>
      <c r="V23" s="59">
        <v>304052</v>
      </c>
      <c r="W23" s="60">
        <v>24289</v>
      </c>
      <c r="X23" s="65">
        <f t="shared" si="6"/>
        <v>-0.8780011313854209</v>
      </c>
      <c r="Y23" s="65">
        <f t="shared" si="6"/>
        <v>-0.8720820124336119</v>
      </c>
      <c r="Z23" s="92">
        <v>31713099</v>
      </c>
      <c r="AA23" s="93">
        <v>1870159</v>
      </c>
      <c r="AB23" s="66">
        <f t="shared" si="3"/>
        <v>16.957434635236897</v>
      </c>
    </row>
    <row r="24" spans="1:28" s="46" customFormat="1" ht="11.25">
      <c r="A24" s="40">
        <v>18</v>
      </c>
      <c r="B24" s="70" t="s">
        <v>29</v>
      </c>
      <c r="C24" s="42" t="s">
        <v>102</v>
      </c>
      <c r="D24" s="43" t="s">
        <v>35</v>
      </c>
      <c r="E24" s="67" t="s">
        <v>103</v>
      </c>
      <c r="F24" s="44">
        <v>43882</v>
      </c>
      <c r="G24" s="45" t="s">
        <v>28</v>
      </c>
      <c r="H24" s="51">
        <v>32</v>
      </c>
      <c r="I24" s="51">
        <v>32</v>
      </c>
      <c r="J24" s="89">
        <v>32</v>
      </c>
      <c r="K24" s="52">
        <v>1</v>
      </c>
      <c r="L24" s="61">
        <v>13177</v>
      </c>
      <c r="M24" s="62">
        <v>492</v>
      </c>
      <c r="N24" s="61">
        <v>22405</v>
      </c>
      <c r="O24" s="62">
        <v>830</v>
      </c>
      <c r="P24" s="61">
        <v>13805</v>
      </c>
      <c r="Q24" s="62">
        <v>516</v>
      </c>
      <c r="R24" s="90">
        <f t="shared" si="0"/>
        <v>49387</v>
      </c>
      <c r="S24" s="91">
        <f t="shared" si="1"/>
        <v>1838</v>
      </c>
      <c r="T24" s="63">
        <f>S24/J24</f>
        <v>57.4375</v>
      </c>
      <c r="U24" s="64">
        <f t="shared" si="2"/>
        <v>26.869967355821544</v>
      </c>
      <c r="V24" s="59"/>
      <c r="W24" s="60"/>
      <c r="X24" s="65"/>
      <c r="Y24" s="65"/>
      <c r="Z24" s="92">
        <v>49387</v>
      </c>
      <c r="AA24" s="93">
        <v>1838</v>
      </c>
      <c r="AB24" s="66">
        <f t="shared" si="3"/>
        <v>26.869967355821544</v>
      </c>
    </row>
    <row r="25" spans="1:28" s="46" customFormat="1" ht="11.25">
      <c r="A25" s="40">
        <v>19</v>
      </c>
      <c r="B25" s="41"/>
      <c r="C25" s="42" t="s">
        <v>79</v>
      </c>
      <c r="D25" s="43" t="s">
        <v>30</v>
      </c>
      <c r="E25" s="67" t="s">
        <v>80</v>
      </c>
      <c r="F25" s="44">
        <v>44026</v>
      </c>
      <c r="G25" s="45" t="s">
        <v>37</v>
      </c>
      <c r="H25" s="51">
        <v>26</v>
      </c>
      <c r="I25" s="51">
        <v>11</v>
      </c>
      <c r="J25" s="89">
        <v>11</v>
      </c>
      <c r="K25" s="52">
        <v>2</v>
      </c>
      <c r="L25" s="61">
        <v>8810</v>
      </c>
      <c r="M25" s="62">
        <v>514</v>
      </c>
      <c r="N25" s="61">
        <v>14510</v>
      </c>
      <c r="O25" s="62">
        <v>740</v>
      </c>
      <c r="P25" s="61">
        <v>10081</v>
      </c>
      <c r="Q25" s="62">
        <v>454</v>
      </c>
      <c r="R25" s="90">
        <f t="shared" si="0"/>
        <v>33401</v>
      </c>
      <c r="S25" s="91">
        <f t="shared" si="1"/>
        <v>1708</v>
      </c>
      <c r="T25" s="63">
        <f>S25/J25</f>
        <v>155.27272727272728</v>
      </c>
      <c r="U25" s="64">
        <f t="shared" si="2"/>
        <v>19.555620608899297</v>
      </c>
      <c r="V25" s="59">
        <v>59988</v>
      </c>
      <c r="W25" s="60">
        <v>3495</v>
      </c>
      <c r="X25" s="65">
        <f>IF(V25&lt;&gt;0,-(V25-R25)/V25,"")</f>
        <v>-0.4432053077282123</v>
      </c>
      <c r="Y25" s="65">
        <f>IF(W25&lt;&gt;0,-(W25-S25)/W25,"")</f>
        <v>-0.5113018597997139</v>
      </c>
      <c r="Z25" s="92">
        <v>149450</v>
      </c>
      <c r="AA25" s="93">
        <v>8867</v>
      </c>
      <c r="AB25" s="66">
        <f t="shared" si="3"/>
        <v>16.85462952520582</v>
      </c>
    </row>
    <row r="26" spans="1:28" s="46" customFormat="1" ht="11.25">
      <c r="A26" s="40">
        <v>20</v>
      </c>
      <c r="B26" s="70" t="s">
        <v>29</v>
      </c>
      <c r="C26" s="42" t="s">
        <v>92</v>
      </c>
      <c r="D26" s="43" t="s">
        <v>49</v>
      </c>
      <c r="E26" s="67" t="s">
        <v>93</v>
      </c>
      <c r="F26" s="44">
        <v>43882</v>
      </c>
      <c r="G26" s="45" t="s">
        <v>37</v>
      </c>
      <c r="H26" s="51">
        <v>12</v>
      </c>
      <c r="I26" s="51">
        <v>12</v>
      </c>
      <c r="J26" s="89">
        <v>12</v>
      </c>
      <c r="K26" s="52">
        <v>1</v>
      </c>
      <c r="L26" s="61">
        <v>8295</v>
      </c>
      <c r="M26" s="62">
        <v>416</v>
      </c>
      <c r="N26" s="61">
        <v>11935</v>
      </c>
      <c r="O26" s="62">
        <v>595</v>
      </c>
      <c r="P26" s="61">
        <v>10223</v>
      </c>
      <c r="Q26" s="62">
        <v>505</v>
      </c>
      <c r="R26" s="90">
        <f t="shared" si="0"/>
        <v>30453</v>
      </c>
      <c r="S26" s="91">
        <f t="shared" si="1"/>
        <v>1516</v>
      </c>
      <c r="T26" s="63">
        <f>S26/J26</f>
        <v>126.33333333333333</v>
      </c>
      <c r="U26" s="64">
        <f t="shared" si="2"/>
        <v>20.087730870712402</v>
      </c>
      <c r="V26" s="59"/>
      <c r="W26" s="60"/>
      <c r="X26" s="65"/>
      <c r="Y26" s="65"/>
      <c r="Z26" s="92">
        <v>40004.75</v>
      </c>
      <c r="AA26" s="93">
        <v>2471</v>
      </c>
      <c r="AB26" s="66">
        <f t="shared" si="3"/>
        <v>16.189700526102794</v>
      </c>
    </row>
    <row r="27" spans="1:28" s="46" customFormat="1" ht="11.25">
      <c r="A27" s="40">
        <v>21</v>
      </c>
      <c r="B27" s="50"/>
      <c r="C27" s="47" t="s">
        <v>86</v>
      </c>
      <c r="D27" s="48" t="s">
        <v>39</v>
      </c>
      <c r="E27" s="68" t="s">
        <v>86</v>
      </c>
      <c r="F27" s="49">
        <v>43875</v>
      </c>
      <c r="G27" s="45" t="s">
        <v>41</v>
      </c>
      <c r="H27" s="53">
        <v>145</v>
      </c>
      <c r="I27" s="53">
        <v>28</v>
      </c>
      <c r="J27" s="89">
        <v>28</v>
      </c>
      <c r="K27" s="52">
        <v>2</v>
      </c>
      <c r="L27" s="61">
        <v>4827</v>
      </c>
      <c r="M27" s="62">
        <v>322</v>
      </c>
      <c r="N27" s="61">
        <v>8545</v>
      </c>
      <c r="O27" s="62">
        <v>555</v>
      </c>
      <c r="P27" s="61">
        <v>9804.5</v>
      </c>
      <c r="Q27" s="62">
        <v>608</v>
      </c>
      <c r="R27" s="90">
        <f t="shared" si="0"/>
        <v>23176.5</v>
      </c>
      <c r="S27" s="91">
        <f t="shared" si="1"/>
        <v>1485</v>
      </c>
      <c r="T27" s="63">
        <f>S27/J27</f>
        <v>53.035714285714285</v>
      </c>
      <c r="U27" s="64">
        <f t="shared" si="2"/>
        <v>15.607070707070706</v>
      </c>
      <c r="V27" s="59">
        <v>293219</v>
      </c>
      <c r="W27" s="60">
        <v>16537</v>
      </c>
      <c r="X27" s="65">
        <f aca="true" t="shared" si="7" ref="X27:X42">IF(V27&lt;&gt;0,-(V27-R27)/V27,"")</f>
        <v>-0.9209583962840061</v>
      </c>
      <c r="Y27" s="65">
        <f aca="true" t="shared" si="8" ref="Y27:Y42">IF(W27&lt;&gt;0,-(W27-S27)/W27,"")</f>
        <v>-0.9102013666324</v>
      </c>
      <c r="Z27" s="94">
        <v>441555.5</v>
      </c>
      <c r="AA27" s="95">
        <v>26225</v>
      </c>
      <c r="AB27" s="66">
        <f t="shared" si="3"/>
        <v>16.83719733079123</v>
      </c>
    </row>
    <row r="28" spans="1:28" s="46" customFormat="1" ht="11.25">
      <c r="A28" s="40">
        <v>22</v>
      </c>
      <c r="B28" s="41"/>
      <c r="C28" s="42" t="s">
        <v>70</v>
      </c>
      <c r="D28" s="43" t="s">
        <v>49</v>
      </c>
      <c r="E28" s="67" t="s">
        <v>70</v>
      </c>
      <c r="F28" s="44">
        <v>43868</v>
      </c>
      <c r="G28" s="45" t="s">
        <v>33</v>
      </c>
      <c r="H28" s="51">
        <v>277</v>
      </c>
      <c r="I28" s="51">
        <v>18</v>
      </c>
      <c r="J28" s="89">
        <v>18</v>
      </c>
      <c r="K28" s="52">
        <v>3</v>
      </c>
      <c r="L28" s="61">
        <v>3866</v>
      </c>
      <c r="M28" s="62">
        <v>229</v>
      </c>
      <c r="N28" s="61">
        <v>6609.5</v>
      </c>
      <c r="O28" s="62">
        <v>399</v>
      </c>
      <c r="P28" s="61">
        <v>9318.5</v>
      </c>
      <c r="Q28" s="62">
        <v>519</v>
      </c>
      <c r="R28" s="90">
        <f t="shared" si="0"/>
        <v>19794</v>
      </c>
      <c r="S28" s="91">
        <f t="shared" si="1"/>
        <v>1147</v>
      </c>
      <c r="T28" s="63">
        <f>S28/J28</f>
        <v>63.72222222222222</v>
      </c>
      <c r="U28" s="64">
        <f t="shared" si="2"/>
        <v>17.257192676547515</v>
      </c>
      <c r="V28" s="59">
        <v>273860</v>
      </c>
      <c r="W28" s="60">
        <v>14714</v>
      </c>
      <c r="X28" s="65">
        <f t="shared" si="7"/>
        <v>-0.9277221938216607</v>
      </c>
      <c r="Y28" s="65">
        <f t="shared" si="8"/>
        <v>-0.9220470300394182</v>
      </c>
      <c r="Z28" s="92">
        <v>1634033</v>
      </c>
      <c r="AA28" s="93">
        <v>90964</v>
      </c>
      <c r="AB28" s="66">
        <f t="shared" si="3"/>
        <v>17.963513038124972</v>
      </c>
    </row>
    <row r="29" spans="1:28" s="46" customFormat="1" ht="11.25">
      <c r="A29" s="40">
        <v>23</v>
      </c>
      <c r="B29" s="41"/>
      <c r="C29" s="42" t="s">
        <v>58</v>
      </c>
      <c r="D29" s="43" t="s">
        <v>48</v>
      </c>
      <c r="E29" s="67" t="s">
        <v>58</v>
      </c>
      <c r="F29" s="44">
        <v>43847</v>
      </c>
      <c r="G29" s="69" t="s">
        <v>40</v>
      </c>
      <c r="H29" s="51">
        <v>360</v>
      </c>
      <c r="I29" s="51">
        <v>18</v>
      </c>
      <c r="J29" s="89">
        <v>18</v>
      </c>
      <c r="K29" s="52">
        <v>6</v>
      </c>
      <c r="L29" s="61">
        <v>8136</v>
      </c>
      <c r="M29" s="62">
        <v>733</v>
      </c>
      <c r="N29" s="61">
        <v>2610</v>
      </c>
      <c r="O29" s="62">
        <v>263</v>
      </c>
      <c r="P29" s="61">
        <v>1679</v>
      </c>
      <c r="Q29" s="62">
        <v>148</v>
      </c>
      <c r="R29" s="90">
        <f t="shared" si="0"/>
        <v>12425</v>
      </c>
      <c r="S29" s="91">
        <f t="shared" si="1"/>
        <v>1144</v>
      </c>
      <c r="T29" s="63">
        <f>S29/J29</f>
        <v>63.55555555555556</v>
      </c>
      <c r="U29" s="64">
        <f t="shared" si="2"/>
        <v>10.861013986013987</v>
      </c>
      <c r="V29" s="59">
        <v>74512</v>
      </c>
      <c r="W29" s="60">
        <v>6322</v>
      </c>
      <c r="X29" s="65">
        <f t="shared" si="7"/>
        <v>-0.8332483358385226</v>
      </c>
      <c r="Y29" s="65">
        <f t="shared" si="8"/>
        <v>-0.8190446061372983</v>
      </c>
      <c r="Z29" s="92">
        <v>7156132</v>
      </c>
      <c r="AA29" s="93">
        <v>497003</v>
      </c>
      <c r="AB29" s="66">
        <f t="shared" si="3"/>
        <v>14.398569022722198</v>
      </c>
    </row>
    <row r="30" spans="1:28" s="46" customFormat="1" ht="11.25">
      <c r="A30" s="40">
        <v>24</v>
      </c>
      <c r="B30" s="41"/>
      <c r="C30" s="42" t="s">
        <v>85</v>
      </c>
      <c r="D30" s="43" t="s">
        <v>32</v>
      </c>
      <c r="E30" s="67" t="s">
        <v>84</v>
      </c>
      <c r="F30" s="44">
        <v>43875</v>
      </c>
      <c r="G30" s="45" t="s">
        <v>36</v>
      </c>
      <c r="H30" s="51">
        <v>181</v>
      </c>
      <c r="I30" s="51">
        <v>30</v>
      </c>
      <c r="J30" s="89">
        <v>30</v>
      </c>
      <c r="K30" s="52">
        <v>2</v>
      </c>
      <c r="L30" s="61">
        <v>1682</v>
      </c>
      <c r="M30" s="62">
        <v>128</v>
      </c>
      <c r="N30" s="61">
        <v>6650</v>
      </c>
      <c r="O30" s="62">
        <v>361</v>
      </c>
      <c r="P30" s="61">
        <v>8873</v>
      </c>
      <c r="Q30" s="62">
        <v>479</v>
      </c>
      <c r="R30" s="90">
        <f t="shared" si="0"/>
        <v>17205</v>
      </c>
      <c r="S30" s="91">
        <f t="shared" si="1"/>
        <v>968</v>
      </c>
      <c r="T30" s="63">
        <f>S30/J30</f>
        <v>32.266666666666666</v>
      </c>
      <c r="U30" s="64">
        <f t="shared" si="2"/>
        <v>17.77376033057851</v>
      </c>
      <c r="V30" s="59">
        <v>238637.5</v>
      </c>
      <c r="W30" s="60">
        <v>12419</v>
      </c>
      <c r="X30" s="65">
        <f t="shared" si="7"/>
        <v>-0.9279032004609502</v>
      </c>
      <c r="Y30" s="65">
        <f t="shared" si="8"/>
        <v>-0.9220549158547388</v>
      </c>
      <c r="Z30" s="94">
        <v>308042</v>
      </c>
      <c r="AA30" s="95">
        <v>16759</v>
      </c>
      <c r="AB30" s="66">
        <f t="shared" si="3"/>
        <v>18.380690972015035</v>
      </c>
    </row>
    <row r="31" spans="1:28" s="46" customFormat="1" ht="11.25">
      <c r="A31" s="40">
        <v>25</v>
      </c>
      <c r="B31" s="41"/>
      <c r="C31" s="42" t="s">
        <v>52</v>
      </c>
      <c r="D31" s="43" t="s">
        <v>50</v>
      </c>
      <c r="E31" s="67" t="s">
        <v>52</v>
      </c>
      <c r="F31" s="44">
        <v>43833</v>
      </c>
      <c r="G31" s="45" t="s">
        <v>34</v>
      </c>
      <c r="H31" s="51">
        <v>52</v>
      </c>
      <c r="I31" s="51">
        <v>51</v>
      </c>
      <c r="J31" s="89">
        <v>51</v>
      </c>
      <c r="K31" s="52">
        <v>8</v>
      </c>
      <c r="L31" s="61">
        <v>2815</v>
      </c>
      <c r="M31" s="62">
        <v>210</v>
      </c>
      <c r="N31" s="61">
        <v>5212</v>
      </c>
      <c r="O31" s="62">
        <v>390</v>
      </c>
      <c r="P31" s="61">
        <v>4997</v>
      </c>
      <c r="Q31" s="62">
        <v>364</v>
      </c>
      <c r="R31" s="90">
        <f t="shared" si="0"/>
        <v>13024</v>
      </c>
      <c r="S31" s="91">
        <f t="shared" si="1"/>
        <v>964</v>
      </c>
      <c r="T31" s="63">
        <f>S31/J31</f>
        <v>18.901960784313726</v>
      </c>
      <c r="U31" s="64">
        <f t="shared" si="2"/>
        <v>13.510373443983402</v>
      </c>
      <c r="V31" s="59">
        <v>7688</v>
      </c>
      <c r="W31" s="60">
        <v>351</v>
      </c>
      <c r="X31" s="65">
        <f t="shared" si="7"/>
        <v>0.6940686784599376</v>
      </c>
      <c r="Y31" s="65">
        <f t="shared" si="8"/>
        <v>1.7464387464387465</v>
      </c>
      <c r="Z31" s="96">
        <v>435130.5</v>
      </c>
      <c r="AA31" s="97">
        <v>19052</v>
      </c>
      <c r="AB31" s="66">
        <f t="shared" si="3"/>
        <v>22.8390982574008</v>
      </c>
    </row>
    <row r="32" spans="1:28" s="46" customFormat="1" ht="11.25">
      <c r="A32" s="40">
        <v>26</v>
      </c>
      <c r="B32" s="41"/>
      <c r="C32" s="42" t="s">
        <v>55</v>
      </c>
      <c r="D32" s="43" t="s">
        <v>47</v>
      </c>
      <c r="E32" s="67" t="s">
        <v>55</v>
      </c>
      <c r="F32" s="44">
        <v>43840</v>
      </c>
      <c r="G32" s="69" t="s">
        <v>40</v>
      </c>
      <c r="H32" s="51">
        <v>361</v>
      </c>
      <c r="I32" s="51">
        <v>13</v>
      </c>
      <c r="J32" s="89">
        <v>14</v>
      </c>
      <c r="K32" s="52">
        <v>7</v>
      </c>
      <c r="L32" s="61">
        <v>1612</v>
      </c>
      <c r="M32" s="62">
        <v>171</v>
      </c>
      <c r="N32" s="61">
        <v>4174</v>
      </c>
      <c r="O32" s="62">
        <v>324</v>
      </c>
      <c r="P32" s="61">
        <v>3957</v>
      </c>
      <c r="Q32" s="62">
        <v>318</v>
      </c>
      <c r="R32" s="90">
        <f t="shared" si="0"/>
        <v>9743</v>
      </c>
      <c r="S32" s="91">
        <f t="shared" si="1"/>
        <v>813</v>
      </c>
      <c r="T32" s="63">
        <f>S32/J32</f>
        <v>58.07142857142857</v>
      </c>
      <c r="U32" s="64">
        <f t="shared" si="2"/>
        <v>11.984009840098402</v>
      </c>
      <c r="V32" s="59">
        <v>64148</v>
      </c>
      <c r="W32" s="60">
        <v>4936</v>
      </c>
      <c r="X32" s="65">
        <f t="shared" si="7"/>
        <v>-0.8481168547733366</v>
      </c>
      <c r="Y32" s="65">
        <f t="shared" si="8"/>
        <v>-0.835291734197731</v>
      </c>
      <c r="Z32" s="92">
        <v>13317976</v>
      </c>
      <c r="AA32" s="93">
        <v>806184</v>
      </c>
      <c r="AB32" s="66">
        <f t="shared" si="3"/>
        <v>16.51977216119397</v>
      </c>
    </row>
    <row r="33" spans="1:28" s="46" customFormat="1" ht="11.25">
      <c r="A33" s="40">
        <v>27</v>
      </c>
      <c r="B33" s="41"/>
      <c r="C33" s="42" t="s">
        <v>63</v>
      </c>
      <c r="D33" s="43" t="s">
        <v>32</v>
      </c>
      <c r="E33" s="67" t="s">
        <v>64</v>
      </c>
      <c r="F33" s="44">
        <v>43861</v>
      </c>
      <c r="G33" s="45" t="s">
        <v>34</v>
      </c>
      <c r="H33" s="51">
        <v>132</v>
      </c>
      <c r="I33" s="51">
        <v>15</v>
      </c>
      <c r="J33" s="89">
        <v>15</v>
      </c>
      <c r="K33" s="52">
        <v>4</v>
      </c>
      <c r="L33" s="61">
        <v>749</v>
      </c>
      <c r="M33" s="62">
        <v>56</v>
      </c>
      <c r="N33" s="61">
        <v>4645</v>
      </c>
      <c r="O33" s="62">
        <v>321</v>
      </c>
      <c r="P33" s="61">
        <v>5592</v>
      </c>
      <c r="Q33" s="62">
        <v>403</v>
      </c>
      <c r="R33" s="90">
        <f t="shared" si="0"/>
        <v>10986</v>
      </c>
      <c r="S33" s="91">
        <f t="shared" si="1"/>
        <v>780</v>
      </c>
      <c r="T33" s="63">
        <f>S33/J33</f>
        <v>52</v>
      </c>
      <c r="U33" s="64">
        <f t="shared" si="2"/>
        <v>14.084615384615384</v>
      </c>
      <c r="V33" s="59">
        <v>13074.8</v>
      </c>
      <c r="W33" s="60">
        <v>1130</v>
      </c>
      <c r="X33" s="65">
        <f t="shared" si="7"/>
        <v>-0.1597577018386514</v>
      </c>
      <c r="Y33" s="65">
        <f t="shared" si="8"/>
        <v>-0.30973451327433627</v>
      </c>
      <c r="Z33" s="96">
        <v>320291.8</v>
      </c>
      <c r="AA33" s="97">
        <v>18561</v>
      </c>
      <c r="AB33" s="66">
        <f t="shared" si="3"/>
        <v>17.256171542481546</v>
      </c>
    </row>
    <row r="34" spans="1:28" s="46" customFormat="1" ht="11.25">
      <c r="A34" s="40">
        <v>28</v>
      </c>
      <c r="B34" s="41"/>
      <c r="C34" s="42" t="s">
        <v>60</v>
      </c>
      <c r="D34" s="43" t="s">
        <v>47</v>
      </c>
      <c r="E34" s="67" t="s">
        <v>59</v>
      </c>
      <c r="F34" s="44">
        <v>43854</v>
      </c>
      <c r="G34" s="69" t="s">
        <v>40</v>
      </c>
      <c r="H34" s="51">
        <v>271</v>
      </c>
      <c r="I34" s="51">
        <v>5</v>
      </c>
      <c r="J34" s="89">
        <v>5</v>
      </c>
      <c r="K34" s="52">
        <v>5</v>
      </c>
      <c r="L34" s="61">
        <v>226</v>
      </c>
      <c r="M34" s="62">
        <v>35</v>
      </c>
      <c r="N34" s="61">
        <v>1527</v>
      </c>
      <c r="O34" s="62">
        <v>152</v>
      </c>
      <c r="P34" s="61">
        <v>2051</v>
      </c>
      <c r="Q34" s="62">
        <v>211</v>
      </c>
      <c r="R34" s="90">
        <f t="shared" si="0"/>
        <v>3804</v>
      </c>
      <c r="S34" s="91">
        <f t="shared" si="1"/>
        <v>398</v>
      </c>
      <c r="T34" s="63">
        <f>S34/J34</f>
        <v>79.6</v>
      </c>
      <c r="U34" s="64">
        <f t="shared" si="2"/>
        <v>9.557788944723619</v>
      </c>
      <c r="V34" s="59">
        <v>39668</v>
      </c>
      <c r="W34" s="60">
        <v>3307</v>
      </c>
      <c r="X34" s="65">
        <f t="shared" si="7"/>
        <v>-0.9041040637289502</v>
      </c>
      <c r="Y34" s="65">
        <f t="shared" si="8"/>
        <v>-0.8796492289083762</v>
      </c>
      <c r="Z34" s="92">
        <v>2288328</v>
      </c>
      <c r="AA34" s="93">
        <v>135408</v>
      </c>
      <c r="AB34" s="66">
        <f t="shared" si="3"/>
        <v>16.89950372208437</v>
      </c>
    </row>
    <row r="35" spans="1:28" s="46" customFormat="1" ht="11.25">
      <c r="A35" s="40">
        <v>29</v>
      </c>
      <c r="B35" s="41"/>
      <c r="C35" s="42" t="s">
        <v>71</v>
      </c>
      <c r="D35" s="43" t="s">
        <v>50</v>
      </c>
      <c r="E35" s="67" t="s">
        <v>72</v>
      </c>
      <c r="F35" s="44">
        <v>43868</v>
      </c>
      <c r="G35" s="45" t="s">
        <v>33</v>
      </c>
      <c r="H35" s="51">
        <v>192</v>
      </c>
      <c r="I35" s="51">
        <v>7</v>
      </c>
      <c r="J35" s="89">
        <v>7</v>
      </c>
      <c r="K35" s="52">
        <v>3</v>
      </c>
      <c r="L35" s="61">
        <v>680</v>
      </c>
      <c r="M35" s="62">
        <v>56</v>
      </c>
      <c r="N35" s="61">
        <v>2797.5</v>
      </c>
      <c r="O35" s="62">
        <v>161</v>
      </c>
      <c r="P35" s="61">
        <v>2956.5</v>
      </c>
      <c r="Q35" s="62">
        <v>179</v>
      </c>
      <c r="R35" s="90">
        <f t="shared" si="0"/>
        <v>6434</v>
      </c>
      <c r="S35" s="91">
        <f t="shared" si="1"/>
        <v>396</v>
      </c>
      <c r="T35" s="63">
        <f>S35/J35</f>
        <v>56.57142857142857</v>
      </c>
      <c r="U35" s="64">
        <f t="shared" si="2"/>
        <v>16.247474747474747</v>
      </c>
      <c r="V35" s="59">
        <v>64324</v>
      </c>
      <c r="W35" s="60">
        <v>3671</v>
      </c>
      <c r="X35" s="65">
        <f t="shared" si="7"/>
        <v>-0.8999751259250046</v>
      </c>
      <c r="Y35" s="65">
        <f t="shared" si="8"/>
        <v>-0.8921274856987197</v>
      </c>
      <c r="Z35" s="92">
        <v>482090</v>
      </c>
      <c r="AA35" s="93">
        <v>26194</v>
      </c>
      <c r="AB35" s="66">
        <f t="shared" si="3"/>
        <v>18.404596472474612</v>
      </c>
    </row>
    <row r="36" spans="1:28" s="46" customFormat="1" ht="11.25">
      <c r="A36" s="40">
        <v>30</v>
      </c>
      <c r="B36" s="41"/>
      <c r="C36" s="42" t="s">
        <v>78</v>
      </c>
      <c r="D36" s="43" t="s">
        <v>45</v>
      </c>
      <c r="E36" s="67" t="s">
        <v>78</v>
      </c>
      <c r="F36" s="44">
        <v>43875</v>
      </c>
      <c r="G36" s="45" t="s">
        <v>34</v>
      </c>
      <c r="H36" s="51">
        <v>130</v>
      </c>
      <c r="I36" s="51">
        <v>13</v>
      </c>
      <c r="J36" s="89">
        <v>13</v>
      </c>
      <c r="K36" s="52">
        <v>2</v>
      </c>
      <c r="L36" s="61">
        <v>838</v>
      </c>
      <c r="M36" s="62">
        <v>54</v>
      </c>
      <c r="N36" s="61">
        <v>2150</v>
      </c>
      <c r="O36" s="62">
        <v>133</v>
      </c>
      <c r="P36" s="61">
        <v>1904</v>
      </c>
      <c r="Q36" s="62">
        <v>111</v>
      </c>
      <c r="R36" s="90">
        <f t="shared" si="0"/>
        <v>4892</v>
      </c>
      <c r="S36" s="91">
        <f t="shared" si="1"/>
        <v>298</v>
      </c>
      <c r="T36" s="63">
        <f>S36/J36</f>
        <v>22.923076923076923</v>
      </c>
      <c r="U36" s="64">
        <f t="shared" si="2"/>
        <v>16.416107382550337</v>
      </c>
      <c r="V36" s="59">
        <v>59485</v>
      </c>
      <c r="W36" s="60">
        <v>3434</v>
      </c>
      <c r="X36" s="65">
        <f t="shared" si="7"/>
        <v>-0.9177607800285786</v>
      </c>
      <c r="Y36" s="65">
        <f t="shared" si="8"/>
        <v>-0.9132207338380897</v>
      </c>
      <c r="Z36" s="96">
        <v>87329</v>
      </c>
      <c r="AA36" s="97">
        <v>5198</v>
      </c>
      <c r="AB36" s="66">
        <f t="shared" si="3"/>
        <v>16.800500192381687</v>
      </c>
    </row>
    <row r="37" spans="1:28" s="46" customFormat="1" ht="11.25">
      <c r="A37" s="40">
        <v>31</v>
      </c>
      <c r="B37" s="50"/>
      <c r="C37" s="47" t="s">
        <v>62</v>
      </c>
      <c r="D37" s="48" t="s">
        <v>32</v>
      </c>
      <c r="E37" s="68" t="s">
        <v>62</v>
      </c>
      <c r="F37" s="49">
        <v>43854</v>
      </c>
      <c r="G37" s="45" t="s">
        <v>41</v>
      </c>
      <c r="H37" s="53">
        <v>194</v>
      </c>
      <c r="I37" s="53">
        <v>7</v>
      </c>
      <c r="J37" s="89">
        <v>7</v>
      </c>
      <c r="K37" s="52">
        <v>5</v>
      </c>
      <c r="L37" s="61">
        <v>64</v>
      </c>
      <c r="M37" s="62">
        <v>5</v>
      </c>
      <c r="N37" s="61">
        <v>592</v>
      </c>
      <c r="O37" s="62">
        <v>51</v>
      </c>
      <c r="P37" s="61">
        <v>659</v>
      </c>
      <c r="Q37" s="62">
        <v>54</v>
      </c>
      <c r="R37" s="90">
        <f t="shared" si="0"/>
        <v>1315</v>
      </c>
      <c r="S37" s="91">
        <f t="shared" si="1"/>
        <v>110</v>
      </c>
      <c r="T37" s="63">
        <f>S37/J37</f>
        <v>15.714285714285714</v>
      </c>
      <c r="U37" s="64">
        <f t="shared" si="2"/>
        <v>11.954545454545455</v>
      </c>
      <c r="V37" s="59">
        <v>1194</v>
      </c>
      <c r="W37" s="60">
        <v>81</v>
      </c>
      <c r="X37" s="65">
        <f t="shared" si="7"/>
        <v>0.10134003350083752</v>
      </c>
      <c r="Y37" s="65">
        <f t="shared" si="8"/>
        <v>0.35802469135802467</v>
      </c>
      <c r="Z37" s="94">
        <v>638312.5</v>
      </c>
      <c r="AA37" s="95">
        <v>37953</v>
      </c>
      <c r="AB37" s="66">
        <f t="shared" si="3"/>
        <v>16.818499196374464</v>
      </c>
    </row>
    <row r="38" spans="1:28" s="46" customFormat="1" ht="11.25">
      <c r="A38" s="40">
        <v>32</v>
      </c>
      <c r="B38" s="41"/>
      <c r="C38" s="42" t="s">
        <v>54</v>
      </c>
      <c r="D38" s="43" t="s">
        <v>45</v>
      </c>
      <c r="E38" s="67" t="s">
        <v>54</v>
      </c>
      <c r="F38" s="44">
        <v>43840</v>
      </c>
      <c r="G38" s="45" t="s">
        <v>33</v>
      </c>
      <c r="H38" s="51">
        <v>325</v>
      </c>
      <c r="I38" s="51">
        <v>3</v>
      </c>
      <c r="J38" s="89">
        <v>3</v>
      </c>
      <c r="K38" s="52">
        <v>7</v>
      </c>
      <c r="L38" s="61">
        <v>395</v>
      </c>
      <c r="M38" s="62">
        <v>21</v>
      </c>
      <c r="N38" s="61">
        <v>654</v>
      </c>
      <c r="O38" s="62">
        <v>36</v>
      </c>
      <c r="P38" s="61">
        <v>804</v>
      </c>
      <c r="Q38" s="62">
        <v>44</v>
      </c>
      <c r="R38" s="90">
        <f t="shared" si="0"/>
        <v>1853</v>
      </c>
      <c r="S38" s="91">
        <f t="shared" si="1"/>
        <v>101</v>
      </c>
      <c r="T38" s="63">
        <f>S38/J38</f>
        <v>33.666666666666664</v>
      </c>
      <c r="U38" s="64">
        <f t="shared" si="2"/>
        <v>18.346534653465348</v>
      </c>
      <c r="V38" s="59">
        <v>14307.5</v>
      </c>
      <c r="W38" s="60">
        <v>954</v>
      </c>
      <c r="X38" s="65">
        <f t="shared" si="7"/>
        <v>-0.8704875065525074</v>
      </c>
      <c r="Y38" s="65">
        <f t="shared" si="8"/>
        <v>-0.8941299790356394</v>
      </c>
      <c r="Z38" s="92">
        <v>15462272</v>
      </c>
      <c r="AA38" s="93">
        <v>868407</v>
      </c>
      <c r="AB38" s="66">
        <f t="shared" si="3"/>
        <v>17.80532860743868</v>
      </c>
    </row>
    <row r="39" spans="1:28" s="46" customFormat="1" ht="11.25">
      <c r="A39" s="40">
        <v>33</v>
      </c>
      <c r="B39" s="50"/>
      <c r="C39" s="47" t="s">
        <v>57</v>
      </c>
      <c r="D39" s="48" t="s">
        <v>49</v>
      </c>
      <c r="E39" s="68" t="s">
        <v>56</v>
      </c>
      <c r="F39" s="49">
        <v>43840</v>
      </c>
      <c r="G39" s="45" t="s">
        <v>41</v>
      </c>
      <c r="H39" s="53">
        <v>202</v>
      </c>
      <c r="I39" s="53">
        <v>4</v>
      </c>
      <c r="J39" s="89">
        <v>4</v>
      </c>
      <c r="K39" s="52">
        <v>7</v>
      </c>
      <c r="L39" s="61">
        <v>1152</v>
      </c>
      <c r="M39" s="62">
        <v>24</v>
      </c>
      <c r="N39" s="61">
        <v>1199</v>
      </c>
      <c r="O39" s="62">
        <v>49</v>
      </c>
      <c r="P39" s="61">
        <v>0</v>
      </c>
      <c r="Q39" s="62">
        <v>0</v>
      </c>
      <c r="R39" s="90">
        <f t="shared" si="0"/>
        <v>2351</v>
      </c>
      <c r="S39" s="91">
        <f t="shared" si="1"/>
        <v>73</v>
      </c>
      <c r="T39" s="63">
        <f>S39/J39</f>
        <v>18.25</v>
      </c>
      <c r="U39" s="64">
        <f t="shared" si="2"/>
        <v>32.205479452054796</v>
      </c>
      <c r="V39" s="59">
        <v>3837</v>
      </c>
      <c r="W39" s="60">
        <v>214</v>
      </c>
      <c r="X39" s="65">
        <f t="shared" si="7"/>
        <v>-0.38728173051863435</v>
      </c>
      <c r="Y39" s="65">
        <f t="shared" si="8"/>
        <v>-0.6588785046728972</v>
      </c>
      <c r="Z39" s="94">
        <v>1074545.5</v>
      </c>
      <c r="AA39" s="95">
        <v>57686</v>
      </c>
      <c r="AB39" s="66">
        <f t="shared" si="3"/>
        <v>18.627491939118677</v>
      </c>
    </row>
    <row r="40" spans="1:28" s="46" customFormat="1" ht="11.25">
      <c r="A40" s="40">
        <v>34</v>
      </c>
      <c r="B40" s="50"/>
      <c r="C40" s="47" t="s">
        <v>67</v>
      </c>
      <c r="D40" s="48" t="s">
        <v>35</v>
      </c>
      <c r="E40" s="68" t="s">
        <v>68</v>
      </c>
      <c r="F40" s="49">
        <v>43861</v>
      </c>
      <c r="G40" s="45" t="s">
        <v>41</v>
      </c>
      <c r="H40" s="53">
        <v>37</v>
      </c>
      <c r="I40" s="53">
        <v>1</v>
      </c>
      <c r="J40" s="89">
        <v>1</v>
      </c>
      <c r="K40" s="52">
        <v>4</v>
      </c>
      <c r="L40" s="61">
        <v>256</v>
      </c>
      <c r="M40" s="62">
        <v>15</v>
      </c>
      <c r="N40" s="61">
        <v>436</v>
      </c>
      <c r="O40" s="62">
        <v>26</v>
      </c>
      <c r="P40" s="61">
        <v>240</v>
      </c>
      <c r="Q40" s="62">
        <v>14</v>
      </c>
      <c r="R40" s="90">
        <f t="shared" si="0"/>
        <v>932</v>
      </c>
      <c r="S40" s="91">
        <f t="shared" si="1"/>
        <v>55</v>
      </c>
      <c r="T40" s="63">
        <f>S40/J40</f>
        <v>55</v>
      </c>
      <c r="U40" s="64">
        <f t="shared" si="2"/>
        <v>16.945454545454545</v>
      </c>
      <c r="V40" s="59">
        <v>33402.5</v>
      </c>
      <c r="W40" s="60">
        <v>1281</v>
      </c>
      <c r="X40" s="65">
        <f t="shared" si="7"/>
        <v>-0.9720978968640072</v>
      </c>
      <c r="Y40" s="65">
        <f t="shared" si="8"/>
        <v>-0.9570647931303669</v>
      </c>
      <c r="Z40" s="94">
        <v>374470</v>
      </c>
      <c r="AA40" s="95">
        <v>15157</v>
      </c>
      <c r="AB40" s="66">
        <f t="shared" si="3"/>
        <v>24.706076400343076</v>
      </c>
    </row>
    <row r="41" spans="1:28" s="46" customFormat="1" ht="11.25">
      <c r="A41" s="40">
        <v>35</v>
      </c>
      <c r="B41" s="41"/>
      <c r="C41" s="42" t="s">
        <v>61</v>
      </c>
      <c r="D41" s="43" t="s">
        <v>35</v>
      </c>
      <c r="E41" s="67" t="s">
        <v>61</v>
      </c>
      <c r="F41" s="44">
        <v>43854</v>
      </c>
      <c r="G41" s="45" t="s">
        <v>38</v>
      </c>
      <c r="H41" s="51">
        <v>43</v>
      </c>
      <c r="I41" s="51">
        <v>4</v>
      </c>
      <c r="J41" s="89">
        <v>4</v>
      </c>
      <c r="K41" s="52">
        <v>5</v>
      </c>
      <c r="L41" s="61">
        <v>26</v>
      </c>
      <c r="M41" s="62">
        <v>2</v>
      </c>
      <c r="N41" s="61">
        <v>108</v>
      </c>
      <c r="O41" s="62">
        <v>8</v>
      </c>
      <c r="P41" s="61">
        <v>331</v>
      </c>
      <c r="Q41" s="62">
        <v>25</v>
      </c>
      <c r="R41" s="90">
        <f t="shared" si="0"/>
        <v>465</v>
      </c>
      <c r="S41" s="91">
        <f t="shared" si="1"/>
        <v>35</v>
      </c>
      <c r="T41" s="63">
        <f>S41/J41</f>
        <v>8.75</v>
      </c>
      <c r="U41" s="64">
        <f t="shared" si="2"/>
        <v>13.285714285714286</v>
      </c>
      <c r="V41" s="59">
        <v>1218</v>
      </c>
      <c r="W41" s="60">
        <v>89</v>
      </c>
      <c r="X41" s="65">
        <f t="shared" si="7"/>
        <v>-0.6182266009852216</v>
      </c>
      <c r="Y41" s="65">
        <f t="shared" si="8"/>
        <v>-0.6067415730337079</v>
      </c>
      <c r="Z41" s="92">
        <v>80157.5</v>
      </c>
      <c r="AA41" s="93">
        <v>5593</v>
      </c>
      <c r="AB41" s="66">
        <f t="shared" si="3"/>
        <v>14.33175397818702</v>
      </c>
    </row>
    <row r="42" spans="1:28" s="46" customFormat="1" ht="11.25">
      <c r="A42" s="40">
        <v>36</v>
      </c>
      <c r="B42" s="41"/>
      <c r="C42" s="42" t="s">
        <v>73</v>
      </c>
      <c r="D42" s="43" t="s">
        <v>35</v>
      </c>
      <c r="E42" s="67" t="s">
        <v>73</v>
      </c>
      <c r="F42" s="44">
        <v>43868</v>
      </c>
      <c r="G42" s="45" t="s">
        <v>74</v>
      </c>
      <c r="H42" s="51">
        <v>40</v>
      </c>
      <c r="I42" s="51">
        <v>2</v>
      </c>
      <c r="J42" s="89">
        <v>2</v>
      </c>
      <c r="K42" s="52">
        <v>3</v>
      </c>
      <c r="L42" s="61">
        <v>100</v>
      </c>
      <c r="M42" s="62">
        <v>9</v>
      </c>
      <c r="N42" s="61">
        <v>30</v>
      </c>
      <c r="O42" s="62">
        <v>3</v>
      </c>
      <c r="P42" s="61">
        <v>174</v>
      </c>
      <c r="Q42" s="62">
        <v>13</v>
      </c>
      <c r="R42" s="90">
        <f t="shared" si="0"/>
        <v>304</v>
      </c>
      <c r="S42" s="91">
        <f t="shared" si="1"/>
        <v>25</v>
      </c>
      <c r="T42" s="63">
        <f>S42/J42</f>
        <v>12.5</v>
      </c>
      <c r="U42" s="64">
        <f t="shared" si="2"/>
        <v>12.16</v>
      </c>
      <c r="V42" s="59">
        <v>803</v>
      </c>
      <c r="W42" s="60">
        <v>67</v>
      </c>
      <c r="X42" s="65">
        <f t="shared" si="7"/>
        <v>-0.6214196762141968</v>
      </c>
      <c r="Y42" s="65">
        <f t="shared" si="8"/>
        <v>-0.6268656716417911</v>
      </c>
      <c r="Z42" s="92">
        <v>48782</v>
      </c>
      <c r="AA42" s="93">
        <v>3385</v>
      </c>
      <c r="AB42" s="66">
        <f t="shared" si="3"/>
        <v>14.41122599704579</v>
      </c>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2020-02-25T09:05:00Z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