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7665" tabRatio="677" activeTab="0"/>
  </bookViews>
  <sheets>
    <sheet name="31.1-6.2.2020 (hafta)" sheetId="1" r:id="rId1"/>
  </sheets>
  <definedNames>
    <definedName name="Excel_BuiltIn__FilterDatabase" localSheetId="0">'31.1-6.2.2020 (hafta)'!$A$1:$V$67</definedName>
    <definedName name="_xlnm.Print_Area" localSheetId="0">'31.1-6.2.2020 (hafta)'!#REF!</definedName>
  </definedNames>
  <calcPr fullCalcOnLoad="1"/>
</workbook>
</file>

<file path=xl/sharedStrings.xml><?xml version="1.0" encoding="utf-8"?>
<sst xmlns="http://schemas.openxmlformats.org/spreadsheetml/2006/main" count="278" uniqueCount="148">
  <si>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</si>
  <si>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</si>
  <si>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</si>
  <si>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</si>
  <si>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</si>
  <si>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</si>
  <si>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</si>
  <si>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</si>
  <si>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</si>
  <si>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</si>
  <si>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</si>
  <si>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</si>
  <si>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</si>
  <si>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</si>
  <si>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</si>
  <si>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</si>
  <si>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</si>
  <si>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</si>
  <si>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</si>
  <si>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</si>
  <si>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</si>
  <si>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</si>
  <si>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</si>
  <si>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</si>
  <si>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</si>
  <si>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</si>
  <si>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</si>
  <si>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</si>
  <si>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</si>
  <si>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</si>
  <si>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</si>
  <si>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</si>
  <si>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</si>
  <si>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</si>
  <si>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</si>
  <si>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</si>
  <si>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</si>
  <si>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MC FİLM</t>
  </si>
  <si>
    <t>YILDIZLAR ASLA ÖLMEZ</t>
  </si>
  <si>
    <t>18+</t>
  </si>
  <si>
    <t>M3 FİLM</t>
  </si>
  <si>
    <t>DIE HASCHENSCHULE: JAGD NACH DEM GOLDENEN</t>
  </si>
  <si>
    <t>TAVŞAN OKULU</t>
  </si>
  <si>
    <t>BUSAN HAENG</t>
  </si>
  <si>
    <t>ZOMBİ EKSPRESİ</t>
  </si>
  <si>
    <t>A GIRLS WALK HOME ALONE AT NIGHT</t>
  </si>
  <si>
    <t>GECE YARISI SOKAKTA TEK BAŞINA BİR KIZ</t>
  </si>
  <si>
    <t>LES MISERABLES</t>
  </si>
  <si>
    <t>SEFİLLER</t>
  </si>
  <si>
    <t>CJET</t>
  </si>
  <si>
    <t>TME FILMS</t>
  </si>
  <si>
    <t>TABALUGA</t>
  </si>
  <si>
    <t>ARCTIC</t>
  </si>
  <si>
    <t>BIKES</t>
  </si>
  <si>
    <t>BİSİKLETLER</t>
  </si>
  <si>
    <t>OIKTOS</t>
  </si>
  <si>
    <t>ZAVALLI</t>
  </si>
  <si>
    <t>LUIS AND HIS FRIENDS FROM OUTER SPACE</t>
  </si>
  <si>
    <t>LUIS VE UZAYLI DOSTLARI</t>
  </si>
  <si>
    <t>KEDİLER</t>
  </si>
  <si>
    <t>MAO YU TAO HUA YUAN</t>
  </si>
  <si>
    <t>SGM</t>
  </si>
  <si>
    <t>HIZLI VE TÜYLÜ</t>
  </si>
  <si>
    <t>MANOU, DER MAUERSEGLER</t>
  </si>
  <si>
    <t>LA PARANZA DEI BAMBINI</t>
  </si>
  <si>
    <t>PİRANALAR</t>
  </si>
  <si>
    <t>JOKER</t>
  </si>
  <si>
    <t>DOLOR Y GLORIA</t>
  </si>
  <si>
    <t>ACI VE ZAFER</t>
  </si>
  <si>
    <t>BULMACA KULESİ</t>
  </si>
  <si>
    <t>PARAZİT</t>
  </si>
  <si>
    <t>GISAENGCHUNG - PARASITE</t>
  </si>
  <si>
    <t>16+</t>
  </si>
  <si>
    <t>10+</t>
  </si>
  <si>
    <t>XIONG CHU MO: YUAN SHI SHI DAI</t>
  </si>
  <si>
    <t>AYI KARDEŞLER: ZAMANDA YOLCULUK</t>
  </si>
  <si>
    <t>10A</t>
  </si>
  <si>
    <t>CEP HERKÜLÜ: NAİM SÜLEYMANOĞLU</t>
  </si>
  <si>
    <t>KÜÇÜK ŞEYLER</t>
  </si>
  <si>
    <t>PORTRAIT DE LA JEUNE FILLE EN FEU</t>
  </si>
  <si>
    <t>ALEV ALMIŞ BİR GENÇ KIZIN PORTRESİ</t>
  </si>
  <si>
    <t>MUCİZE 2: AŞK</t>
  </si>
  <si>
    <t>6A</t>
  </si>
  <si>
    <t>JUMANJI: THE NEXT LEVEL</t>
  </si>
  <si>
    <t>JUMANJ: YENİ SEVİYE</t>
  </si>
  <si>
    <t>THE DONKEY KING</t>
  </si>
  <si>
    <t>EŞEK KRAL</t>
  </si>
  <si>
    <t>10+13A</t>
  </si>
  <si>
    <t>6+10A</t>
  </si>
  <si>
    <t>BEYAZ HÜZÜN</t>
  </si>
  <si>
    <t>6+</t>
  </si>
  <si>
    <t>STAR WARS: RISE OF THE SKYWALKER</t>
  </si>
  <si>
    <t>STAR WARS: SKYWALKER'IN YÜKSELİŞİ</t>
  </si>
  <si>
    <t>RAFADAN TAYFA: GÖBEKLİTEPE</t>
  </si>
  <si>
    <t>ASLAN PARÇAM</t>
  </si>
  <si>
    <t>ŞUURSUZ AŞK</t>
  </si>
  <si>
    <t>ASTRAL</t>
  </si>
  <si>
    <t>ASTRAL BOYUT</t>
  </si>
  <si>
    <t>LITTLE JOE</t>
  </si>
  <si>
    <t>KÜÇÜK JOE</t>
  </si>
  <si>
    <t>JUDY</t>
  </si>
  <si>
    <t>BABA PARASI</t>
  </si>
  <si>
    <t>GECE GELEN: CİN BEBEK</t>
  </si>
  <si>
    <t>MATTHIAS ET MAXIME</t>
  </si>
  <si>
    <t>MATTHIAS VE MAXIME</t>
  </si>
  <si>
    <t>SIFIR BİR</t>
  </si>
  <si>
    <t>KNIVES OUT</t>
  </si>
  <si>
    <t>BIÇAKLAR ÇEKİLDİ</t>
  </si>
  <si>
    <t>GAMONYA</t>
  </si>
  <si>
    <t>BİZ BÖYLEYİZ</t>
  </si>
  <si>
    <t>REM</t>
  </si>
  <si>
    <t>UNDERWATER</t>
  </si>
  <si>
    <t>DERİN SULAR</t>
  </si>
  <si>
    <t>AJANLAR İŞ BAŞINDA</t>
  </si>
  <si>
    <t>SPIES IN DISGUISE</t>
  </si>
  <si>
    <t>SHAUN THE SHEEP MOVIE: FARMAGEDDON</t>
  </si>
  <si>
    <t>KUZULAR FİRARDA: UZAY PARKI</t>
  </si>
  <si>
    <t>JAI PERDU MON CORPS</t>
  </si>
  <si>
    <t>BEDENİMİ KAYBETTİM</t>
  </si>
  <si>
    <t>TÜRKLER GELİYOR: ADALETİN KILICI</t>
  </si>
  <si>
    <t>İSTASYON</t>
  </si>
  <si>
    <t>KİRPİ VE SAKSAĞAN: SEVİMLİ UZAY KAHRAMANLARI</t>
  </si>
  <si>
    <t>MANALYST I FLAKLYPA</t>
  </si>
  <si>
    <t>DOLITTLE</t>
  </si>
  <si>
    <t>KARAKOMİK FİLMLER 2: EMANET, DELİ</t>
  </si>
  <si>
    <t>THE VOYAGE OF DOCTOR DOLITTLE</t>
  </si>
  <si>
    <t>THE FAREWELL</t>
  </si>
  <si>
    <t>THE YOUNG CANNIBALS</t>
  </si>
  <si>
    <t>FERİDE</t>
  </si>
  <si>
    <t>KUTUP KÖPEKLERİ</t>
  </si>
  <si>
    <t>ARCTIC DOGS</t>
  </si>
  <si>
    <t>MÜHR-Ü CİN</t>
  </si>
  <si>
    <t>MACERACI YÜZGEÇLER: BÜYÜK GÖSTERİ</t>
  </si>
  <si>
    <t>BAD BOYS FOR LIFE</t>
  </si>
  <si>
    <t>BAD BOYS: HER ZAMAN ÇILGIN</t>
  </si>
  <si>
    <t>ELVEDA</t>
  </si>
  <si>
    <t>İNSAN YİYİENLER</t>
  </si>
  <si>
    <t>LATTE AND THE MAGIC WATERSTONE</t>
  </si>
  <si>
    <t>KİRPİ LATTE VE BÜYÜLÜ TAŞ</t>
  </si>
  <si>
    <t>HONEYLAND</t>
  </si>
  <si>
    <t>BAL ÜLKESİ</t>
  </si>
  <si>
    <t>AŞK TESADÜFLERİ SEVER 2</t>
  </si>
  <si>
    <t>AŞK TESADÜFLERİ SEVER</t>
  </si>
  <si>
    <t>GÜLLER ÜLKESİ DAMASCENA</t>
  </si>
  <si>
    <t>JOJO RABBIT</t>
  </si>
  <si>
    <t>TAVŞAN JOJO</t>
  </si>
  <si>
    <t>ELTİLERİN SAVAŞI</t>
  </si>
  <si>
    <t>31 OCAK - 6 ŞUBAT 2020 / 5.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</si>
</sst>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69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189" fontId="23" fillId="0" borderId="12" xfId="0" applyNumberFormat="1" applyFont="1" applyFill="1" applyBorder="1" applyAlignment="1">
      <alignment vertical="center"/>
    </xf>
    <xf numFmtId="2" fontId="6" fillId="28" borderId="12" xfId="0" applyNumberFormat="1" applyFont="1" applyFill="1" applyBorder="1" applyAlignment="1" applyProtection="1">
      <alignment horizontal="center" vertical="center"/>
      <protection/>
    </xf>
    <xf numFmtId="0" fontId="18" fillId="29" borderId="13" xfId="0" applyNumberFormat="1" applyFont="1" applyFill="1" applyBorder="1" applyAlignment="1" applyProtection="1">
      <alignment horizontal="center" wrapText="1"/>
      <protection locked="0"/>
    </xf>
    <xf numFmtId="180" fontId="19" fillId="29" borderId="13" xfId="44" applyFont="1" applyFill="1" applyBorder="1" applyAlignment="1" applyProtection="1">
      <alignment horizontal="center"/>
      <protection locked="0"/>
    </xf>
    <xf numFmtId="0" fontId="12" fillId="29" borderId="13" xfId="0" applyNumberFormat="1" applyFont="1" applyFill="1" applyBorder="1" applyAlignment="1">
      <alignment horizontal="center" textRotation="90"/>
    </xf>
    <xf numFmtId="187" fontId="19" fillId="29" borderId="13" xfId="0" applyNumberFormat="1" applyFont="1" applyFill="1" applyBorder="1" applyAlignment="1" applyProtection="1">
      <alignment horizontal="center"/>
      <protection locked="0"/>
    </xf>
    <xf numFmtId="0" fontId="19" fillId="29" borderId="13" xfId="0" applyFont="1" applyFill="1" applyBorder="1" applyAlignment="1" applyProtection="1">
      <alignment horizontal="center"/>
      <protection locked="0"/>
    </xf>
    <xf numFmtId="0" fontId="26" fillId="29" borderId="13" xfId="0" applyFont="1" applyFill="1" applyBorder="1" applyAlignment="1" applyProtection="1">
      <alignment horizontal="center"/>
      <protection locked="0"/>
    </xf>
    <xf numFmtId="0" fontId="35" fillId="29" borderId="13" xfId="0" applyFont="1" applyFill="1" applyBorder="1" applyAlignment="1" applyProtection="1">
      <alignment horizontal="center"/>
      <protection locked="0"/>
    </xf>
    <xf numFmtId="2" fontId="18" fillId="29" borderId="14" xfId="0" applyNumberFormat="1" applyFont="1" applyFill="1" applyBorder="1" applyAlignment="1" applyProtection="1">
      <alignment horizontal="center" vertical="center"/>
      <protection/>
    </xf>
    <xf numFmtId="180" fontId="19" fillId="29" borderId="14" xfId="44" applyFont="1" applyFill="1" applyBorder="1" applyAlignment="1" applyProtection="1">
      <alignment horizontal="center" vertical="center"/>
      <protection/>
    </xf>
    <xf numFmtId="0" fontId="20" fillId="29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9" borderId="14" xfId="0" applyNumberFormat="1" applyFont="1" applyFill="1" applyBorder="1" applyAlignment="1" applyProtection="1">
      <alignment horizontal="center" vertical="center" textRotation="90"/>
      <protection/>
    </xf>
    <xf numFmtId="0" fontId="19" fillId="29" borderId="14" xfId="0" applyFont="1" applyFill="1" applyBorder="1" applyAlignment="1" applyProtection="1">
      <alignment horizontal="center" vertical="center"/>
      <protection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4" fontId="38" fillId="0" borderId="12" xfId="44" applyNumberFormat="1" applyFont="1" applyFill="1" applyBorder="1" applyAlignment="1" applyProtection="1">
      <alignment horizontal="right" vertical="center"/>
      <protection locked="0"/>
    </xf>
    <xf numFmtId="3" fontId="38" fillId="0" borderId="12" xfId="44" applyNumberFormat="1" applyFont="1" applyFill="1" applyBorder="1" applyAlignment="1" applyProtection="1">
      <alignment horizontal="right" vertical="center"/>
      <protection locked="0"/>
    </xf>
    <xf numFmtId="4" fontId="38" fillId="0" borderId="12" xfId="46" applyNumberFormat="1" applyFont="1" applyFill="1" applyBorder="1" applyAlignment="1" applyProtection="1">
      <alignment horizontal="right" vertical="center"/>
      <protection locked="0"/>
    </xf>
    <xf numFmtId="3" fontId="38" fillId="0" borderId="12" xfId="46" applyNumberFormat="1" applyFont="1" applyFill="1" applyBorder="1" applyAlignment="1" applyProtection="1">
      <alignment horizontal="right" vertical="center"/>
      <protection locked="0"/>
    </xf>
    <xf numFmtId="4" fontId="38" fillId="0" borderId="12" xfId="112" applyNumberFormat="1" applyFont="1" applyFill="1" applyBorder="1" applyAlignment="1" applyProtection="1">
      <alignment horizontal="right" vertical="center"/>
      <protection/>
    </xf>
    <xf numFmtId="3" fontId="38" fillId="0" borderId="12" xfId="112" applyNumberFormat="1" applyFont="1" applyFill="1" applyBorder="1" applyAlignment="1" applyProtection="1">
      <alignment horizontal="right" vertical="center"/>
      <protection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6" applyNumberFormat="1" applyFont="1" applyFill="1" applyBorder="1" applyAlignment="1" applyProtection="1">
      <alignment horizontal="right" vertical="center"/>
      <protection locked="0"/>
    </xf>
    <xf numFmtId="0" fontId="19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8.8515625" style="3" bestFit="1" customWidth="1"/>
    <col min="4" max="4" width="4.00390625" style="4" bestFit="1" customWidth="1"/>
    <col min="5" max="5" width="22.710937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8" bestFit="1" customWidth="1"/>
    <col min="11" max="11" width="2.57421875" style="10" bestFit="1" customWidth="1"/>
    <col min="12" max="12" width="9.00390625" style="13" bestFit="1" customWidth="1"/>
    <col min="13" max="13" width="6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710937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99" t="s">
        <v>0</v>
      </c>
      <c r="C1" s="99"/>
      <c r="D1" s="19"/>
      <c r="E1" s="20"/>
      <c r="F1" s="21"/>
      <c r="G1" s="20"/>
      <c r="H1" s="22"/>
      <c r="I1" s="54"/>
      <c r="J1" s="55"/>
      <c r="K1" s="22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s="23" customFormat="1" ht="12.75">
      <c r="A2" s="18"/>
      <c r="B2" s="101" t="s">
        <v>1</v>
      </c>
      <c r="C2" s="101"/>
      <c r="D2" s="24"/>
      <c r="E2" s="25"/>
      <c r="F2" s="26"/>
      <c r="G2" s="25"/>
      <c r="H2" s="27"/>
      <c r="I2" s="27"/>
      <c r="J2" s="56"/>
      <c r="K2" s="28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23" customFormat="1" ht="11.25">
      <c r="A3" s="18"/>
      <c r="B3" s="102" t="s">
        <v>147</v>
      </c>
      <c r="C3" s="102"/>
      <c r="D3" s="29"/>
      <c r="E3" s="30"/>
      <c r="F3" s="31"/>
      <c r="G3" s="30"/>
      <c r="H3" s="32"/>
      <c r="I3" s="32"/>
      <c r="J3" s="57"/>
      <c r="K3" s="32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34" customFormat="1" ht="11.25">
      <c r="A4" s="33"/>
      <c r="B4" s="70"/>
      <c r="C4" s="71"/>
      <c r="D4" s="72"/>
      <c r="E4" s="71"/>
      <c r="F4" s="73"/>
      <c r="G4" s="74"/>
      <c r="H4" s="74"/>
      <c r="I4" s="75"/>
      <c r="J4" s="76"/>
      <c r="K4" s="74"/>
      <c r="L4" s="98" t="s">
        <v>3</v>
      </c>
      <c r="M4" s="98"/>
      <c r="N4" s="98" t="s">
        <v>3</v>
      </c>
      <c r="O4" s="98"/>
      <c r="P4" s="98" t="s">
        <v>4</v>
      </c>
      <c r="Q4" s="98"/>
      <c r="R4" s="98" t="s">
        <v>2</v>
      </c>
      <c r="S4" s="98"/>
      <c r="T4" s="98" t="s">
        <v>5</v>
      </c>
      <c r="U4" s="98"/>
      <c r="V4" s="98"/>
    </row>
    <row r="5" spans="1:22" s="36" customFormat="1" ht="57.75">
      <c r="A5" s="35"/>
      <c r="B5" s="77"/>
      <c r="C5" s="78" t="s">
        <v>6</v>
      </c>
      <c r="D5" s="79" t="s">
        <v>7</v>
      </c>
      <c r="E5" s="78" t="s">
        <v>8</v>
      </c>
      <c r="F5" s="80" t="s">
        <v>9</v>
      </c>
      <c r="G5" s="81" t="s">
        <v>10</v>
      </c>
      <c r="H5" s="82" t="s">
        <v>11</v>
      </c>
      <c r="I5" s="83" t="s">
        <v>12</v>
      </c>
      <c r="J5" s="87" t="s">
        <v>13</v>
      </c>
      <c r="K5" s="82" t="s">
        <v>14</v>
      </c>
      <c r="L5" s="84" t="s">
        <v>15</v>
      </c>
      <c r="M5" s="85" t="s">
        <v>21</v>
      </c>
      <c r="N5" s="86" t="s">
        <v>17</v>
      </c>
      <c r="O5" s="86" t="s">
        <v>18</v>
      </c>
      <c r="P5" s="84" t="s">
        <v>15</v>
      </c>
      <c r="Q5" s="85" t="s">
        <v>19</v>
      </c>
      <c r="R5" s="86" t="s">
        <v>20</v>
      </c>
      <c r="S5" s="86" t="s">
        <v>22</v>
      </c>
      <c r="T5" s="84" t="s">
        <v>15</v>
      </c>
      <c r="U5" s="85" t="s">
        <v>16</v>
      </c>
      <c r="V5" s="86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69" t="s">
        <v>24</v>
      </c>
      <c r="C7" s="39" t="s">
        <v>146</v>
      </c>
      <c r="D7" s="40" t="s">
        <v>72</v>
      </c>
      <c r="E7" s="63" t="s">
        <v>146</v>
      </c>
      <c r="F7" s="41">
        <v>43861</v>
      </c>
      <c r="G7" s="42" t="s">
        <v>23</v>
      </c>
      <c r="H7" s="51">
        <v>388</v>
      </c>
      <c r="I7" s="51">
        <v>388</v>
      </c>
      <c r="J7" s="88">
        <v>782</v>
      </c>
      <c r="K7" s="52">
        <v>1</v>
      </c>
      <c r="L7" s="95">
        <v>17716398</v>
      </c>
      <c r="M7" s="96">
        <v>1003310</v>
      </c>
      <c r="N7" s="59">
        <f>M7/J7</f>
        <v>1283.005115089514</v>
      </c>
      <c r="O7" s="61">
        <f aca="true" t="shared" si="0" ref="O7:O38">L7/M7</f>
        <v>17.65795018488802</v>
      </c>
      <c r="P7" s="43"/>
      <c r="Q7" s="44"/>
      <c r="R7" s="60"/>
      <c r="S7" s="60"/>
      <c r="T7" s="89">
        <v>17716398</v>
      </c>
      <c r="U7" s="90">
        <v>1003310</v>
      </c>
      <c r="V7" s="62">
        <f aca="true" t="shared" si="1" ref="V7:V67">T7/U7</f>
        <v>17.65795018488802</v>
      </c>
    </row>
    <row r="8" spans="1:22" s="45" customFormat="1" ht="11.25">
      <c r="A8" s="37">
        <v>2</v>
      </c>
      <c r="B8" s="38"/>
      <c r="C8" s="39" t="s">
        <v>93</v>
      </c>
      <c r="D8" s="40" t="s">
        <v>29</v>
      </c>
      <c r="E8" s="63" t="s">
        <v>93</v>
      </c>
      <c r="F8" s="41">
        <v>43826</v>
      </c>
      <c r="G8" s="42" t="s">
        <v>30</v>
      </c>
      <c r="H8" s="51">
        <v>406</v>
      </c>
      <c r="I8" s="51">
        <v>360</v>
      </c>
      <c r="J8" s="88">
        <v>387</v>
      </c>
      <c r="K8" s="52">
        <v>6</v>
      </c>
      <c r="L8" s="95">
        <v>2840666</v>
      </c>
      <c r="M8" s="96">
        <v>171148</v>
      </c>
      <c r="N8" s="59">
        <f>M8/J8</f>
        <v>442.24289405684755</v>
      </c>
      <c r="O8" s="61">
        <f t="shared" si="0"/>
        <v>16.597716596162385</v>
      </c>
      <c r="P8" s="43">
        <v>7198133.5</v>
      </c>
      <c r="Q8" s="44">
        <v>457232</v>
      </c>
      <c r="R8" s="60">
        <f>IF(P8&lt;&gt;0,-(P8-L8)/P8,"")</f>
        <v>-0.605360750811304</v>
      </c>
      <c r="S8" s="60">
        <f>IF(Q8&lt;&gt;0,-(Q8-M8)/Q8,"")</f>
        <v>-0.6256867410854884</v>
      </c>
      <c r="T8" s="89">
        <v>53984325.35</v>
      </c>
      <c r="U8" s="90">
        <v>3302174</v>
      </c>
      <c r="V8" s="62">
        <f t="shared" si="1"/>
        <v>16.34811652868686</v>
      </c>
    </row>
    <row r="9" spans="1:22" s="45" customFormat="1" ht="11.25">
      <c r="A9" s="37">
        <v>3</v>
      </c>
      <c r="B9" s="69" t="s">
        <v>24</v>
      </c>
      <c r="C9" s="39" t="s">
        <v>141</v>
      </c>
      <c r="D9" s="40" t="s">
        <v>34</v>
      </c>
      <c r="E9" s="63" t="s">
        <v>142</v>
      </c>
      <c r="F9" s="41">
        <v>43861</v>
      </c>
      <c r="G9" s="42" t="s">
        <v>30</v>
      </c>
      <c r="H9" s="51">
        <v>388</v>
      </c>
      <c r="I9" s="51">
        <v>388</v>
      </c>
      <c r="J9" s="88">
        <v>620</v>
      </c>
      <c r="K9" s="52">
        <v>1</v>
      </c>
      <c r="L9" s="95">
        <v>2667786</v>
      </c>
      <c r="M9" s="96">
        <v>146104</v>
      </c>
      <c r="N9" s="59">
        <f>M9/J9</f>
        <v>235.6516129032258</v>
      </c>
      <c r="O9" s="61">
        <f t="shared" si="0"/>
        <v>18.259500082133275</v>
      </c>
      <c r="P9" s="43"/>
      <c r="Q9" s="44"/>
      <c r="R9" s="60"/>
      <c r="S9" s="60"/>
      <c r="T9" s="89">
        <v>2667786</v>
      </c>
      <c r="U9" s="90">
        <v>146104</v>
      </c>
      <c r="V9" s="62">
        <f t="shared" si="1"/>
        <v>18.259500082133275</v>
      </c>
    </row>
    <row r="10" spans="1:22" s="45" customFormat="1" ht="11.25">
      <c r="A10" s="37">
        <v>4</v>
      </c>
      <c r="B10" s="38"/>
      <c r="C10" s="39" t="s">
        <v>101</v>
      </c>
      <c r="D10" s="40" t="s">
        <v>87</v>
      </c>
      <c r="E10" s="63" t="s">
        <v>101</v>
      </c>
      <c r="F10" s="41">
        <v>43833</v>
      </c>
      <c r="G10" s="65" t="s">
        <v>49</v>
      </c>
      <c r="H10" s="51">
        <v>407</v>
      </c>
      <c r="I10" s="51">
        <v>335</v>
      </c>
      <c r="J10" s="88">
        <v>356</v>
      </c>
      <c r="K10" s="52">
        <v>5</v>
      </c>
      <c r="L10" s="95">
        <v>1702072</v>
      </c>
      <c r="M10" s="96">
        <v>130466</v>
      </c>
      <c r="N10" s="59">
        <f>M10/J10</f>
        <v>366.47752808988764</v>
      </c>
      <c r="O10" s="61">
        <f t="shared" si="0"/>
        <v>13.046096300951973</v>
      </c>
      <c r="P10" s="43">
        <v>4589696</v>
      </c>
      <c r="Q10" s="44">
        <v>275872</v>
      </c>
      <c r="R10" s="60">
        <f aca="true" t="shared" si="2" ref="R10:S17">IF(P10&lt;&gt;0,-(P10-L10)/P10,"")</f>
        <v>-0.6291536520065817</v>
      </c>
      <c r="S10" s="60">
        <f t="shared" si="2"/>
        <v>-0.5270777752000928</v>
      </c>
      <c r="T10" s="89">
        <v>30288881</v>
      </c>
      <c r="U10" s="90">
        <v>1757201</v>
      </c>
      <c r="V10" s="62">
        <f t="shared" si="1"/>
        <v>17.237004190186553</v>
      </c>
    </row>
    <row r="11" spans="1:22" s="45" customFormat="1" ht="11.25">
      <c r="A11" s="37">
        <v>5</v>
      </c>
      <c r="B11" s="38"/>
      <c r="C11" s="39" t="s">
        <v>108</v>
      </c>
      <c r="D11" s="40" t="s">
        <v>82</v>
      </c>
      <c r="E11" s="63" t="s">
        <v>108</v>
      </c>
      <c r="F11" s="41">
        <v>43840</v>
      </c>
      <c r="G11" s="65" t="s">
        <v>49</v>
      </c>
      <c r="H11" s="51">
        <v>361</v>
      </c>
      <c r="I11" s="51">
        <v>305</v>
      </c>
      <c r="J11" s="88">
        <v>312</v>
      </c>
      <c r="K11" s="52">
        <v>4</v>
      </c>
      <c r="L11" s="95">
        <v>1430607</v>
      </c>
      <c r="M11" s="96">
        <v>83489</v>
      </c>
      <c r="N11" s="59">
        <f>M11/J11</f>
        <v>267.59294871794873</v>
      </c>
      <c r="O11" s="61">
        <f t="shared" si="0"/>
        <v>17.1352753057289</v>
      </c>
      <c r="P11" s="43">
        <v>4018711</v>
      </c>
      <c r="Q11" s="44">
        <v>248095</v>
      </c>
      <c r="R11" s="60">
        <f t="shared" si="2"/>
        <v>-0.6440134660093747</v>
      </c>
      <c r="S11" s="60">
        <f t="shared" si="2"/>
        <v>-0.6634797154315887</v>
      </c>
      <c r="T11" s="89">
        <v>12810836</v>
      </c>
      <c r="U11" s="90">
        <v>766602</v>
      </c>
      <c r="V11" s="62">
        <f t="shared" si="1"/>
        <v>16.71119563998007</v>
      </c>
    </row>
    <row r="12" spans="1:22" s="45" customFormat="1" ht="11.25">
      <c r="A12" s="37">
        <v>6</v>
      </c>
      <c r="B12" s="38"/>
      <c r="C12" s="39" t="s">
        <v>119</v>
      </c>
      <c r="D12" s="40" t="s">
        <v>87</v>
      </c>
      <c r="E12" s="63" t="s">
        <v>119</v>
      </c>
      <c r="F12" s="41">
        <v>43847</v>
      </c>
      <c r="G12" s="65" t="s">
        <v>49</v>
      </c>
      <c r="H12" s="51">
        <v>360</v>
      </c>
      <c r="I12" s="51">
        <v>259</v>
      </c>
      <c r="J12" s="88">
        <v>261</v>
      </c>
      <c r="K12" s="52">
        <v>3</v>
      </c>
      <c r="L12" s="95">
        <v>759347</v>
      </c>
      <c r="M12" s="96">
        <v>60933</v>
      </c>
      <c r="N12" s="59">
        <f>M12/J12</f>
        <v>233.45977011494253</v>
      </c>
      <c r="O12" s="61">
        <f t="shared" si="0"/>
        <v>12.461999245072457</v>
      </c>
      <c r="P12" s="43">
        <v>2018536</v>
      </c>
      <c r="Q12" s="44">
        <v>160044</v>
      </c>
      <c r="R12" s="60">
        <f t="shared" si="2"/>
        <v>-0.6238130011057519</v>
      </c>
      <c r="S12" s="60">
        <f t="shared" si="2"/>
        <v>-0.6192734498013046</v>
      </c>
      <c r="T12" s="89">
        <v>6508125</v>
      </c>
      <c r="U12" s="90">
        <v>441904</v>
      </c>
      <c r="V12" s="62">
        <f t="shared" si="1"/>
        <v>14.727463430971433</v>
      </c>
    </row>
    <row r="13" spans="1:22" s="45" customFormat="1" ht="11.25">
      <c r="A13" s="37">
        <v>7</v>
      </c>
      <c r="B13" s="38"/>
      <c r="C13" s="39" t="s">
        <v>124</v>
      </c>
      <c r="D13" s="40" t="s">
        <v>73</v>
      </c>
      <c r="E13" s="63" t="s">
        <v>124</v>
      </c>
      <c r="F13" s="41">
        <v>43847</v>
      </c>
      <c r="G13" s="42" t="s">
        <v>23</v>
      </c>
      <c r="H13" s="51">
        <v>316</v>
      </c>
      <c r="I13" s="51">
        <v>271</v>
      </c>
      <c r="J13" s="88">
        <v>271</v>
      </c>
      <c r="K13" s="52">
        <v>3</v>
      </c>
      <c r="L13" s="95">
        <v>753856</v>
      </c>
      <c r="M13" s="96">
        <v>39635</v>
      </c>
      <c r="N13" s="59">
        <f>M13/J13</f>
        <v>146.25461254612546</v>
      </c>
      <c r="O13" s="61">
        <f t="shared" si="0"/>
        <v>19.019957108616122</v>
      </c>
      <c r="P13" s="43">
        <v>2707635</v>
      </c>
      <c r="Q13" s="44">
        <v>144111</v>
      </c>
      <c r="R13" s="60">
        <f t="shared" si="2"/>
        <v>-0.7215813800604587</v>
      </c>
      <c r="S13" s="60">
        <f t="shared" si="2"/>
        <v>-0.7249689475473767</v>
      </c>
      <c r="T13" s="89">
        <v>8343293</v>
      </c>
      <c r="U13" s="90">
        <v>430270</v>
      </c>
      <c r="V13" s="62">
        <f t="shared" si="1"/>
        <v>19.390831338461897</v>
      </c>
    </row>
    <row r="14" spans="1:22" s="45" customFormat="1" ht="11.25">
      <c r="A14" s="37">
        <v>8</v>
      </c>
      <c r="B14" s="38"/>
      <c r="C14" s="39" t="s">
        <v>125</v>
      </c>
      <c r="D14" s="40" t="s">
        <v>76</v>
      </c>
      <c r="E14" s="63" t="s">
        <v>123</v>
      </c>
      <c r="F14" s="41">
        <v>43847</v>
      </c>
      <c r="G14" s="42" t="s">
        <v>23</v>
      </c>
      <c r="H14" s="51">
        <v>154</v>
      </c>
      <c r="I14" s="51">
        <v>132</v>
      </c>
      <c r="J14" s="88">
        <v>132</v>
      </c>
      <c r="K14" s="52">
        <v>3</v>
      </c>
      <c r="L14" s="95">
        <v>694150</v>
      </c>
      <c r="M14" s="96">
        <v>36788</v>
      </c>
      <c r="N14" s="59">
        <f>M14/J14</f>
        <v>278.6969696969697</v>
      </c>
      <c r="O14" s="61">
        <f t="shared" si="0"/>
        <v>18.868924649342176</v>
      </c>
      <c r="P14" s="43">
        <v>1979193</v>
      </c>
      <c r="Q14" s="44">
        <v>110860</v>
      </c>
      <c r="R14" s="60">
        <f t="shared" si="2"/>
        <v>-0.6492762454192188</v>
      </c>
      <c r="S14" s="60">
        <f t="shared" si="2"/>
        <v>-0.6681580371639906</v>
      </c>
      <c r="T14" s="89">
        <v>5044521</v>
      </c>
      <c r="U14" s="90">
        <v>274500</v>
      </c>
      <c r="V14" s="62">
        <f t="shared" si="1"/>
        <v>18.377125683060108</v>
      </c>
    </row>
    <row r="15" spans="1:22" s="45" customFormat="1" ht="11.25">
      <c r="A15" s="37">
        <v>9</v>
      </c>
      <c r="B15" s="38"/>
      <c r="C15" s="46" t="s">
        <v>133</v>
      </c>
      <c r="D15" s="47" t="s">
        <v>72</v>
      </c>
      <c r="E15" s="64" t="s">
        <v>134</v>
      </c>
      <c r="F15" s="48">
        <v>43854</v>
      </c>
      <c r="G15" s="42" t="s">
        <v>27</v>
      </c>
      <c r="H15" s="53">
        <v>187</v>
      </c>
      <c r="I15" s="53">
        <v>160</v>
      </c>
      <c r="J15" s="88">
        <v>160</v>
      </c>
      <c r="K15" s="52">
        <v>2</v>
      </c>
      <c r="L15" s="95">
        <v>743135</v>
      </c>
      <c r="M15" s="96">
        <v>34043</v>
      </c>
      <c r="N15" s="59">
        <f>M15/J15</f>
        <v>212.76875</v>
      </c>
      <c r="O15" s="61">
        <f t="shared" si="0"/>
        <v>21.829304115383486</v>
      </c>
      <c r="P15" s="43">
        <v>1747799</v>
      </c>
      <c r="Q15" s="44">
        <v>83125</v>
      </c>
      <c r="R15" s="60">
        <f t="shared" si="2"/>
        <v>-0.5748166694225136</v>
      </c>
      <c r="S15" s="60">
        <f t="shared" si="2"/>
        <v>-0.5904601503759398</v>
      </c>
      <c r="T15" s="91">
        <v>2490934</v>
      </c>
      <c r="U15" s="92">
        <v>117168</v>
      </c>
      <c r="V15" s="62">
        <f t="shared" si="1"/>
        <v>21.25950771541718</v>
      </c>
    </row>
    <row r="16" spans="1:22" s="45" customFormat="1" ht="11.25">
      <c r="A16" s="37">
        <v>10</v>
      </c>
      <c r="B16" s="38"/>
      <c r="C16" s="39" t="s">
        <v>105</v>
      </c>
      <c r="D16" s="40" t="s">
        <v>72</v>
      </c>
      <c r="E16" s="63" t="s">
        <v>105</v>
      </c>
      <c r="F16" s="41">
        <v>43840</v>
      </c>
      <c r="G16" s="42" t="s">
        <v>30</v>
      </c>
      <c r="H16" s="51">
        <v>325</v>
      </c>
      <c r="I16" s="51">
        <v>152</v>
      </c>
      <c r="J16" s="88">
        <v>152</v>
      </c>
      <c r="K16" s="52">
        <v>4</v>
      </c>
      <c r="L16" s="95">
        <v>581090</v>
      </c>
      <c r="M16" s="96">
        <v>33918</v>
      </c>
      <c r="N16" s="59">
        <f>M16/J16</f>
        <v>223.14473684210526</v>
      </c>
      <c r="O16" s="61">
        <f t="shared" si="0"/>
        <v>17.132201191107967</v>
      </c>
      <c r="P16" s="43">
        <v>1934764.5</v>
      </c>
      <c r="Q16" s="44">
        <v>113802</v>
      </c>
      <c r="R16" s="60">
        <f t="shared" si="2"/>
        <v>-0.6996585372535004</v>
      </c>
      <c r="S16" s="60">
        <f t="shared" si="2"/>
        <v>-0.7019560288922866</v>
      </c>
      <c r="T16" s="89">
        <v>15235589</v>
      </c>
      <c r="U16" s="90">
        <v>855669</v>
      </c>
      <c r="V16" s="62">
        <f t="shared" si="1"/>
        <v>17.805470339582246</v>
      </c>
    </row>
    <row r="17" spans="1:22" s="45" customFormat="1" ht="11.25">
      <c r="A17" s="37">
        <v>11</v>
      </c>
      <c r="B17" s="38"/>
      <c r="C17" s="39" t="s">
        <v>130</v>
      </c>
      <c r="D17" s="40" t="s">
        <v>82</v>
      </c>
      <c r="E17" s="63" t="s">
        <v>129</v>
      </c>
      <c r="F17" s="41">
        <v>43854</v>
      </c>
      <c r="G17" s="65" t="s">
        <v>49</v>
      </c>
      <c r="H17" s="51">
        <v>271</v>
      </c>
      <c r="I17" s="51">
        <v>180</v>
      </c>
      <c r="J17" s="88">
        <v>181</v>
      </c>
      <c r="K17" s="52">
        <v>2</v>
      </c>
      <c r="L17" s="95">
        <v>539383</v>
      </c>
      <c r="M17" s="96">
        <v>28780</v>
      </c>
      <c r="N17" s="59">
        <f>M17/J17</f>
        <v>159.00552486187846</v>
      </c>
      <c r="O17" s="61">
        <f t="shared" si="0"/>
        <v>18.741591382904794</v>
      </c>
      <c r="P17" s="43">
        <v>1554111</v>
      </c>
      <c r="Q17" s="44">
        <v>90648</v>
      </c>
      <c r="R17" s="60">
        <f t="shared" si="2"/>
        <v>-0.6529314830150484</v>
      </c>
      <c r="S17" s="60">
        <f t="shared" si="2"/>
        <v>-0.6825081634454152</v>
      </c>
      <c r="T17" s="89">
        <v>2093494</v>
      </c>
      <c r="U17" s="90">
        <v>119428</v>
      </c>
      <c r="V17" s="62">
        <f t="shared" si="1"/>
        <v>17.529339853300733</v>
      </c>
    </row>
    <row r="18" spans="1:22" s="45" customFormat="1" ht="11.25">
      <c r="A18" s="37">
        <v>12</v>
      </c>
      <c r="B18" s="69" t="s">
        <v>24</v>
      </c>
      <c r="C18" s="39" t="s">
        <v>137</v>
      </c>
      <c r="D18" s="40" t="s">
        <v>29</v>
      </c>
      <c r="E18" s="63" t="s">
        <v>138</v>
      </c>
      <c r="F18" s="41">
        <v>43861</v>
      </c>
      <c r="G18" s="42" t="s">
        <v>31</v>
      </c>
      <c r="H18" s="51">
        <v>132</v>
      </c>
      <c r="I18" s="51">
        <v>132</v>
      </c>
      <c r="J18" s="88">
        <v>132</v>
      </c>
      <c r="K18" s="52">
        <v>1</v>
      </c>
      <c r="L18" s="95">
        <v>241951</v>
      </c>
      <c r="M18" s="96">
        <v>13027</v>
      </c>
      <c r="N18" s="59">
        <f>M18/J18</f>
        <v>98.68939393939394</v>
      </c>
      <c r="O18" s="61">
        <f t="shared" si="0"/>
        <v>18.573040607968068</v>
      </c>
      <c r="P18" s="43"/>
      <c r="Q18" s="44"/>
      <c r="R18" s="60"/>
      <c r="S18" s="60"/>
      <c r="T18" s="93">
        <v>251405</v>
      </c>
      <c r="U18" s="94">
        <v>13583</v>
      </c>
      <c r="V18" s="62">
        <f t="shared" si="1"/>
        <v>18.50879776190827</v>
      </c>
    </row>
    <row r="19" spans="1:22" s="45" customFormat="1" ht="11.25">
      <c r="A19" s="37">
        <v>13</v>
      </c>
      <c r="B19" s="38"/>
      <c r="C19" s="39" t="s">
        <v>109</v>
      </c>
      <c r="D19" s="40" t="s">
        <v>73</v>
      </c>
      <c r="E19" s="63" t="s">
        <v>109</v>
      </c>
      <c r="F19" s="41">
        <v>43840</v>
      </c>
      <c r="G19" s="65" t="s">
        <v>49</v>
      </c>
      <c r="H19" s="51">
        <v>265</v>
      </c>
      <c r="I19" s="51">
        <v>104</v>
      </c>
      <c r="J19" s="88">
        <v>112</v>
      </c>
      <c r="K19" s="52">
        <v>4</v>
      </c>
      <c r="L19" s="95">
        <v>234234</v>
      </c>
      <c r="M19" s="96">
        <v>11957</v>
      </c>
      <c r="N19" s="59">
        <f>M19/J19</f>
        <v>106.75892857142857</v>
      </c>
      <c r="O19" s="61">
        <f t="shared" si="0"/>
        <v>19.589696412143514</v>
      </c>
      <c r="P19" s="43">
        <v>1315247</v>
      </c>
      <c r="Q19" s="44">
        <v>69685</v>
      </c>
      <c r="R19" s="60">
        <f>IF(P19&lt;&gt;0,-(P19-L19)/P19,"")</f>
        <v>-0.8219087365338982</v>
      </c>
      <c r="S19" s="60">
        <f>IF(Q19&lt;&gt;0,-(Q19-M19)/Q19,"")</f>
        <v>-0.8284135753749013</v>
      </c>
      <c r="T19" s="89">
        <v>7033399</v>
      </c>
      <c r="U19" s="90">
        <v>368558</v>
      </c>
      <c r="V19" s="62">
        <f t="shared" si="1"/>
        <v>19.08356079640111</v>
      </c>
    </row>
    <row r="20" spans="1:22" s="45" customFormat="1" ht="11.25">
      <c r="A20" s="37">
        <v>14</v>
      </c>
      <c r="B20" s="69" t="s">
        <v>24</v>
      </c>
      <c r="C20" s="46" t="s">
        <v>144</v>
      </c>
      <c r="D20" s="47" t="s">
        <v>34</v>
      </c>
      <c r="E20" s="64" t="s">
        <v>145</v>
      </c>
      <c r="F20" s="48">
        <v>43861</v>
      </c>
      <c r="G20" s="42" t="s">
        <v>50</v>
      </c>
      <c r="H20" s="53">
        <v>37</v>
      </c>
      <c r="I20" s="53">
        <v>37</v>
      </c>
      <c r="J20" s="88">
        <v>37</v>
      </c>
      <c r="K20" s="52">
        <v>1</v>
      </c>
      <c r="L20" s="95">
        <v>193595</v>
      </c>
      <c r="M20" s="96">
        <v>7842</v>
      </c>
      <c r="N20" s="59">
        <f>M20/J20</f>
        <v>211.94594594594594</v>
      </c>
      <c r="O20" s="61">
        <f t="shared" si="0"/>
        <v>24.686942106605457</v>
      </c>
      <c r="P20" s="43"/>
      <c r="Q20" s="44"/>
      <c r="R20" s="60"/>
      <c r="S20" s="60"/>
      <c r="T20" s="91">
        <v>193595</v>
      </c>
      <c r="U20" s="92">
        <v>7842</v>
      </c>
      <c r="V20" s="62">
        <f t="shared" si="1"/>
        <v>24.686942106605457</v>
      </c>
    </row>
    <row r="21" spans="1:22" s="45" customFormat="1" ht="11.25">
      <c r="A21" s="37">
        <v>15</v>
      </c>
      <c r="B21" s="69" t="s">
        <v>24</v>
      </c>
      <c r="C21" s="39" t="s">
        <v>47</v>
      </c>
      <c r="D21" s="40" t="s">
        <v>72</v>
      </c>
      <c r="E21" s="63" t="s">
        <v>48</v>
      </c>
      <c r="F21" s="41">
        <v>43861</v>
      </c>
      <c r="G21" s="67" t="s">
        <v>33</v>
      </c>
      <c r="H21" s="51">
        <v>26</v>
      </c>
      <c r="I21" s="51">
        <v>26</v>
      </c>
      <c r="J21" s="88">
        <v>26</v>
      </c>
      <c r="K21" s="52">
        <v>1</v>
      </c>
      <c r="L21" s="95">
        <v>87354</v>
      </c>
      <c r="M21" s="96">
        <v>5882</v>
      </c>
      <c r="N21" s="59">
        <f>M21/J21</f>
        <v>226.23076923076923</v>
      </c>
      <c r="O21" s="61">
        <f t="shared" si="0"/>
        <v>14.851071064263856</v>
      </c>
      <c r="P21" s="43"/>
      <c r="Q21" s="44"/>
      <c r="R21" s="60"/>
      <c r="S21" s="60"/>
      <c r="T21" s="89">
        <v>87354</v>
      </c>
      <c r="U21" s="90">
        <v>5882</v>
      </c>
      <c r="V21" s="62">
        <f t="shared" si="1"/>
        <v>14.851071064263856</v>
      </c>
    </row>
    <row r="22" spans="1:22" s="45" customFormat="1" ht="11.25">
      <c r="A22" s="37">
        <v>16</v>
      </c>
      <c r="B22" s="69" t="s">
        <v>24</v>
      </c>
      <c r="C22" s="39" t="s">
        <v>139</v>
      </c>
      <c r="D22" s="40" t="s">
        <v>29</v>
      </c>
      <c r="E22" s="63" t="s">
        <v>140</v>
      </c>
      <c r="F22" s="41">
        <v>43861</v>
      </c>
      <c r="G22" s="42" t="s">
        <v>36</v>
      </c>
      <c r="H22" s="51">
        <v>25</v>
      </c>
      <c r="I22" s="51">
        <v>39</v>
      </c>
      <c r="J22" s="88">
        <v>39</v>
      </c>
      <c r="K22" s="52">
        <v>1</v>
      </c>
      <c r="L22" s="95">
        <v>66003</v>
      </c>
      <c r="M22" s="96">
        <v>4234</v>
      </c>
      <c r="N22" s="59">
        <f>M22/J22</f>
        <v>108.56410256410257</v>
      </c>
      <c r="O22" s="61">
        <f t="shared" si="0"/>
        <v>15.588804912612186</v>
      </c>
      <c r="P22" s="43"/>
      <c r="Q22" s="44"/>
      <c r="R22" s="60"/>
      <c r="S22" s="60"/>
      <c r="T22" s="89">
        <v>81867.1</v>
      </c>
      <c r="U22" s="90">
        <v>5336</v>
      </c>
      <c r="V22" s="62">
        <f t="shared" si="1"/>
        <v>15.342410044977512</v>
      </c>
    </row>
    <row r="23" spans="1:22" s="45" customFormat="1" ht="11.25">
      <c r="A23" s="37">
        <v>17</v>
      </c>
      <c r="B23" s="38"/>
      <c r="C23" s="39" t="s">
        <v>106</v>
      </c>
      <c r="D23" s="40" t="s">
        <v>34</v>
      </c>
      <c r="E23" s="63" t="s">
        <v>107</v>
      </c>
      <c r="F23" s="41">
        <v>43840</v>
      </c>
      <c r="G23" s="42" t="s">
        <v>30</v>
      </c>
      <c r="H23" s="51">
        <v>89</v>
      </c>
      <c r="I23" s="51">
        <v>22</v>
      </c>
      <c r="J23" s="88">
        <v>22</v>
      </c>
      <c r="K23" s="52">
        <v>4</v>
      </c>
      <c r="L23" s="95">
        <v>79437</v>
      </c>
      <c r="M23" s="96">
        <v>4018</v>
      </c>
      <c r="N23" s="59">
        <f>M23/J23</f>
        <v>182.63636363636363</v>
      </c>
      <c r="O23" s="61">
        <f t="shared" si="0"/>
        <v>19.770283723245395</v>
      </c>
      <c r="P23" s="43">
        <v>211530.5</v>
      </c>
      <c r="Q23" s="44">
        <v>10261</v>
      </c>
      <c r="R23" s="60">
        <f aca="true" t="shared" si="3" ref="R23:R46">IF(P23&lt;&gt;0,-(P23-L23)/P23,"")</f>
        <v>-0.6244655026107346</v>
      </c>
      <c r="S23" s="60">
        <f aca="true" t="shared" si="4" ref="S23:S46">IF(Q23&lt;&gt;0,-(Q23-M23)/Q23,"")</f>
        <v>-0.6084202319462041</v>
      </c>
      <c r="T23" s="89">
        <v>1176265</v>
      </c>
      <c r="U23" s="90">
        <v>55765</v>
      </c>
      <c r="V23" s="62">
        <f t="shared" si="1"/>
        <v>21.093248453330943</v>
      </c>
    </row>
    <row r="24" spans="1:22" s="45" customFormat="1" ht="11.25">
      <c r="A24" s="37">
        <v>18</v>
      </c>
      <c r="B24" s="49"/>
      <c r="C24" s="46" t="s">
        <v>132</v>
      </c>
      <c r="D24" s="47" t="s">
        <v>29</v>
      </c>
      <c r="E24" s="64" t="s">
        <v>132</v>
      </c>
      <c r="F24" s="48">
        <v>43854</v>
      </c>
      <c r="G24" s="42" t="s">
        <v>50</v>
      </c>
      <c r="H24" s="53">
        <v>194</v>
      </c>
      <c r="I24" s="53">
        <v>53</v>
      </c>
      <c r="J24" s="88">
        <v>53</v>
      </c>
      <c r="K24" s="52">
        <v>2</v>
      </c>
      <c r="L24" s="95">
        <v>55622</v>
      </c>
      <c r="M24" s="96">
        <v>3275</v>
      </c>
      <c r="N24" s="59">
        <f>M24/J24</f>
        <v>61.79245283018868</v>
      </c>
      <c r="O24" s="61">
        <f t="shared" si="0"/>
        <v>16.98381679389313</v>
      </c>
      <c r="P24" s="43">
        <v>569414</v>
      </c>
      <c r="Q24" s="44">
        <v>33628</v>
      </c>
      <c r="R24" s="60">
        <f t="shared" si="3"/>
        <v>-0.9023171190030452</v>
      </c>
      <c r="S24" s="60">
        <f t="shared" si="4"/>
        <v>-0.9026109194718687</v>
      </c>
      <c r="T24" s="91">
        <v>625036</v>
      </c>
      <c r="U24" s="92">
        <v>36903</v>
      </c>
      <c r="V24" s="62">
        <f t="shared" si="1"/>
        <v>16.93726797279354</v>
      </c>
    </row>
    <row r="25" spans="1:22" s="45" customFormat="1" ht="11.25">
      <c r="A25" s="37">
        <v>19</v>
      </c>
      <c r="B25" s="38"/>
      <c r="C25" s="39" t="s">
        <v>71</v>
      </c>
      <c r="D25" s="40" t="s">
        <v>25</v>
      </c>
      <c r="E25" s="63" t="s">
        <v>70</v>
      </c>
      <c r="F25" s="41">
        <v>43770</v>
      </c>
      <c r="G25" s="42" t="s">
        <v>31</v>
      </c>
      <c r="H25" s="51">
        <v>100</v>
      </c>
      <c r="I25" s="51">
        <v>11</v>
      </c>
      <c r="J25" s="88">
        <v>11</v>
      </c>
      <c r="K25" s="52">
        <v>14</v>
      </c>
      <c r="L25" s="95">
        <v>64930.5</v>
      </c>
      <c r="M25" s="96">
        <v>2926</v>
      </c>
      <c r="N25" s="59">
        <f>M25/J25</f>
        <v>266</v>
      </c>
      <c r="O25" s="61">
        <f t="shared" si="0"/>
        <v>22.190874914559124</v>
      </c>
      <c r="P25" s="43">
        <v>89592</v>
      </c>
      <c r="Q25" s="44">
        <v>4097</v>
      </c>
      <c r="R25" s="60">
        <f t="shared" si="3"/>
        <v>-0.2752645325475489</v>
      </c>
      <c r="S25" s="60">
        <f t="shared" si="4"/>
        <v>-0.2858188918721015</v>
      </c>
      <c r="T25" s="93">
        <v>2496674</v>
      </c>
      <c r="U25" s="94">
        <v>117122</v>
      </c>
      <c r="V25" s="62">
        <f t="shared" si="1"/>
        <v>21.316866173733374</v>
      </c>
    </row>
    <row r="26" spans="1:22" s="45" customFormat="1" ht="11.25">
      <c r="A26" s="37">
        <v>20</v>
      </c>
      <c r="B26" s="38"/>
      <c r="C26" s="39" t="s">
        <v>77</v>
      </c>
      <c r="D26" s="40" t="s">
        <v>32</v>
      </c>
      <c r="E26" s="63" t="s">
        <v>77</v>
      </c>
      <c r="F26" s="41">
        <v>43791</v>
      </c>
      <c r="G26" s="42" t="s">
        <v>30</v>
      </c>
      <c r="H26" s="51">
        <v>398</v>
      </c>
      <c r="I26" s="51">
        <v>18</v>
      </c>
      <c r="J26" s="88">
        <v>18</v>
      </c>
      <c r="K26" s="52">
        <v>11</v>
      </c>
      <c r="L26" s="95">
        <v>30840</v>
      </c>
      <c r="M26" s="96">
        <v>2543</v>
      </c>
      <c r="N26" s="59">
        <f>M26/J26</f>
        <v>141.27777777777777</v>
      </c>
      <c r="O26" s="61">
        <f t="shared" si="0"/>
        <v>12.127408572552104</v>
      </c>
      <c r="P26" s="43">
        <v>116052</v>
      </c>
      <c r="Q26" s="44">
        <v>9508</v>
      </c>
      <c r="R26" s="60">
        <f t="shared" si="3"/>
        <v>-0.7342570571812636</v>
      </c>
      <c r="S26" s="60">
        <f t="shared" si="4"/>
        <v>-0.7325410180900295</v>
      </c>
      <c r="T26" s="89">
        <v>31651137</v>
      </c>
      <c r="U26" s="90">
        <v>1871636</v>
      </c>
      <c r="V26" s="62">
        <f t="shared" si="1"/>
        <v>16.910946893519895</v>
      </c>
    </row>
    <row r="27" spans="1:22" s="45" customFormat="1" ht="11.25">
      <c r="A27" s="37">
        <v>21</v>
      </c>
      <c r="B27" s="49"/>
      <c r="C27" s="46" t="s">
        <v>89</v>
      </c>
      <c r="D27" s="47" t="s">
        <v>90</v>
      </c>
      <c r="E27" s="64" t="s">
        <v>89</v>
      </c>
      <c r="F27" s="48">
        <v>43819</v>
      </c>
      <c r="G27" s="42" t="s">
        <v>50</v>
      </c>
      <c r="H27" s="53">
        <v>123</v>
      </c>
      <c r="I27" s="53">
        <v>11</v>
      </c>
      <c r="J27" s="88">
        <v>11</v>
      </c>
      <c r="K27" s="52">
        <v>7</v>
      </c>
      <c r="L27" s="95">
        <v>20494.5</v>
      </c>
      <c r="M27" s="96">
        <v>2029</v>
      </c>
      <c r="N27" s="59">
        <f>M27/J27</f>
        <v>184.45454545454547</v>
      </c>
      <c r="O27" s="61">
        <f t="shared" si="0"/>
        <v>10.100788565795959</v>
      </c>
      <c r="P27" s="43">
        <v>32</v>
      </c>
      <c r="Q27" s="44">
        <v>3</v>
      </c>
      <c r="R27" s="60">
        <f t="shared" si="3"/>
        <v>639.453125</v>
      </c>
      <c r="S27" s="60">
        <f t="shared" si="4"/>
        <v>675.3333333333334</v>
      </c>
      <c r="T27" s="91">
        <v>482136</v>
      </c>
      <c r="U27" s="92">
        <v>42187</v>
      </c>
      <c r="V27" s="62">
        <f t="shared" si="1"/>
        <v>11.428544338303269</v>
      </c>
    </row>
    <row r="28" spans="1:22" s="45" customFormat="1" ht="11.25">
      <c r="A28" s="37">
        <v>22</v>
      </c>
      <c r="B28" s="38"/>
      <c r="C28" s="39" t="s">
        <v>128</v>
      </c>
      <c r="D28" s="40" t="s">
        <v>90</v>
      </c>
      <c r="E28" s="63" t="s">
        <v>128</v>
      </c>
      <c r="F28" s="41">
        <v>43854</v>
      </c>
      <c r="G28" s="42" t="s">
        <v>30</v>
      </c>
      <c r="H28" s="51">
        <v>173</v>
      </c>
      <c r="I28" s="51">
        <v>39</v>
      </c>
      <c r="J28" s="88">
        <v>39</v>
      </c>
      <c r="K28" s="52">
        <v>2</v>
      </c>
      <c r="L28" s="95">
        <v>37080.5</v>
      </c>
      <c r="M28" s="96">
        <v>2015</v>
      </c>
      <c r="N28" s="59">
        <f>M28/J28</f>
        <v>51.666666666666664</v>
      </c>
      <c r="O28" s="61">
        <f t="shared" si="0"/>
        <v>18.40223325062035</v>
      </c>
      <c r="P28" s="43">
        <v>772331</v>
      </c>
      <c r="Q28" s="44">
        <v>44328</v>
      </c>
      <c r="R28" s="60">
        <f t="shared" si="3"/>
        <v>-0.951988849340503</v>
      </c>
      <c r="S28" s="60">
        <f t="shared" si="4"/>
        <v>-0.9545434037177405</v>
      </c>
      <c r="T28" s="89">
        <v>809411.5</v>
      </c>
      <c r="U28" s="90">
        <v>46343</v>
      </c>
      <c r="V28" s="62">
        <f t="shared" si="1"/>
        <v>17.46566903307943</v>
      </c>
    </row>
    <row r="29" spans="1:22" s="45" customFormat="1" ht="11.25">
      <c r="A29" s="37">
        <v>23</v>
      </c>
      <c r="B29" s="38"/>
      <c r="C29" s="39" t="s">
        <v>81</v>
      </c>
      <c r="D29" s="40" t="s">
        <v>32</v>
      </c>
      <c r="E29" s="63" t="s">
        <v>81</v>
      </c>
      <c r="F29" s="41">
        <v>43805</v>
      </c>
      <c r="G29" s="42" t="s">
        <v>30</v>
      </c>
      <c r="H29" s="51">
        <v>406</v>
      </c>
      <c r="I29" s="51">
        <v>11</v>
      </c>
      <c r="J29" s="88">
        <v>11</v>
      </c>
      <c r="K29" s="52">
        <v>9</v>
      </c>
      <c r="L29" s="95">
        <v>23783</v>
      </c>
      <c r="M29" s="96">
        <v>1971</v>
      </c>
      <c r="N29" s="59">
        <f>M29/J29</f>
        <v>179.1818181818182</v>
      </c>
      <c r="O29" s="61">
        <f t="shared" si="0"/>
        <v>12.06646372399797</v>
      </c>
      <c r="P29" s="43">
        <v>176362.5</v>
      </c>
      <c r="Q29" s="44">
        <v>14035</v>
      </c>
      <c r="R29" s="60">
        <f t="shared" si="3"/>
        <v>-0.8651470692465802</v>
      </c>
      <c r="S29" s="60">
        <f t="shared" si="4"/>
        <v>-0.8595653722835768</v>
      </c>
      <c r="T29" s="89">
        <v>32850151.85</v>
      </c>
      <c r="U29" s="90">
        <v>1897581</v>
      </c>
      <c r="V29" s="62">
        <f t="shared" si="1"/>
        <v>17.311593997831977</v>
      </c>
    </row>
    <row r="30" spans="1:22" s="45" customFormat="1" ht="11.25">
      <c r="A30" s="37">
        <v>24</v>
      </c>
      <c r="B30" s="38"/>
      <c r="C30" s="39" t="s">
        <v>126</v>
      </c>
      <c r="D30" s="40" t="s">
        <v>32</v>
      </c>
      <c r="E30" s="63" t="s">
        <v>135</v>
      </c>
      <c r="F30" s="41">
        <v>43854</v>
      </c>
      <c r="G30" s="42" t="s">
        <v>31</v>
      </c>
      <c r="H30" s="51">
        <v>26</v>
      </c>
      <c r="I30" s="51">
        <v>16</v>
      </c>
      <c r="J30" s="88">
        <v>16</v>
      </c>
      <c r="K30" s="52">
        <v>2</v>
      </c>
      <c r="L30" s="95">
        <v>26989</v>
      </c>
      <c r="M30" s="96">
        <v>1517</v>
      </c>
      <c r="N30" s="59">
        <f>M30/J30</f>
        <v>94.8125</v>
      </c>
      <c r="O30" s="61">
        <f t="shared" si="0"/>
        <v>17.791034937376402</v>
      </c>
      <c r="P30" s="43">
        <v>94419</v>
      </c>
      <c r="Q30" s="44">
        <v>4328</v>
      </c>
      <c r="R30" s="60">
        <f t="shared" si="3"/>
        <v>-0.7141571082091528</v>
      </c>
      <c r="S30" s="60">
        <f t="shared" si="4"/>
        <v>-0.6494916820702403</v>
      </c>
      <c r="T30" s="93">
        <v>128499</v>
      </c>
      <c r="U30" s="94">
        <v>6288</v>
      </c>
      <c r="V30" s="62">
        <f t="shared" si="1"/>
        <v>20.435591603053435</v>
      </c>
    </row>
    <row r="31" spans="1:22" s="45" customFormat="1" ht="11.25">
      <c r="A31" s="37">
        <v>25</v>
      </c>
      <c r="B31" s="38"/>
      <c r="C31" s="39" t="s">
        <v>131</v>
      </c>
      <c r="D31" s="40" t="s">
        <v>34</v>
      </c>
      <c r="E31" s="63" t="s">
        <v>131</v>
      </c>
      <c r="F31" s="41">
        <v>43854</v>
      </c>
      <c r="G31" s="42" t="s">
        <v>37</v>
      </c>
      <c r="H31" s="51">
        <v>43</v>
      </c>
      <c r="I31" s="51">
        <v>24</v>
      </c>
      <c r="J31" s="88">
        <v>24</v>
      </c>
      <c r="K31" s="52">
        <v>2</v>
      </c>
      <c r="L31" s="95">
        <v>17208</v>
      </c>
      <c r="M31" s="96">
        <v>1293</v>
      </c>
      <c r="N31" s="59">
        <f>M31/J31</f>
        <v>53.875</v>
      </c>
      <c r="O31" s="61">
        <f t="shared" si="0"/>
        <v>13.308584686774942</v>
      </c>
      <c r="P31" s="43">
        <v>52204.5</v>
      </c>
      <c r="Q31" s="44">
        <v>3544</v>
      </c>
      <c r="R31" s="60">
        <f t="shared" si="3"/>
        <v>-0.6703732436858891</v>
      </c>
      <c r="S31" s="60">
        <f t="shared" si="4"/>
        <v>-0.635158013544018</v>
      </c>
      <c r="T31" s="89">
        <v>69532.5</v>
      </c>
      <c r="U31" s="90">
        <v>4849</v>
      </c>
      <c r="V31" s="62">
        <f t="shared" si="1"/>
        <v>14.339554547329346</v>
      </c>
    </row>
    <row r="32" spans="1:22" s="45" customFormat="1" ht="11.25">
      <c r="A32" s="37">
        <v>26</v>
      </c>
      <c r="B32" s="38"/>
      <c r="C32" s="39" t="s">
        <v>117</v>
      </c>
      <c r="D32" s="40" t="s">
        <v>32</v>
      </c>
      <c r="E32" s="63" t="s">
        <v>118</v>
      </c>
      <c r="F32" s="41">
        <v>43847</v>
      </c>
      <c r="G32" s="42" t="s">
        <v>36</v>
      </c>
      <c r="H32" s="51">
        <v>24</v>
      </c>
      <c r="I32" s="51">
        <v>10</v>
      </c>
      <c r="J32" s="88">
        <v>10</v>
      </c>
      <c r="K32" s="52">
        <v>3</v>
      </c>
      <c r="L32" s="95">
        <v>18395</v>
      </c>
      <c r="M32" s="96">
        <v>1110</v>
      </c>
      <c r="N32" s="59">
        <f>M32/J32</f>
        <v>111</v>
      </c>
      <c r="O32" s="61">
        <f t="shared" si="0"/>
        <v>16.57207207207207</v>
      </c>
      <c r="P32" s="43">
        <v>55490</v>
      </c>
      <c r="Q32" s="44">
        <v>3459</v>
      </c>
      <c r="R32" s="60">
        <f t="shared" si="3"/>
        <v>-0.668498828617769</v>
      </c>
      <c r="S32" s="60">
        <f t="shared" si="4"/>
        <v>-0.6790980052038161</v>
      </c>
      <c r="T32" s="89">
        <v>168916.5</v>
      </c>
      <c r="U32" s="90">
        <v>10379</v>
      </c>
      <c r="V32" s="62">
        <f t="shared" si="1"/>
        <v>16.274833799017248</v>
      </c>
    </row>
    <row r="33" spans="1:22" s="45" customFormat="1" ht="11.25">
      <c r="A33" s="37">
        <v>27</v>
      </c>
      <c r="B33" s="38"/>
      <c r="C33" s="39" t="s">
        <v>115</v>
      </c>
      <c r="D33" s="40" t="s">
        <v>82</v>
      </c>
      <c r="E33" s="63" t="s">
        <v>116</v>
      </c>
      <c r="F33" s="41">
        <v>43847</v>
      </c>
      <c r="G33" s="42" t="s">
        <v>31</v>
      </c>
      <c r="H33" s="51">
        <v>130</v>
      </c>
      <c r="I33" s="51">
        <v>17</v>
      </c>
      <c r="J33" s="88">
        <v>17</v>
      </c>
      <c r="K33" s="52">
        <v>3</v>
      </c>
      <c r="L33" s="95">
        <v>15933</v>
      </c>
      <c r="M33" s="96">
        <v>1105</v>
      </c>
      <c r="N33" s="59">
        <f>M33/J33</f>
        <v>65</v>
      </c>
      <c r="O33" s="61">
        <f t="shared" si="0"/>
        <v>14.419004524886878</v>
      </c>
      <c r="P33" s="43">
        <v>131067</v>
      </c>
      <c r="Q33" s="44">
        <v>8470</v>
      </c>
      <c r="R33" s="60">
        <f t="shared" si="3"/>
        <v>-0.8784362196433885</v>
      </c>
      <c r="S33" s="60">
        <f t="shared" si="4"/>
        <v>-0.8695395513577332</v>
      </c>
      <c r="T33" s="93">
        <v>756662.5</v>
      </c>
      <c r="U33" s="94">
        <v>44385</v>
      </c>
      <c r="V33" s="62">
        <f t="shared" si="1"/>
        <v>17.047707558859976</v>
      </c>
    </row>
    <row r="34" spans="1:22" s="45" customFormat="1" ht="11.25">
      <c r="A34" s="37">
        <v>28</v>
      </c>
      <c r="B34" s="38"/>
      <c r="C34" s="39" t="s">
        <v>79</v>
      </c>
      <c r="D34" s="40" t="s">
        <v>72</v>
      </c>
      <c r="E34" s="63" t="s">
        <v>80</v>
      </c>
      <c r="F34" s="41">
        <v>43805</v>
      </c>
      <c r="G34" s="42" t="s">
        <v>36</v>
      </c>
      <c r="H34" s="51">
        <v>26</v>
      </c>
      <c r="I34" s="51">
        <v>9</v>
      </c>
      <c r="J34" s="88">
        <v>9</v>
      </c>
      <c r="K34" s="52">
        <v>9</v>
      </c>
      <c r="L34" s="95">
        <v>15761</v>
      </c>
      <c r="M34" s="96">
        <v>874</v>
      </c>
      <c r="N34" s="59">
        <f>M34/J34</f>
        <v>97.11111111111111</v>
      </c>
      <c r="O34" s="61">
        <f t="shared" si="0"/>
        <v>18.033180778032037</v>
      </c>
      <c r="P34" s="43">
        <v>23155.59</v>
      </c>
      <c r="Q34" s="44">
        <v>1283</v>
      </c>
      <c r="R34" s="60">
        <f t="shared" si="3"/>
        <v>-0.31934362285737483</v>
      </c>
      <c r="S34" s="60">
        <f t="shared" si="4"/>
        <v>-0.31878409976617306</v>
      </c>
      <c r="T34" s="89">
        <v>679393.09</v>
      </c>
      <c r="U34" s="90">
        <v>40662</v>
      </c>
      <c r="V34" s="62">
        <f t="shared" si="1"/>
        <v>16.708304805469478</v>
      </c>
    </row>
    <row r="35" spans="1:22" s="45" customFormat="1" ht="11.25">
      <c r="A35" s="37">
        <v>29</v>
      </c>
      <c r="B35" s="38"/>
      <c r="C35" s="39" t="s">
        <v>74</v>
      </c>
      <c r="D35" s="40" t="s">
        <v>26</v>
      </c>
      <c r="E35" s="63" t="s">
        <v>75</v>
      </c>
      <c r="F35" s="41">
        <v>43784</v>
      </c>
      <c r="G35" s="42" t="s">
        <v>31</v>
      </c>
      <c r="H35" s="51">
        <v>275</v>
      </c>
      <c r="I35" s="51">
        <v>5</v>
      </c>
      <c r="J35" s="88">
        <v>5</v>
      </c>
      <c r="K35" s="52">
        <v>11</v>
      </c>
      <c r="L35" s="95">
        <v>8569.4</v>
      </c>
      <c r="M35" s="96">
        <v>868</v>
      </c>
      <c r="N35" s="59">
        <f>M35/J35</f>
        <v>173.6</v>
      </c>
      <c r="O35" s="61">
        <f t="shared" si="0"/>
        <v>9.87258064516129</v>
      </c>
      <c r="P35" s="43">
        <v>4053</v>
      </c>
      <c r="Q35" s="44">
        <v>445</v>
      </c>
      <c r="R35" s="60">
        <f t="shared" si="3"/>
        <v>1.11433506044905</v>
      </c>
      <c r="S35" s="60">
        <f t="shared" si="4"/>
        <v>0.950561797752809</v>
      </c>
      <c r="T35" s="93">
        <v>1581837.7</v>
      </c>
      <c r="U35" s="94">
        <v>99944</v>
      </c>
      <c r="V35" s="62">
        <f t="shared" si="1"/>
        <v>15.827240254542543</v>
      </c>
    </row>
    <row r="36" spans="1:22" s="45" customFormat="1" ht="11.25">
      <c r="A36" s="37">
        <v>30</v>
      </c>
      <c r="B36" s="38"/>
      <c r="C36" s="39" t="s">
        <v>91</v>
      </c>
      <c r="D36" s="40" t="s">
        <v>87</v>
      </c>
      <c r="E36" s="63" t="s">
        <v>92</v>
      </c>
      <c r="F36" s="41">
        <v>43819</v>
      </c>
      <c r="G36" s="42" t="s">
        <v>23</v>
      </c>
      <c r="H36" s="51">
        <v>311</v>
      </c>
      <c r="I36" s="51">
        <v>2</v>
      </c>
      <c r="J36" s="88">
        <v>2</v>
      </c>
      <c r="K36" s="52">
        <v>7</v>
      </c>
      <c r="L36" s="95">
        <v>13836</v>
      </c>
      <c r="M36" s="96">
        <v>792</v>
      </c>
      <c r="N36" s="59">
        <f>M36/J36</f>
        <v>396</v>
      </c>
      <c r="O36" s="61">
        <f t="shared" si="0"/>
        <v>17.46969696969697</v>
      </c>
      <c r="P36" s="43">
        <v>53882</v>
      </c>
      <c r="Q36" s="44">
        <v>1787</v>
      </c>
      <c r="R36" s="60">
        <f t="shared" si="3"/>
        <v>-0.7432166586244014</v>
      </c>
      <c r="S36" s="60">
        <f t="shared" si="4"/>
        <v>-0.5567991046446559</v>
      </c>
      <c r="T36" s="89">
        <v>9367548</v>
      </c>
      <c r="U36" s="90">
        <v>379175</v>
      </c>
      <c r="V36" s="62">
        <f t="shared" si="1"/>
        <v>24.705078130150987</v>
      </c>
    </row>
    <row r="37" spans="1:22" s="45" customFormat="1" ht="11.25">
      <c r="A37" s="37">
        <v>31</v>
      </c>
      <c r="B37" s="38"/>
      <c r="C37" s="39" t="s">
        <v>127</v>
      </c>
      <c r="D37" s="40" t="s">
        <v>39</v>
      </c>
      <c r="E37" s="63" t="s">
        <v>136</v>
      </c>
      <c r="F37" s="41">
        <v>43854</v>
      </c>
      <c r="G37" s="42" t="s">
        <v>31</v>
      </c>
      <c r="H37" s="51">
        <v>32</v>
      </c>
      <c r="I37" s="51">
        <v>8</v>
      </c>
      <c r="J37" s="88">
        <v>8</v>
      </c>
      <c r="K37" s="52">
        <v>2</v>
      </c>
      <c r="L37" s="95">
        <v>11236</v>
      </c>
      <c r="M37" s="96">
        <v>685</v>
      </c>
      <c r="N37" s="59">
        <f>M37/J37</f>
        <v>85.625</v>
      </c>
      <c r="O37" s="61">
        <f t="shared" si="0"/>
        <v>16.4029197080292</v>
      </c>
      <c r="P37" s="43">
        <v>42933.5</v>
      </c>
      <c r="Q37" s="44">
        <v>2608</v>
      </c>
      <c r="R37" s="60">
        <f t="shared" si="3"/>
        <v>-0.738292941409389</v>
      </c>
      <c r="S37" s="60">
        <f t="shared" si="4"/>
        <v>-0.7373466257668712</v>
      </c>
      <c r="T37" s="93">
        <v>54169.5</v>
      </c>
      <c r="U37" s="94">
        <v>3293</v>
      </c>
      <c r="V37" s="62">
        <f t="shared" si="1"/>
        <v>16.449893713938657</v>
      </c>
    </row>
    <row r="38" spans="1:22" s="45" customFormat="1" ht="11.25">
      <c r="A38" s="37">
        <v>32</v>
      </c>
      <c r="B38" s="49"/>
      <c r="C38" s="46" t="s">
        <v>111</v>
      </c>
      <c r="D38" s="47" t="s">
        <v>34</v>
      </c>
      <c r="E38" s="64" t="s">
        <v>112</v>
      </c>
      <c r="F38" s="48">
        <v>43840</v>
      </c>
      <c r="G38" s="42" t="s">
        <v>50</v>
      </c>
      <c r="H38" s="53">
        <v>163</v>
      </c>
      <c r="I38" s="53">
        <v>4</v>
      </c>
      <c r="J38" s="88">
        <v>4</v>
      </c>
      <c r="K38" s="52">
        <v>4</v>
      </c>
      <c r="L38" s="95">
        <v>12556</v>
      </c>
      <c r="M38" s="96">
        <v>652</v>
      </c>
      <c r="N38" s="59">
        <f>M38/J38</f>
        <v>163</v>
      </c>
      <c r="O38" s="61">
        <f t="shared" si="0"/>
        <v>19.257668711656443</v>
      </c>
      <c r="P38" s="43">
        <v>116055</v>
      </c>
      <c r="Q38" s="44">
        <v>5726</v>
      </c>
      <c r="R38" s="60">
        <f t="shared" si="3"/>
        <v>-0.8918099177114299</v>
      </c>
      <c r="S38" s="60">
        <f t="shared" si="4"/>
        <v>-0.8861334264757248</v>
      </c>
      <c r="T38" s="91">
        <v>1589655</v>
      </c>
      <c r="U38" s="92">
        <v>79167</v>
      </c>
      <c r="V38" s="62">
        <f t="shared" si="1"/>
        <v>20.07976808518701</v>
      </c>
    </row>
    <row r="39" spans="1:22" s="45" customFormat="1" ht="11.25">
      <c r="A39" s="37">
        <v>33</v>
      </c>
      <c r="B39" s="49"/>
      <c r="C39" s="46" t="s">
        <v>114</v>
      </c>
      <c r="D39" s="47" t="s">
        <v>88</v>
      </c>
      <c r="E39" s="64" t="s">
        <v>113</v>
      </c>
      <c r="F39" s="48">
        <v>43840</v>
      </c>
      <c r="G39" s="42" t="s">
        <v>50</v>
      </c>
      <c r="H39" s="53">
        <v>202</v>
      </c>
      <c r="I39" s="53">
        <v>4</v>
      </c>
      <c r="J39" s="88">
        <v>4</v>
      </c>
      <c r="K39" s="52">
        <v>4</v>
      </c>
      <c r="L39" s="95">
        <v>13018</v>
      </c>
      <c r="M39" s="96">
        <v>630</v>
      </c>
      <c r="N39" s="59">
        <f>M39/J39</f>
        <v>157.5</v>
      </c>
      <c r="O39" s="61">
        <f aca="true" t="shared" si="5" ref="O39:O67">L39/M39</f>
        <v>20.663492063492065</v>
      </c>
      <c r="P39" s="43">
        <v>60168.5</v>
      </c>
      <c r="Q39" s="44">
        <v>3475</v>
      </c>
      <c r="R39" s="60">
        <f t="shared" si="3"/>
        <v>-0.7836409416887574</v>
      </c>
      <c r="S39" s="60">
        <f t="shared" si="4"/>
        <v>-0.818705035971223</v>
      </c>
      <c r="T39" s="91">
        <v>1062951.5</v>
      </c>
      <c r="U39" s="92">
        <v>57064</v>
      </c>
      <c r="V39" s="62">
        <f t="shared" si="1"/>
        <v>18.627357002663675</v>
      </c>
    </row>
    <row r="40" spans="1:22" s="45" customFormat="1" ht="11.25">
      <c r="A40" s="37">
        <v>34</v>
      </c>
      <c r="B40" s="38"/>
      <c r="C40" s="39" t="s">
        <v>60</v>
      </c>
      <c r="D40" s="40" t="s">
        <v>29</v>
      </c>
      <c r="E40" s="63" t="s">
        <v>59</v>
      </c>
      <c r="F40" s="41">
        <v>43731</v>
      </c>
      <c r="G40" s="42" t="s">
        <v>31</v>
      </c>
      <c r="H40" s="51">
        <v>223</v>
      </c>
      <c r="I40" s="51">
        <v>2</v>
      </c>
      <c r="J40" s="88">
        <v>2</v>
      </c>
      <c r="K40" s="52">
        <v>19</v>
      </c>
      <c r="L40" s="95">
        <v>4158</v>
      </c>
      <c r="M40" s="96">
        <v>416</v>
      </c>
      <c r="N40" s="59">
        <f>M40/J40</f>
        <v>208</v>
      </c>
      <c r="O40" s="61">
        <f t="shared" si="5"/>
        <v>9.995192307692308</v>
      </c>
      <c r="P40" s="43">
        <v>10692</v>
      </c>
      <c r="Q40" s="44">
        <v>1069</v>
      </c>
      <c r="R40" s="60">
        <f t="shared" si="3"/>
        <v>-0.6111111111111112</v>
      </c>
      <c r="S40" s="60">
        <f t="shared" si="4"/>
        <v>-0.6108512628624883</v>
      </c>
      <c r="T40" s="93">
        <v>471996.49999999994</v>
      </c>
      <c r="U40" s="94">
        <v>31780</v>
      </c>
      <c r="V40" s="62">
        <f t="shared" si="1"/>
        <v>14.851998112020137</v>
      </c>
    </row>
    <row r="41" spans="1:22" s="45" customFormat="1" ht="11.25">
      <c r="A41" s="37">
        <v>35</v>
      </c>
      <c r="B41" s="38"/>
      <c r="C41" s="39" t="s">
        <v>67</v>
      </c>
      <c r="D41" s="40" t="s">
        <v>25</v>
      </c>
      <c r="E41" s="63" t="s">
        <v>68</v>
      </c>
      <c r="F41" s="41">
        <v>43749</v>
      </c>
      <c r="G41" s="42" t="s">
        <v>31</v>
      </c>
      <c r="H41" s="51">
        <v>35</v>
      </c>
      <c r="I41" s="51">
        <v>3</v>
      </c>
      <c r="J41" s="88">
        <v>3</v>
      </c>
      <c r="K41" s="52">
        <v>12</v>
      </c>
      <c r="L41" s="95">
        <v>7716</v>
      </c>
      <c r="M41" s="96">
        <v>375</v>
      </c>
      <c r="N41" s="59">
        <f>M41/J41</f>
        <v>125</v>
      </c>
      <c r="O41" s="61">
        <f t="shared" si="5"/>
        <v>20.576</v>
      </c>
      <c r="P41" s="43">
        <v>1900.8</v>
      </c>
      <c r="Q41" s="44">
        <v>190</v>
      </c>
      <c r="R41" s="60">
        <f t="shared" si="3"/>
        <v>3.0593434343434343</v>
      </c>
      <c r="S41" s="60">
        <f t="shared" si="4"/>
        <v>0.9736842105263158</v>
      </c>
      <c r="T41" s="93">
        <v>525523.1</v>
      </c>
      <c r="U41" s="94">
        <v>26011</v>
      </c>
      <c r="V41" s="62">
        <f t="shared" si="1"/>
        <v>20.203879128061203</v>
      </c>
    </row>
    <row r="42" spans="1:22" s="45" customFormat="1" ht="11.25">
      <c r="A42" s="37">
        <v>36</v>
      </c>
      <c r="B42" s="38"/>
      <c r="C42" s="39" t="s">
        <v>41</v>
      </c>
      <c r="D42" s="40" t="s">
        <v>32</v>
      </c>
      <c r="E42" s="63" t="s">
        <v>42</v>
      </c>
      <c r="F42" s="41">
        <v>42909</v>
      </c>
      <c r="G42" s="42" t="s">
        <v>31</v>
      </c>
      <c r="H42" s="51">
        <v>114</v>
      </c>
      <c r="I42" s="51">
        <v>1</v>
      </c>
      <c r="J42" s="88">
        <v>1</v>
      </c>
      <c r="K42" s="52">
        <v>43</v>
      </c>
      <c r="L42" s="95">
        <v>2970</v>
      </c>
      <c r="M42" s="97">
        <v>297</v>
      </c>
      <c r="N42" s="59">
        <f>M42/J42</f>
        <v>297</v>
      </c>
      <c r="O42" s="61">
        <f t="shared" si="5"/>
        <v>10</v>
      </c>
      <c r="P42" s="43">
        <v>2376</v>
      </c>
      <c r="Q42" s="50">
        <v>238</v>
      </c>
      <c r="R42" s="60">
        <f t="shared" si="3"/>
        <v>0.25</v>
      </c>
      <c r="S42" s="60">
        <f t="shared" si="4"/>
        <v>0.24789915966386555</v>
      </c>
      <c r="T42" s="91">
        <v>314977.2299999998</v>
      </c>
      <c r="U42" s="92">
        <v>34939</v>
      </c>
      <c r="V42" s="62">
        <f t="shared" si="1"/>
        <v>9.015061392713008</v>
      </c>
    </row>
    <row r="43" spans="1:22" s="45" customFormat="1" ht="11.25">
      <c r="A43" s="37">
        <v>37</v>
      </c>
      <c r="B43" s="38"/>
      <c r="C43" s="39" t="s">
        <v>53</v>
      </c>
      <c r="D43" s="40" t="s">
        <v>29</v>
      </c>
      <c r="E43" s="63" t="s">
        <v>54</v>
      </c>
      <c r="F43" s="41">
        <v>43602</v>
      </c>
      <c r="G43" s="42" t="s">
        <v>31</v>
      </c>
      <c r="H43" s="51">
        <v>124</v>
      </c>
      <c r="I43" s="51">
        <v>1</v>
      </c>
      <c r="J43" s="88">
        <v>1</v>
      </c>
      <c r="K43" s="52">
        <v>17</v>
      </c>
      <c r="L43" s="95">
        <v>2970</v>
      </c>
      <c r="M43" s="96">
        <v>297</v>
      </c>
      <c r="N43" s="59">
        <f>M43/J43</f>
        <v>297</v>
      </c>
      <c r="O43" s="61">
        <f t="shared" si="5"/>
        <v>10</v>
      </c>
      <c r="P43" s="43">
        <v>2376</v>
      </c>
      <c r="Q43" s="44">
        <v>238</v>
      </c>
      <c r="R43" s="60">
        <f t="shared" si="3"/>
        <v>0.25</v>
      </c>
      <c r="S43" s="60">
        <f t="shared" si="4"/>
        <v>0.24789915966386555</v>
      </c>
      <c r="T43" s="93">
        <v>121059.51</v>
      </c>
      <c r="U43" s="94">
        <v>10502</v>
      </c>
      <c r="V43" s="62">
        <f t="shared" si="1"/>
        <v>11.527281470196153</v>
      </c>
    </row>
    <row r="44" spans="1:22" s="45" customFormat="1" ht="11.25">
      <c r="A44" s="37">
        <v>38</v>
      </c>
      <c r="B44" s="49"/>
      <c r="C44" s="46" t="s">
        <v>78</v>
      </c>
      <c r="D44" s="47" t="s">
        <v>26</v>
      </c>
      <c r="E44" s="64" t="s">
        <v>78</v>
      </c>
      <c r="F44" s="48">
        <v>43798</v>
      </c>
      <c r="G44" s="42" t="s">
        <v>50</v>
      </c>
      <c r="H44" s="53">
        <v>100</v>
      </c>
      <c r="I44" s="53">
        <v>1</v>
      </c>
      <c r="J44" s="88">
        <v>1</v>
      </c>
      <c r="K44" s="52">
        <v>8</v>
      </c>
      <c r="L44" s="95">
        <v>4599</v>
      </c>
      <c r="M44" s="96">
        <v>292</v>
      </c>
      <c r="N44" s="59">
        <f>M44/J44</f>
        <v>292</v>
      </c>
      <c r="O44" s="61">
        <f t="shared" si="5"/>
        <v>15.75</v>
      </c>
      <c r="P44" s="43">
        <v>4000</v>
      </c>
      <c r="Q44" s="44">
        <v>400</v>
      </c>
      <c r="R44" s="60">
        <f t="shared" si="3"/>
        <v>0.14975</v>
      </c>
      <c r="S44" s="60">
        <f t="shared" si="4"/>
        <v>-0.27</v>
      </c>
      <c r="T44" s="91">
        <v>224167</v>
      </c>
      <c r="U44" s="92">
        <v>13981</v>
      </c>
      <c r="V44" s="62">
        <f t="shared" si="1"/>
        <v>16.033688577354983</v>
      </c>
    </row>
    <row r="45" spans="1:22" s="45" customFormat="1" ht="11.25">
      <c r="A45" s="37">
        <v>39</v>
      </c>
      <c r="B45" s="38"/>
      <c r="C45" s="39" t="s">
        <v>69</v>
      </c>
      <c r="D45" s="40" t="s">
        <v>29</v>
      </c>
      <c r="E45" s="63" t="s">
        <v>69</v>
      </c>
      <c r="F45" s="41">
        <v>43763</v>
      </c>
      <c r="G45" s="42" t="s">
        <v>30</v>
      </c>
      <c r="H45" s="51">
        <v>276</v>
      </c>
      <c r="I45" s="51">
        <v>1</v>
      </c>
      <c r="J45" s="88">
        <v>1</v>
      </c>
      <c r="K45" s="52">
        <v>14</v>
      </c>
      <c r="L45" s="95">
        <v>1676</v>
      </c>
      <c r="M45" s="96">
        <v>292</v>
      </c>
      <c r="N45" s="59">
        <f>M45/J45</f>
        <v>292</v>
      </c>
      <c r="O45" s="61">
        <f t="shared" si="5"/>
        <v>5.739726027397261</v>
      </c>
      <c r="P45" s="43">
        <v>204</v>
      </c>
      <c r="Q45" s="44">
        <v>34</v>
      </c>
      <c r="R45" s="60">
        <f t="shared" si="3"/>
        <v>7.215686274509804</v>
      </c>
      <c r="S45" s="60">
        <f t="shared" si="4"/>
        <v>7.588235294117647</v>
      </c>
      <c r="T45" s="89">
        <v>3288664.9</v>
      </c>
      <c r="U45" s="90">
        <v>196306</v>
      </c>
      <c r="V45" s="62">
        <f t="shared" si="1"/>
        <v>16.752747750960236</v>
      </c>
    </row>
    <row r="46" spans="1:22" s="45" customFormat="1" ht="11.25">
      <c r="A46" s="37">
        <v>40</v>
      </c>
      <c r="B46" s="38"/>
      <c r="C46" s="39" t="s">
        <v>85</v>
      </c>
      <c r="D46" s="40" t="s">
        <v>82</v>
      </c>
      <c r="E46" s="63" t="s">
        <v>86</v>
      </c>
      <c r="F46" s="41">
        <v>43819</v>
      </c>
      <c r="G46" s="42" t="s">
        <v>31</v>
      </c>
      <c r="H46" s="51">
        <v>145</v>
      </c>
      <c r="I46" s="51">
        <v>1</v>
      </c>
      <c r="J46" s="88">
        <v>1</v>
      </c>
      <c r="K46" s="52">
        <v>7</v>
      </c>
      <c r="L46" s="95">
        <v>2220</v>
      </c>
      <c r="M46" s="96">
        <v>268</v>
      </c>
      <c r="N46" s="59">
        <f>M46/J46</f>
        <v>268</v>
      </c>
      <c r="O46" s="61">
        <f t="shared" si="5"/>
        <v>8.283582089552239</v>
      </c>
      <c r="P46" s="43">
        <v>3960</v>
      </c>
      <c r="Q46" s="44">
        <v>396</v>
      </c>
      <c r="R46" s="60">
        <f t="shared" si="3"/>
        <v>-0.4393939393939394</v>
      </c>
      <c r="S46" s="60">
        <f t="shared" si="4"/>
        <v>-0.32323232323232326</v>
      </c>
      <c r="T46" s="93">
        <v>508196</v>
      </c>
      <c r="U46" s="94">
        <v>31420</v>
      </c>
      <c r="V46" s="62">
        <f t="shared" si="1"/>
        <v>16.174283895607893</v>
      </c>
    </row>
    <row r="47" spans="1:22" s="45" customFormat="1" ht="11.25">
      <c r="A47" s="37">
        <v>41</v>
      </c>
      <c r="B47" s="69" t="s">
        <v>24</v>
      </c>
      <c r="C47" s="39" t="s">
        <v>143</v>
      </c>
      <c r="D47" s="40" t="s">
        <v>72</v>
      </c>
      <c r="E47" s="63" t="s">
        <v>143</v>
      </c>
      <c r="F47" s="41">
        <v>43861</v>
      </c>
      <c r="G47" s="42" t="s">
        <v>37</v>
      </c>
      <c r="H47" s="51">
        <v>20</v>
      </c>
      <c r="I47" s="51">
        <v>20</v>
      </c>
      <c r="J47" s="88">
        <v>20</v>
      </c>
      <c r="K47" s="52">
        <v>1</v>
      </c>
      <c r="L47" s="95">
        <v>4306.5</v>
      </c>
      <c r="M47" s="96">
        <v>261</v>
      </c>
      <c r="N47" s="59">
        <f>M47/J47</f>
        <v>13.05</v>
      </c>
      <c r="O47" s="61">
        <f t="shared" si="5"/>
        <v>16.5</v>
      </c>
      <c r="P47" s="43"/>
      <c r="Q47" s="44"/>
      <c r="R47" s="60"/>
      <c r="S47" s="60"/>
      <c r="T47" s="89">
        <v>4306.5</v>
      </c>
      <c r="U47" s="90">
        <v>261</v>
      </c>
      <c r="V47" s="62">
        <f t="shared" si="1"/>
        <v>16.5</v>
      </c>
    </row>
    <row r="48" spans="1:22" s="45" customFormat="1" ht="11.25">
      <c r="A48" s="37">
        <v>42</v>
      </c>
      <c r="B48" s="38"/>
      <c r="C48" s="39" t="s">
        <v>51</v>
      </c>
      <c r="D48" s="40" t="s">
        <v>29</v>
      </c>
      <c r="E48" s="63" t="s">
        <v>51</v>
      </c>
      <c r="F48" s="41">
        <v>43525</v>
      </c>
      <c r="G48" s="66" t="s">
        <v>31</v>
      </c>
      <c r="H48" s="51">
        <v>168</v>
      </c>
      <c r="I48" s="51">
        <v>1</v>
      </c>
      <c r="J48" s="88">
        <v>1</v>
      </c>
      <c r="K48" s="52">
        <v>20</v>
      </c>
      <c r="L48" s="95">
        <v>2376</v>
      </c>
      <c r="M48" s="96">
        <v>238</v>
      </c>
      <c r="N48" s="59">
        <f>M48/J48</f>
        <v>238</v>
      </c>
      <c r="O48" s="61">
        <f t="shared" si="5"/>
        <v>9.983193277310924</v>
      </c>
      <c r="P48" s="43">
        <v>464</v>
      </c>
      <c r="Q48" s="44">
        <v>58</v>
      </c>
      <c r="R48" s="60">
        <f aca="true" t="shared" si="6" ref="R48:R67">IF(P48&lt;&gt;0,-(P48-L48)/P48,"")</f>
        <v>4.120689655172414</v>
      </c>
      <c r="S48" s="60">
        <f aca="true" t="shared" si="7" ref="S48:S67">IF(Q48&lt;&gt;0,-(Q48-M48)/Q48,"")</f>
        <v>3.103448275862069</v>
      </c>
      <c r="T48" s="93">
        <v>487497.36999999994</v>
      </c>
      <c r="U48" s="94">
        <v>35433</v>
      </c>
      <c r="V48" s="62">
        <f t="shared" si="1"/>
        <v>13.758286625462137</v>
      </c>
    </row>
    <row r="49" spans="1:22" s="45" customFormat="1" ht="11.25">
      <c r="A49" s="37">
        <v>43</v>
      </c>
      <c r="B49" s="38"/>
      <c r="C49" s="39" t="s">
        <v>64</v>
      </c>
      <c r="D49" s="40" t="s">
        <v>25</v>
      </c>
      <c r="E49" s="63" t="s">
        <v>65</v>
      </c>
      <c r="F49" s="41">
        <v>43742</v>
      </c>
      <c r="G49" s="42" t="s">
        <v>36</v>
      </c>
      <c r="H49" s="51">
        <v>28</v>
      </c>
      <c r="I49" s="51">
        <v>1</v>
      </c>
      <c r="J49" s="88">
        <v>1</v>
      </c>
      <c r="K49" s="52">
        <v>11</v>
      </c>
      <c r="L49" s="95">
        <v>2138.4</v>
      </c>
      <c r="M49" s="96">
        <v>214</v>
      </c>
      <c r="N49" s="59">
        <f>M49/J49</f>
        <v>214</v>
      </c>
      <c r="O49" s="61">
        <f t="shared" si="5"/>
        <v>9.992523364485981</v>
      </c>
      <c r="P49" s="43">
        <v>140</v>
      </c>
      <c r="Q49" s="44">
        <v>8</v>
      </c>
      <c r="R49" s="60">
        <f t="shared" si="6"/>
        <v>14.274285714285716</v>
      </c>
      <c r="S49" s="60">
        <f t="shared" si="7"/>
        <v>25.75</v>
      </c>
      <c r="T49" s="89">
        <v>28631.29</v>
      </c>
      <c r="U49" s="90">
        <v>2215</v>
      </c>
      <c r="V49" s="62">
        <f t="shared" si="1"/>
        <v>12.926090293453726</v>
      </c>
    </row>
    <row r="50" spans="1:22" s="45" customFormat="1" ht="11.25">
      <c r="A50" s="37">
        <v>44</v>
      </c>
      <c r="B50" s="38"/>
      <c r="C50" s="39" t="s">
        <v>57</v>
      </c>
      <c r="D50" s="40" t="s">
        <v>28</v>
      </c>
      <c r="E50" s="63" t="s">
        <v>58</v>
      </c>
      <c r="F50" s="41">
        <v>43679</v>
      </c>
      <c r="G50" s="42" t="s">
        <v>30</v>
      </c>
      <c r="H50" s="51">
        <v>235</v>
      </c>
      <c r="I50" s="51">
        <v>1</v>
      </c>
      <c r="J50" s="88">
        <v>1</v>
      </c>
      <c r="K50" s="52">
        <v>18</v>
      </c>
      <c r="L50" s="95">
        <v>1832</v>
      </c>
      <c r="M50" s="96">
        <v>196</v>
      </c>
      <c r="N50" s="59">
        <f>M50/J50</f>
        <v>196</v>
      </c>
      <c r="O50" s="61">
        <f t="shared" si="5"/>
        <v>9.346938775510203</v>
      </c>
      <c r="P50" s="43">
        <v>9652</v>
      </c>
      <c r="Q50" s="44">
        <v>1257</v>
      </c>
      <c r="R50" s="60">
        <f t="shared" si="6"/>
        <v>-0.8101947782842934</v>
      </c>
      <c r="S50" s="60">
        <f t="shared" si="7"/>
        <v>-0.8440731901352426</v>
      </c>
      <c r="T50" s="89">
        <v>781986.6</v>
      </c>
      <c r="U50" s="90">
        <v>50203</v>
      </c>
      <c r="V50" s="62">
        <f t="shared" si="1"/>
        <v>15.576491444734378</v>
      </c>
    </row>
    <row r="51" spans="1:22" s="45" customFormat="1" ht="11.25">
      <c r="A51" s="37">
        <v>45</v>
      </c>
      <c r="B51" s="49"/>
      <c r="C51" s="46" t="s">
        <v>63</v>
      </c>
      <c r="D51" s="47" t="s">
        <v>28</v>
      </c>
      <c r="E51" s="64" t="s">
        <v>62</v>
      </c>
      <c r="F51" s="48">
        <v>43728</v>
      </c>
      <c r="G51" s="42" t="s">
        <v>50</v>
      </c>
      <c r="H51" s="53">
        <v>206</v>
      </c>
      <c r="I51" s="53">
        <v>1</v>
      </c>
      <c r="J51" s="88">
        <v>1</v>
      </c>
      <c r="K51" s="52">
        <v>16</v>
      </c>
      <c r="L51" s="95">
        <v>1249</v>
      </c>
      <c r="M51" s="96">
        <v>174</v>
      </c>
      <c r="N51" s="59">
        <f>M51/J51</f>
        <v>174</v>
      </c>
      <c r="O51" s="61">
        <f t="shared" si="5"/>
        <v>7.17816091954023</v>
      </c>
      <c r="P51" s="43">
        <v>9000</v>
      </c>
      <c r="Q51" s="44">
        <v>900</v>
      </c>
      <c r="R51" s="60">
        <f t="shared" si="6"/>
        <v>-0.8612222222222222</v>
      </c>
      <c r="S51" s="60">
        <f t="shared" si="7"/>
        <v>-0.8066666666666666</v>
      </c>
      <c r="T51" s="91">
        <v>438678</v>
      </c>
      <c r="U51" s="92">
        <v>28910</v>
      </c>
      <c r="V51" s="62">
        <f t="shared" si="1"/>
        <v>15.173919059149084</v>
      </c>
    </row>
    <row r="52" spans="1:22" s="45" customFormat="1" ht="11.25">
      <c r="A52" s="37">
        <v>46</v>
      </c>
      <c r="B52" s="38"/>
      <c r="C52" s="39" t="s">
        <v>103</v>
      </c>
      <c r="D52" s="40" t="s">
        <v>72</v>
      </c>
      <c r="E52" s="63" t="s">
        <v>104</v>
      </c>
      <c r="F52" s="41">
        <v>43840</v>
      </c>
      <c r="G52" s="42" t="s">
        <v>36</v>
      </c>
      <c r="H52" s="51">
        <v>16</v>
      </c>
      <c r="I52" s="51">
        <v>3</v>
      </c>
      <c r="J52" s="88">
        <v>3</v>
      </c>
      <c r="K52" s="52">
        <v>4</v>
      </c>
      <c r="L52" s="95">
        <v>1953</v>
      </c>
      <c r="M52" s="96">
        <v>143</v>
      </c>
      <c r="N52" s="59">
        <f>M52/J52</f>
        <v>47.666666666666664</v>
      </c>
      <c r="O52" s="61">
        <f t="shared" si="5"/>
        <v>13.657342657342657</v>
      </c>
      <c r="P52" s="43">
        <v>5523</v>
      </c>
      <c r="Q52" s="44">
        <v>439</v>
      </c>
      <c r="R52" s="60">
        <f t="shared" si="6"/>
        <v>-0.6463878326996197</v>
      </c>
      <c r="S52" s="60">
        <f t="shared" si="7"/>
        <v>-0.6742596810933941</v>
      </c>
      <c r="T52" s="89">
        <v>69808.5</v>
      </c>
      <c r="U52" s="90">
        <v>4121</v>
      </c>
      <c r="V52" s="62">
        <f t="shared" si="1"/>
        <v>16.93969910215967</v>
      </c>
    </row>
    <row r="53" spans="1:22" s="45" customFormat="1" ht="11.25">
      <c r="A53" s="37">
        <v>47</v>
      </c>
      <c r="B53" s="38"/>
      <c r="C53" s="39" t="s">
        <v>100</v>
      </c>
      <c r="D53" s="40" t="s">
        <v>90</v>
      </c>
      <c r="E53" s="63" t="s">
        <v>100</v>
      </c>
      <c r="F53" s="41">
        <v>43833</v>
      </c>
      <c r="G53" s="42" t="s">
        <v>31</v>
      </c>
      <c r="H53" s="51">
        <v>52</v>
      </c>
      <c r="I53" s="51">
        <v>2</v>
      </c>
      <c r="J53" s="88">
        <v>2</v>
      </c>
      <c r="K53" s="52">
        <v>5</v>
      </c>
      <c r="L53" s="95">
        <v>3620</v>
      </c>
      <c r="M53" s="96">
        <v>139</v>
      </c>
      <c r="N53" s="59">
        <f>M53/J53</f>
        <v>69.5</v>
      </c>
      <c r="O53" s="61">
        <f t="shared" si="5"/>
        <v>26.0431654676259</v>
      </c>
      <c r="P53" s="43">
        <v>13025</v>
      </c>
      <c r="Q53" s="44">
        <v>536</v>
      </c>
      <c r="R53" s="60">
        <f t="shared" si="6"/>
        <v>-0.7220729366602687</v>
      </c>
      <c r="S53" s="60">
        <f t="shared" si="7"/>
        <v>-0.7406716417910447</v>
      </c>
      <c r="T53" s="93">
        <v>399120</v>
      </c>
      <c r="U53" s="94">
        <v>17017</v>
      </c>
      <c r="V53" s="62">
        <f t="shared" si="1"/>
        <v>23.454192865957573</v>
      </c>
    </row>
    <row r="54" spans="1:22" s="45" customFormat="1" ht="11.25">
      <c r="A54" s="37">
        <v>48</v>
      </c>
      <c r="B54" s="38"/>
      <c r="C54" s="39" t="s">
        <v>96</v>
      </c>
      <c r="D54" s="40" t="s">
        <v>72</v>
      </c>
      <c r="E54" s="63" t="s">
        <v>97</v>
      </c>
      <c r="F54" s="41">
        <v>43826</v>
      </c>
      <c r="G54" s="42" t="s">
        <v>35</v>
      </c>
      <c r="H54" s="51">
        <v>30</v>
      </c>
      <c r="I54" s="51">
        <v>1</v>
      </c>
      <c r="J54" s="88">
        <v>1</v>
      </c>
      <c r="K54" s="52">
        <v>2</v>
      </c>
      <c r="L54" s="95">
        <v>784</v>
      </c>
      <c r="M54" s="97">
        <v>129</v>
      </c>
      <c r="N54" s="59">
        <f>M54/J54</f>
        <v>129</v>
      </c>
      <c r="O54" s="61">
        <f t="shared" si="5"/>
        <v>6.077519379844961</v>
      </c>
      <c r="P54" s="43">
        <v>46808</v>
      </c>
      <c r="Q54" s="50">
        <v>2213</v>
      </c>
      <c r="R54" s="60">
        <f t="shared" si="6"/>
        <v>-0.9832507263715604</v>
      </c>
      <c r="S54" s="60">
        <f t="shared" si="7"/>
        <v>-0.9417080885675554</v>
      </c>
      <c r="T54" s="91">
        <v>47592</v>
      </c>
      <c r="U54" s="92">
        <v>2342</v>
      </c>
      <c r="V54" s="62">
        <f t="shared" si="1"/>
        <v>20.321093082835183</v>
      </c>
    </row>
    <row r="55" spans="1:22" s="45" customFormat="1" ht="11.25">
      <c r="A55" s="37">
        <v>49</v>
      </c>
      <c r="B55" s="38"/>
      <c r="C55" s="39" t="s">
        <v>52</v>
      </c>
      <c r="D55" s="40" t="s">
        <v>32</v>
      </c>
      <c r="E55" s="63" t="s">
        <v>52</v>
      </c>
      <c r="F55" s="41">
        <v>42479</v>
      </c>
      <c r="G55" s="42" t="s">
        <v>36</v>
      </c>
      <c r="H55" s="51">
        <v>28</v>
      </c>
      <c r="I55" s="51">
        <v>1</v>
      </c>
      <c r="J55" s="88">
        <v>1</v>
      </c>
      <c r="K55" s="52">
        <v>15</v>
      </c>
      <c r="L55" s="95">
        <v>950.4</v>
      </c>
      <c r="M55" s="96">
        <v>95</v>
      </c>
      <c r="N55" s="59">
        <f>M55/J55</f>
        <v>95</v>
      </c>
      <c r="O55" s="61">
        <f t="shared" si="5"/>
        <v>10.00421052631579</v>
      </c>
      <c r="P55" s="43">
        <v>2138.4</v>
      </c>
      <c r="Q55" s="44">
        <v>214</v>
      </c>
      <c r="R55" s="60">
        <f t="shared" si="6"/>
        <v>-0.5555555555555556</v>
      </c>
      <c r="S55" s="60">
        <f t="shared" si="7"/>
        <v>-0.5560747663551402</v>
      </c>
      <c r="T55" s="89">
        <v>142778.46</v>
      </c>
      <c r="U55" s="90">
        <v>11257</v>
      </c>
      <c r="V55" s="62">
        <f t="shared" si="1"/>
        <v>12.683526694501198</v>
      </c>
    </row>
    <row r="56" spans="1:22" s="45" customFormat="1" ht="11.25">
      <c r="A56" s="37">
        <v>50</v>
      </c>
      <c r="B56" s="38"/>
      <c r="C56" s="39" t="s">
        <v>95</v>
      </c>
      <c r="D56" s="40" t="s">
        <v>72</v>
      </c>
      <c r="E56" s="63" t="s">
        <v>38</v>
      </c>
      <c r="F56" s="41">
        <v>43826</v>
      </c>
      <c r="G56" s="42" t="s">
        <v>30</v>
      </c>
      <c r="H56" s="51">
        <v>252</v>
      </c>
      <c r="I56" s="51">
        <v>1</v>
      </c>
      <c r="J56" s="88">
        <v>1</v>
      </c>
      <c r="K56" s="52">
        <v>4</v>
      </c>
      <c r="L56" s="95">
        <v>1229</v>
      </c>
      <c r="M56" s="96">
        <v>92</v>
      </c>
      <c r="N56" s="59">
        <f>M56/J56</f>
        <v>92</v>
      </c>
      <c r="O56" s="61">
        <f t="shared" si="5"/>
        <v>13.358695652173912</v>
      </c>
      <c r="P56" s="43">
        <v>2076</v>
      </c>
      <c r="Q56" s="44">
        <v>281</v>
      </c>
      <c r="R56" s="60">
        <f t="shared" si="6"/>
        <v>-0.4079961464354528</v>
      </c>
      <c r="S56" s="60">
        <f t="shared" si="7"/>
        <v>-0.6725978647686833</v>
      </c>
      <c r="T56" s="89">
        <v>1363110</v>
      </c>
      <c r="U56" s="90">
        <v>75130</v>
      </c>
      <c r="V56" s="62">
        <f t="shared" si="1"/>
        <v>18.14335152402502</v>
      </c>
    </row>
    <row r="57" spans="1:22" s="45" customFormat="1" ht="11.25">
      <c r="A57" s="37">
        <v>51</v>
      </c>
      <c r="B57" s="38"/>
      <c r="C57" s="39" t="s">
        <v>98</v>
      </c>
      <c r="D57" s="40" t="s">
        <v>34</v>
      </c>
      <c r="E57" s="63" t="s">
        <v>99</v>
      </c>
      <c r="F57" s="41">
        <v>43826</v>
      </c>
      <c r="G57" s="42" t="s">
        <v>36</v>
      </c>
      <c r="H57" s="51">
        <v>35</v>
      </c>
      <c r="I57" s="51">
        <v>2</v>
      </c>
      <c r="J57" s="88">
        <v>2</v>
      </c>
      <c r="K57" s="52">
        <v>6</v>
      </c>
      <c r="L57" s="95">
        <v>891.59</v>
      </c>
      <c r="M57" s="96">
        <v>89</v>
      </c>
      <c r="N57" s="59">
        <f>M57/J57</f>
        <v>44.5</v>
      </c>
      <c r="O57" s="61">
        <f t="shared" si="5"/>
        <v>10.017865168539327</v>
      </c>
      <c r="P57" s="43">
        <v>248</v>
      </c>
      <c r="Q57" s="44">
        <v>38</v>
      </c>
      <c r="R57" s="60">
        <f t="shared" si="6"/>
        <v>2.5951209677419356</v>
      </c>
      <c r="S57" s="60">
        <f t="shared" si="7"/>
        <v>1.3421052631578947</v>
      </c>
      <c r="T57" s="89">
        <v>124515.89</v>
      </c>
      <c r="U57" s="90">
        <v>7493</v>
      </c>
      <c r="V57" s="62">
        <f t="shared" si="1"/>
        <v>16.61762845322301</v>
      </c>
    </row>
    <row r="58" spans="1:22" s="45" customFormat="1" ht="11.25">
      <c r="A58" s="37">
        <v>52</v>
      </c>
      <c r="B58" s="38"/>
      <c r="C58" s="39" t="s">
        <v>45</v>
      </c>
      <c r="D58" s="40"/>
      <c r="E58" s="63" t="s">
        <v>46</v>
      </c>
      <c r="F58" s="41">
        <v>42118</v>
      </c>
      <c r="G58" s="42" t="s">
        <v>40</v>
      </c>
      <c r="H58" s="51">
        <v>7</v>
      </c>
      <c r="I58" s="51">
        <v>1</v>
      </c>
      <c r="J58" s="88">
        <v>1</v>
      </c>
      <c r="K58" s="52">
        <v>9</v>
      </c>
      <c r="L58" s="95">
        <v>1494</v>
      </c>
      <c r="M58" s="96">
        <v>79</v>
      </c>
      <c r="N58" s="59">
        <f>M58/J58</f>
        <v>79</v>
      </c>
      <c r="O58" s="61">
        <f t="shared" si="5"/>
        <v>18.911392405063292</v>
      </c>
      <c r="P58" s="43">
        <v>252</v>
      </c>
      <c r="Q58" s="44">
        <v>16</v>
      </c>
      <c r="R58" s="60">
        <f t="shared" si="6"/>
        <v>4.928571428571429</v>
      </c>
      <c r="S58" s="60">
        <f t="shared" si="7"/>
        <v>3.9375</v>
      </c>
      <c r="T58" s="89">
        <v>23560</v>
      </c>
      <c r="U58" s="90">
        <v>2304</v>
      </c>
      <c r="V58" s="62">
        <f t="shared" si="1"/>
        <v>10.225694444444445</v>
      </c>
    </row>
    <row r="59" spans="1:22" s="45" customFormat="1" ht="11.25">
      <c r="A59" s="37">
        <v>53</v>
      </c>
      <c r="B59" s="38"/>
      <c r="C59" s="46" t="s">
        <v>66</v>
      </c>
      <c r="D59" s="47" t="s">
        <v>39</v>
      </c>
      <c r="E59" s="64" t="s">
        <v>66</v>
      </c>
      <c r="F59" s="48">
        <v>43742</v>
      </c>
      <c r="G59" s="42" t="s">
        <v>27</v>
      </c>
      <c r="H59" s="53">
        <v>313</v>
      </c>
      <c r="I59" s="53">
        <v>1</v>
      </c>
      <c r="J59" s="88">
        <v>1</v>
      </c>
      <c r="K59" s="52">
        <v>16</v>
      </c>
      <c r="L59" s="95">
        <v>1470</v>
      </c>
      <c r="M59" s="96">
        <v>79</v>
      </c>
      <c r="N59" s="59">
        <f>M59/J59</f>
        <v>79</v>
      </c>
      <c r="O59" s="61">
        <f t="shared" si="5"/>
        <v>18.60759493670886</v>
      </c>
      <c r="P59" s="43">
        <v>2633</v>
      </c>
      <c r="Q59" s="44">
        <v>146</v>
      </c>
      <c r="R59" s="60">
        <f t="shared" si="6"/>
        <v>-0.4417014812001519</v>
      </c>
      <c r="S59" s="60">
        <f t="shared" si="7"/>
        <v>-0.4589041095890411</v>
      </c>
      <c r="T59" s="91">
        <v>36808208</v>
      </c>
      <c r="U59" s="92">
        <v>1869549</v>
      </c>
      <c r="V59" s="62">
        <f t="shared" si="1"/>
        <v>19.688282040213977</v>
      </c>
    </row>
    <row r="60" spans="1:22" s="45" customFormat="1" ht="11.25">
      <c r="A60" s="37">
        <v>54</v>
      </c>
      <c r="B60" s="38"/>
      <c r="C60" s="46" t="s">
        <v>83</v>
      </c>
      <c r="D60" s="47" t="s">
        <v>34</v>
      </c>
      <c r="E60" s="64" t="s">
        <v>84</v>
      </c>
      <c r="F60" s="48">
        <v>43812</v>
      </c>
      <c r="G60" s="42" t="s">
        <v>27</v>
      </c>
      <c r="H60" s="53">
        <v>272</v>
      </c>
      <c r="I60" s="53">
        <v>1</v>
      </c>
      <c r="J60" s="88">
        <v>1</v>
      </c>
      <c r="K60" s="52">
        <v>8</v>
      </c>
      <c r="L60" s="95">
        <v>1282</v>
      </c>
      <c r="M60" s="96">
        <v>68</v>
      </c>
      <c r="N60" s="59">
        <f>M60/J60</f>
        <v>68</v>
      </c>
      <c r="O60" s="61">
        <f t="shared" si="5"/>
        <v>18.852941176470587</v>
      </c>
      <c r="P60" s="43">
        <v>15806</v>
      </c>
      <c r="Q60" s="44">
        <v>603</v>
      </c>
      <c r="R60" s="60">
        <f t="shared" si="6"/>
        <v>-0.9188915601670252</v>
      </c>
      <c r="S60" s="60">
        <f t="shared" si="7"/>
        <v>-0.8872305140961857</v>
      </c>
      <c r="T60" s="91">
        <v>6164298</v>
      </c>
      <c r="U60" s="92">
        <v>308371</v>
      </c>
      <c r="V60" s="62">
        <f t="shared" si="1"/>
        <v>19.98987583138492</v>
      </c>
    </row>
    <row r="61" spans="1:22" s="45" customFormat="1" ht="11.25">
      <c r="A61" s="37">
        <v>55</v>
      </c>
      <c r="B61" s="38"/>
      <c r="C61" s="39" t="s">
        <v>43</v>
      </c>
      <c r="D61" s="40" t="s">
        <v>25</v>
      </c>
      <c r="E61" s="63" t="s">
        <v>44</v>
      </c>
      <c r="F61" s="41">
        <v>42937</v>
      </c>
      <c r="G61" s="42" t="s">
        <v>31</v>
      </c>
      <c r="H61" s="51">
        <v>134</v>
      </c>
      <c r="I61" s="51">
        <v>1</v>
      </c>
      <c r="J61" s="88">
        <v>1</v>
      </c>
      <c r="K61" s="52">
        <v>17</v>
      </c>
      <c r="L61" s="95">
        <v>1238</v>
      </c>
      <c r="M61" s="97">
        <v>65</v>
      </c>
      <c r="N61" s="59">
        <f>M61/J61</f>
        <v>65</v>
      </c>
      <c r="O61" s="61">
        <f t="shared" si="5"/>
        <v>19.046153846153846</v>
      </c>
      <c r="P61" s="43">
        <v>406</v>
      </c>
      <c r="Q61" s="50">
        <v>42</v>
      </c>
      <c r="R61" s="60">
        <f t="shared" si="6"/>
        <v>2.0492610837438425</v>
      </c>
      <c r="S61" s="60">
        <f t="shared" si="7"/>
        <v>0.5476190476190477</v>
      </c>
      <c r="T61" s="91">
        <v>524582.7</v>
      </c>
      <c r="U61" s="92">
        <v>45934</v>
      </c>
      <c r="V61" s="62">
        <f t="shared" si="1"/>
        <v>11.420357469412634</v>
      </c>
    </row>
    <row r="62" spans="1:22" s="45" customFormat="1" ht="11.25">
      <c r="A62" s="37">
        <v>56</v>
      </c>
      <c r="B62" s="38"/>
      <c r="C62" s="39" t="s">
        <v>94</v>
      </c>
      <c r="D62" s="40" t="s">
        <v>88</v>
      </c>
      <c r="E62" s="63" t="s">
        <v>94</v>
      </c>
      <c r="F62" s="41">
        <v>43826</v>
      </c>
      <c r="G62" s="42" t="s">
        <v>30</v>
      </c>
      <c r="H62" s="51">
        <v>67</v>
      </c>
      <c r="I62" s="51">
        <v>1</v>
      </c>
      <c r="J62" s="88">
        <v>1</v>
      </c>
      <c r="K62" s="52">
        <v>6</v>
      </c>
      <c r="L62" s="95">
        <v>860</v>
      </c>
      <c r="M62" s="96">
        <v>64</v>
      </c>
      <c r="N62" s="59">
        <f>M62/J62</f>
        <v>64</v>
      </c>
      <c r="O62" s="61">
        <f t="shared" si="5"/>
        <v>13.4375</v>
      </c>
      <c r="P62" s="43">
        <v>399</v>
      </c>
      <c r="Q62" s="44">
        <v>31</v>
      </c>
      <c r="R62" s="60">
        <f t="shared" si="6"/>
        <v>1.155388471177945</v>
      </c>
      <c r="S62" s="60">
        <f t="shared" si="7"/>
        <v>1.064516129032258</v>
      </c>
      <c r="T62" s="89">
        <v>25567.5</v>
      </c>
      <c r="U62" s="90">
        <v>1461</v>
      </c>
      <c r="V62" s="62">
        <f t="shared" si="1"/>
        <v>17.5</v>
      </c>
    </row>
    <row r="63" spans="1:22" s="45" customFormat="1" ht="11.25">
      <c r="A63" s="37">
        <v>57</v>
      </c>
      <c r="B63" s="38"/>
      <c r="C63" s="68" t="s">
        <v>55</v>
      </c>
      <c r="D63" s="40" t="s">
        <v>25</v>
      </c>
      <c r="E63" s="63" t="s">
        <v>56</v>
      </c>
      <c r="F63" s="41">
        <v>43665</v>
      </c>
      <c r="G63" s="42" t="s">
        <v>36</v>
      </c>
      <c r="H63" s="51">
        <v>11</v>
      </c>
      <c r="I63" s="51">
        <v>1</v>
      </c>
      <c r="J63" s="88">
        <v>1</v>
      </c>
      <c r="K63" s="52">
        <v>7</v>
      </c>
      <c r="L63" s="95">
        <v>740</v>
      </c>
      <c r="M63" s="96">
        <v>43</v>
      </c>
      <c r="N63" s="59">
        <f>M63/J63</f>
        <v>43</v>
      </c>
      <c r="O63" s="61">
        <f t="shared" si="5"/>
        <v>17.209302325581394</v>
      </c>
      <c r="P63" s="43">
        <v>831.59</v>
      </c>
      <c r="Q63" s="44">
        <v>83</v>
      </c>
      <c r="R63" s="60">
        <f t="shared" si="6"/>
        <v>-0.11013840955278446</v>
      </c>
      <c r="S63" s="60">
        <f t="shared" si="7"/>
        <v>-0.4819277108433735</v>
      </c>
      <c r="T63" s="89">
        <v>36694.59</v>
      </c>
      <c r="U63" s="90">
        <v>2383</v>
      </c>
      <c r="V63" s="62">
        <f t="shared" si="1"/>
        <v>15.39848510281158</v>
      </c>
    </row>
    <row r="64" spans="1:22" s="45" customFormat="1" ht="11.25">
      <c r="A64" s="37">
        <v>58</v>
      </c>
      <c r="B64" s="38"/>
      <c r="C64" s="39" t="s">
        <v>122</v>
      </c>
      <c r="D64" s="40" t="s">
        <v>82</v>
      </c>
      <c r="E64" s="63" t="s">
        <v>121</v>
      </c>
      <c r="F64" s="41">
        <v>43847</v>
      </c>
      <c r="G64" s="42" t="s">
        <v>35</v>
      </c>
      <c r="H64" s="51">
        <v>37</v>
      </c>
      <c r="I64" s="51">
        <v>2</v>
      </c>
      <c r="J64" s="88">
        <v>2</v>
      </c>
      <c r="K64" s="52">
        <v>3</v>
      </c>
      <c r="L64" s="95">
        <v>286.5</v>
      </c>
      <c r="M64" s="97">
        <v>18</v>
      </c>
      <c r="N64" s="59">
        <f>M64/J64</f>
        <v>9</v>
      </c>
      <c r="O64" s="61">
        <f t="shared" si="5"/>
        <v>15.916666666666666</v>
      </c>
      <c r="P64" s="43">
        <v>576</v>
      </c>
      <c r="Q64" s="50">
        <v>56</v>
      </c>
      <c r="R64" s="60">
        <f t="shared" si="6"/>
        <v>-0.5026041666666666</v>
      </c>
      <c r="S64" s="60">
        <f t="shared" si="7"/>
        <v>-0.6785714285714286</v>
      </c>
      <c r="T64" s="91">
        <v>50791.5</v>
      </c>
      <c r="U64" s="92">
        <v>2949</v>
      </c>
      <c r="V64" s="62">
        <f t="shared" si="1"/>
        <v>17.223296032553407</v>
      </c>
    </row>
    <row r="65" spans="1:22" s="45" customFormat="1" ht="11.25">
      <c r="A65" s="37">
        <v>59</v>
      </c>
      <c r="B65" s="38"/>
      <c r="C65" s="39" t="s">
        <v>110</v>
      </c>
      <c r="D65" s="40" t="s">
        <v>34</v>
      </c>
      <c r="E65" s="63" t="s">
        <v>110</v>
      </c>
      <c r="F65" s="41">
        <v>43840</v>
      </c>
      <c r="G65" s="42" t="s">
        <v>61</v>
      </c>
      <c r="H65" s="51">
        <v>20</v>
      </c>
      <c r="I65" s="51">
        <v>1</v>
      </c>
      <c r="J65" s="88">
        <v>1</v>
      </c>
      <c r="K65" s="52">
        <v>4</v>
      </c>
      <c r="L65" s="95">
        <v>164</v>
      </c>
      <c r="M65" s="96">
        <v>12</v>
      </c>
      <c r="N65" s="59">
        <f>M65/J65</f>
        <v>12</v>
      </c>
      <c r="O65" s="61">
        <f t="shared" si="5"/>
        <v>13.666666666666666</v>
      </c>
      <c r="P65" s="43">
        <v>184</v>
      </c>
      <c r="Q65" s="44">
        <v>14</v>
      </c>
      <c r="R65" s="60">
        <f t="shared" si="6"/>
        <v>-0.10869565217391304</v>
      </c>
      <c r="S65" s="60">
        <f t="shared" si="7"/>
        <v>-0.14285714285714285</v>
      </c>
      <c r="T65" s="89">
        <v>27338</v>
      </c>
      <c r="U65" s="90">
        <v>2282</v>
      </c>
      <c r="V65" s="62">
        <f t="shared" si="1"/>
        <v>11.979842243645924</v>
      </c>
    </row>
    <row r="66" spans="1:22" s="45" customFormat="1" ht="11.25">
      <c r="A66" s="37">
        <v>60</v>
      </c>
      <c r="B66" s="38"/>
      <c r="C66" s="39" t="s">
        <v>102</v>
      </c>
      <c r="D66" s="40" t="s">
        <v>72</v>
      </c>
      <c r="E66" s="63" t="s">
        <v>102</v>
      </c>
      <c r="F66" s="41">
        <v>43833</v>
      </c>
      <c r="G66" s="42" t="s">
        <v>35</v>
      </c>
      <c r="H66" s="51">
        <v>53</v>
      </c>
      <c r="I66" s="51">
        <v>1</v>
      </c>
      <c r="J66" s="88">
        <v>1</v>
      </c>
      <c r="K66" s="52">
        <v>5</v>
      </c>
      <c r="L66" s="95">
        <v>148</v>
      </c>
      <c r="M66" s="97">
        <v>10</v>
      </c>
      <c r="N66" s="59">
        <f>M66/J66</f>
        <v>10</v>
      </c>
      <c r="O66" s="61">
        <f t="shared" si="5"/>
        <v>14.8</v>
      </c>
      <c r="P66" s="43">
        <v>116</v>
      </c>
      <c r="Q66" s="50">
        <v>8</v>
      </c>
      <c r="R66" s="60">
        <f t="shared" si="6"/>
        <v>0.27586206896551724</v>
      </c>
      <c r="S66" s="60">
        <f t="shared" si="7"/>
        <v>0.25</v>
      </c>
      <c r="T66" s="91">
        <v>96988</v>
      </c>
      <c r="U66" s="92">
        <v>5440</v>
      </c>
      <c r="V66" s="62">
        <f t="shared" si="1"/>
        <v>17.828676470588235</v>
      </c>
    </row>
    <row r="67" spans="1:22" s="45" customFormat="1" ht="11.25">
      <c r="A67" s="37">
        <v>61</v>
      </c>
      <c r="B67" s="38"/>
      <c r="C67" s="39" t="s">
        <v>120</v>
      </c>
      <c r="D67" s="40" t="s">
        <v>72</v>
      </c>
      <c r="E67" s="63" t="s">
        <v>120</v>
      </c>
      <c r="F67" s="41">
        <v>43878</v>
      </c>
      <c r="G67" s="42" t="s">
        <v>37</v>
      </c>
      <c r="H67" s="51">
        <v>16</v>
      </c>
      <c r="I67" s="51">
        <v>1</v>
      </c>
      <c r="J67" s="88">
        <v>1</v>
      </c>
      <c r="K67" s="52">
        <v>3</v>
      </c>
      <c r="L67" s="95">
        <v>111</v>
      </c>
      <c r="M67" s="96">
        <v>10</v>
      </c>
      <c r="N67" s="59">
        <f>M67/J67</f>
        <v>10</v>
      </c>
      <c r="O67" s="61">
        <f t="shared" si="5"/>
        <v>11.1</v>
      </c>
      <c r="P67" s="43">
        <v>111</v>
      </c>
      <c r="Q67" s="44">
        <v>10</v>
      </c>
      <c r="R67" s="60">
        <f t="shared" si="6"/>
        <v>0</v>
      </c>
      <c r="S67" s="60">
        <f t="shared" si="7"/>
        <v>0</v>
      </c>
      <c r="T67" s="89">
        <v>8121</v>
      </c>
      <c r="U67" s="90">
        <v>613</v>
      </c>
      <c r="V67" s="62">
        <f t="shared" si="1"/>
        <v>13.247960848287113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2020-02-07T21:43:05Z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