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6165" tabRatio="677" activeTab="0"/>
  </bookViews>
  <sheets>
    <sheet name="31.1-2.2.2020 (hafta sonu)" sheetId="1" r:id="rId1"/>
  </sheets>
  <definedNames>
    <definedName name="Excel_BuiltIn__FilterDatabase" localSheetId="0">'31.1-2.2.2020 (hafta sonu)'!$A$1:$AB$46</definedName>
    <definedName name="_xlnm.Print_Area" localSheetId="0">'31.1-2.2.2020 (hafta sonu)'!#REF!</definedName>
  </definedNames>
  <calcPr fullCalcOnLoad="1"/>
</workbook>
</file>

<file path=xl/sharedStrings.xml><?xml version="1.0" encoding="utf-8"?>
<sst xmlns="http://schemas.openxmlformats.org/spreadsheetml/2006/main" count="204" uniqueCount="114">
  <si>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</si>
  <si>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</si>
  <si>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</si>
  <si>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</si>
  <si>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</si>
  <si>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</si>
  <si>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</si>
  <si>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</si>
  <si>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</si>
  <si>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</si>
  <si>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</si>
  <si>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</si>
  <si>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</si>
  <si>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</si>
  <si>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</si>
  <si>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</si>
  <si>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</si>
  <si>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</si>
  <si>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</si>
  <si>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</si>
  <si>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</si>
  <si>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</si>
  <si>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</si>
  <si>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</si>
  <si>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</si>
  <si>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</si>
  <si>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</si>
  <si>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</si>
  <si>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</si>
  <si>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</si>
  <si>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</si>
  <si>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</si>
  <si>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</si>
  <si>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G</t>
  </si>
  <si>
    <t>CGVMARS DAĞITIM</t>
  </si>
  <si>
    <t>BİR FİLM</t>
  </si>
  <si>
    <t>7+</t>
  </si>
  <si>
    <t>FİLMARTI</t>
  </si>
  <si>
    <t>13+</t>
  </si>
  <si>
    <t>ÖZEN FİLM</t>
  </si>
  <si>
    <t>BS DAĞITIM</t>
  </si>
  <si>
    <t>MC FİLM</t>
  </si>
  <si>
    <t>18+</t>
  </si>
  <si>
    <t>LES MISERABLES</t>
  </si>
  <si>
    <t>SEFİLLER</t>
  </si>
  <si>
    <t>CJET</t>
  </si>
  <si>
    <t>TME FILMS</t>
  </si>
  <si>
    <t>SGM</t>
  </si>
  <si>
    <t>JOKER</t>
  </si>
  <si>
    <t>PARAZİT</t>
  </si>
  <si>
    <t>GISAENGCHUNG - PARASITE</t>
  </si>
  <si>
    <t>16+</t>
  </si>
  <si>
    <t>10+</t>
  </si>
  <si>
    <t>10A</t>
  </si>
  <si>
    <t>CEP HERKÜLÜ: NAİM SÜLEYMANOĞLU</t>
  </si>
  <si>
    <t>KÜÇÜK ŞEYLER</t>
  </si>
  <si>
    <t>MUCİZE 2: AŞK</t>
  </si>
  <si>
    <t>6A</t>
  </si>
  <si>
    <t>JUMANJI: THE NEXT LEVEL</t>
  </si>
  <si>
    <t>JUMANJ: YENİ SEVİYE</t>
  </si>
  <si>
    <t>10+13A</t>
  </si>
  <si>
    <t>6+10A</t>
  </si>
  <si>
    <t>6+</t>
  </si>
  <si>
    <t>STAR WARS: RISE OF THE SKYWALKER</t>
  </si>
  <si>
    <t>STAR WARS: SKYWALKER'IN YÜKSELİŞİ</t>
  </si>
  <si>
    <t>RAFADAN TAYFA: GÖBEKLİTEPE</t>
  </si>
  <si>
    <t>ASTRAL</t>
  </si>
  <si>
    <t>ASTRAL BOYUT</t>
  </si>
  <si>
    <t>JUDY</t>
  </si>
  <si>
    <t>BABA PARASI</t>
  </si>
  <si>
    <t>GECE GELEN: CİN BEBEK</t>
  </si>
  <si>
    <t>SIFIR BİR</t>
  </si>
  <si>
    <t>KNIVES OUT</t>
  </si>
  <si>
    <t>BIÇAKLAR ÇEKİLDİ</t>
  </si>
  <si>
    <t>GAMONYA</t>
  </si>
  <si>
    <t>BİZ BÖYLEYİZ</t>
  </si>
  <si>
    <t>REM</t>
  </si>
  <si>
    <t>UNDERWATER</t>
  </si>
  <si>
    <t>DERİN SULAR</t>
  </si>
  <si>
    <t>AJANLAR İŞ BAŞINDA</t>
  </si>
  <si>
    <t>SPIES IN DISGUISE</t>
  </si>
  <si>
    <t>SHAUN THE SHEEP MOVIE: FARMAGEDDON</t>
  </si>
  <si>
    <t>KUZULAR FİRARDA: UZAY PARKI</t>
  </si>
  <si>
    <t>JAI PERDU MON CORPS</t>
  </si>
  <si>
    <t>BEDENİMİ KAYBETTİM</t>
  </si>
  <si>
    <t>TÜRKLER GELİYOR: ADALETİN KILICI</t>
  </si>
  <si>
    <t>İSTASYON</t>
  </si>
  <si>
    <t>KİRPİ VE SAKSAĞAN: SEVİMLİ UZAY KAHRAMANLARI</t>
  </si>
  <si>
    <t>MANALYST I FLAKLYPA</t>
  </si>
  <si>
    <t>DOLITTLE</t>
  </si>
  <si>
    <t>KARAKOMİK FİLMLER 2: EMANET, DELİ</t>
  </si>
  <si>
    <t>THE VOYAGE OF DOCTOR DOLITTLE</t>
  </si>
  <si>
    <t>THE FAREWELL</t>
  </si>
  <si>
    <t>THE YOUNG CANNIBALS</t>
  </si>
  <si>
    <t>FERİDE</t>
  </si>
  <si>
    <t>KUTUP KÖPEKLERİ</t>
  </si>
  <si>
    <t>ARCTIC DOGS</t>
  </si>
  <si>
    <t>MÜHR-Ü CİN</t>
  </si>
  <si>
    <t>MACERACI YÜZGEÇLER: BÜYÜK GÖSTERİ</t>
  </si>
  <si>
    <t>BAD BOYS FOR LIFE</t>
  </si>
  <si>
    <t>BAD BOYS: HER ZAMAN ÇILGIN</t>
  </si>
  <si>
    <t>ELVEDA</t>
  </si>
  <si>
    <t>İNSAN YİYİENLER</t>
  </si>
  <si>
    <t>31 OCAK - 2 ŞUBAT 2020 / 5. VİZYON HAFTASI</t>
  </si>
  <si>
    <t>LATTE AND THE MAGIC WATERSTONE</t>
  </si>
  <si>
    <t>KİRPİ LATTE VE BÜYÜLÜ TAŞ</t>
  </si>
  <si>
    <t>HONEYLAND</t>
  </si>
  <si>
    <t>BAL ÜLKESİ</t>
  </si>
  <si>
    <t>AŞK TESADÜFLERİ SEVER 2</t>
  </si>
  <si>
    <t>AŞK TESADÜFLERİ SEVER</t>
  </si>
  <si>
    <t>GÜLLER ÜLKESİ DAMASCENA</t>
  </si>
  <si>
    <t>JOJO RABBIT</t>
  </si>
  <si>
    <t>TAVŞAN JOJO</t>
  </si>
  <si>
    <t>ELTİLERİN SAVAŞI</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</si>
</sst>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0">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0"/>
      <color indexed="40"/>
      <name val="Calibri"/>
      <family val="2"/>
    </font>
    <font>
      <sz val="10"/>
      <color indexed="40"/>
      <name val="Arial"/>
      <family val="2"/>
    </font>
    <font>
      <b/>
      <sz val="8"/>
      <color indexed="40"/>
      <name val="Corbel"/>
      <family val="2"/>
    </font>
    <font>
      <sz val="7"/>
      <color indexed="40"/>
      <name val="Arial"/>
      <family val="2"/>
    </font>
    <font>
      <sz val="7"/>
      <color indexed="8"/>
      <name val="Calibri"/>
      <family val="2"/>
    </font>
    <font>
      <b/>
      <sz val="7"/>
      <color indexed="40"/>
      <name val="Calibri"/>
      <family val="2"/>
    </font>
    <font>
      <b/>
      <sz val="7"/>
      <color indexed="29"/>
      <name val="Calibri"/>
      <family val="2"/>
    </font>
    <font>
      <sz val="7"/>
      <color indexed="10"/>
      <name val="Calibri"/>
      <family val="2"/>
    </font>
    <font>
      <b/>
      <sz val="7"/>
      <color indexed="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43" fillId="0" borderId="0" applyNumberFormat="0" applyFill="0" applyBorder="0" applyAlignment="0" applyProtection="0"/>
    <xf numFmtId="0" fontId="59"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0"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14" borderId="0" applyNumberFormat="0" applyBorder="0" applyAlignment="0" applyProtection="0"/>
    <xf numFmtId="0" fontId="61" fillId="15" borderId="6" applyNumberFormat="0" applyAlignment="0" applyProtection="0"/>
    <xf numFmtId="0" fontId="62" fillId="2" borderId="6" applyNumberFormat="0" applyAlignment="0" applyProtection="0"/>
    <xf numFmtId="0" fontId="63" fillId="16" borderId="7" applyNumberFormat="0" applyAlignment="0" applyProtection="0"/>
    <xf numFmtId="0" fontId="64" fillId="17" borderId="0" applyNumberFormat="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7"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7" fillId="1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7" fillId="27" borderId="0" xfId="0" applyFont="1" applyFill="1" applyBorder="1" applyAlignment="1" applyProtection="1">
      <alignment horizontal="center" vertical="center"/>
      <protection/>
    </xf>
    <xf numFmtId="0" fontId="8" fillId="27" borderId="0" xfId="0" applyFont="1" applyFill="1" applyBorder="1" applyAlignment="1" applyProtection="1">
      <alignment horizontal="center" vertical="center"/>
      <protection/>
    </xf>
    <xf numFmtId="0" fontId="9" fillId="27" borderId="0" xfId="0" applyFont="1" applyFill="1" applyBorder="1" applyAlignment="1" applyProtection="1">
      <alignment vertical="center"/>
      <protection/>
    </xf>
    <xf numFmtId="187" fontId="10" fillId="27" borderId="0" xfId="0" applyNumberFormat="1" applyFont="1" applyFill="1" applyBorder="1" applyAlignment="1" applyProtection="1">
      <alignment horizontal="center" vertical="center"/>
      <protection/>
    </xf>
    <xf numFmtId="0" fontId="9" fillId="27" borderId="0" xfId="0" applyFont="1" applyFill="1" applyBorder="1" applyAlignment="1" applyProtection="1">
      <alignment horizontal="left" vertical="center"/>
      <protection/>
    </xf>
    <xf numFmtId="0" fontId="9" fillId="27" borderId="0" xfId="0" applyFont="1" applyFill="1" applyBorder="1" applyAlignment="1" applyProtection="1">
      <alignment horizontal="center" vertical="center"/>
      <protection/>
    </xf>
    <xf numFmtId="3" fontId="9" fillId="27" borderId="0" xfId="0" applyNumberFormat="1" applyFont="1" applyFill="1" applyBorder="1" applyAlignment="1" applyProtection="1">
      <alignment horizontal="center"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1" fillId="27" borderId="0" xfId="0" applyNumberFormat="1" applyFont="1" applyFill="1" applyBorder="1" applyAlignment="1" applyProtection="1">
      <alignment horizontal="right" vertical="center"/>
      <protection/>
    </xf>
    <xf numFmtId="3" fontId="11" fillId="27" borderId="0" xfId="0" applyNumberFormat="1" applyFont="1" applyFill="1" applyBorder="1" applyAlignment="1" applyProtection="1">
      <alignment horizontal="right" vertical="center"/>
      <protection/>
    </xf>
    <xf numFmtId="3" fontId="12" fillId="27" borderId="0" xfId="0" applyNumberFormat="1" applyFont="1" applyFill="1" applyBorder="1" applyAlignment="1" applyProtection="1">
      <alignment horizontal="right" vertical="center"/>
      <protection/>
    </xf>
    <xf numFmtId="4" fontId="12" fillId="27" borderId="0" xfId="0" applyNumberFormat="1" applyFont="1" applyFill="1" applyBorder="1" applyAlignment="1" applyProtection="1">
      <alignment horizontal="right" vertical="center"/>
      <protection/>
    </xf>
    <xf numFmtId="188" fontId="12" fillId="27" borderId="0" xfId="0" applyNumberFormat="1" applyFont="1" applyFill="1" applyBorder="1" applyAlignment="1" applyProtection="1">
      <alignment horizontal="right" vertical="center"/>
      <protection/>
    </xf>
    <xf numFmtId="0" fontId="9"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5" fillId="27" borderId="0" xfId="0" applyNumberFormat="1" applyFont="1" applyFill="1" applyBorder="1" applyAlignment="1" applyProtection="1">
      <alignment horizontal="center" vertical="center"/>
      <protection locked="0"/>
    </xf>
    <xf numFmtId="0" fontId="14" fillId="27" borderId="0" xfId="0" applyFont="1" applyFill="1" applyAlignment="1">
      <alignment vertical="center"/>
    </xf>
    <xf numFmtId="187" fontId="14" fillId="27" borderId="0" xfId="0" applyNumberFormat="1" applyFont="1" applyFill="1" applyAlignment="1">
      <alignment horizontal="center" vertical="center"/>
    </xf>
    <xf numFmtId="0" fontId="14" fillId="27" borderId="0" xfId="0" applyFont="1" applyFill="1" applyAlignment="1">
      <alignment horizontal="center" vertical="center"/>
    </xf>
    <xf numFmtId="0" fontId="17" fillId="27" borderId="0" xfId="0" applyFont="1" applyFill="1" applyBorder="1" applyAlignment="1" applyProtection="1">
      <alignment horizontal="center" vertical="center" wrapText="1"/>
      <protection locked="0"/>
    </xf>
    <xf numFmtId="0" fontId="7" fillId="27" borderId="0" xfId="0" applyFont="1" applyFill="1" applyAlignment="1">
      <alignment vertical="center"/>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9" fillId="27" borderId="11"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left" vertical="center"/>
      <protection locked="0"/>
    </xf>
    <xf numFmtId="187" fontId="17" fillId="27" borderId="0"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20"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20"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24" fillId="27"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27"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27"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27" borderId="0" xfId="0" applyFont="1" applyFill="1" applyAlignment="1">
      <alignment horizontal="center" vertical="center"/>
    </xf>
    <xf numFmtId="0" fontId="32" fillId="27" borderId="0" xfId="0" applyFont="1" applyFill="1" applyAlignment="1">
      <alignment horizontal="center" vertical="center"/>
    </xf>
    <xf numFmtId="0" fontId="33" fillId="27" borderId="0" xfId="0" applyNumberFormat="1" applyFont="1" applyFill="1" applyAlignment="1">
      <alignment horizontal="center" vertical="center"/>
    </xf>
    <xf numFmtId="0" fontId="34" fillId="27" borderId="0" xfId="0" applyFont="1" applyFill="1" applyBorder="1" applyAlignment="1" applyProtection="1">
      <alignment horizontal="center" vertical="center"/>
      <protection locked="0"/>
    </xf>
    <xf numFmtId="4" fontId="35" fillId="27"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4" fontId="6" fillId="0" borderId="12" xfId="46" applyNumberFormat="1" applyFont="1" applyFill="1" applyBorder="1" applyAlignment="1" applyProtection="1">
      <alignment vertical="center"/>
      <protection/>
    </xf>
    <xf numFmtId="3" fontId="6" fillId="0" borderId="12" xfId="46" applyNumberFormat="1" applyFont="1" applyFill="1" applyBorder="1" applyAlignment="1" applyProtection="1">
      <alignment vertical="center"/>
      <protection/>
    </xf>
    <xf numFmtId="3" fontId="6" fillId="0" borderId="12" xfId="187" applyNumberFormat="1" applyFont="1" applyFill="1" applyBorder="1" applyAlignment="1" applyProtection="1">
      <alignment vertical="center"/>
      <protection/>
    </xf>
    <xf numFmtId="2" fontId="6" fillId="0" borderId="12" xfId="187" applyNumberFormat="1" applyFont="1" applyFill="1" applyBorder="1" applyAlignment="1" applyProtection="1">
      <alignment vertical="center"/>
      <protection/>
    </xf>
    <xf numFmtId="185" fontId="6" fillId="0" borderId="12" xfId="189"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36" fillId="0" borderId="12" xfId="0" applyFont="1" applyBorder="1" applyAlignment="1">
      <alignment vertical="center"/>
    </xf>
    <xf numFmtId="0" fontId="36" fillId="0" borderId="12" xfId="0" applyFont="1" applyBorder="1" applyAlignment="1">
      <alignment vertical="center"/>
    </xf>
    <xf numFmtId="2" fontId="6" fillId="28" borderId="12" xfId="0" applyNumberFormat="1" applyFont="1" applyFill="1" applyBorder="1" applyAlignment="1" applyProtection="1">
      <alignment horizontal="center" vertical="center"/>
      <protection/>
    </xf>
    <xf numFmtId="0" fontId="20" fillId="29" borderId="13" xfId="0" applyNumberFormat="1" applyFont="1" applyFill="1" applyBorder="1" applyAlignment="1" applyProtection="1">
      <alignment horizontal="center" wrapText="1"/>
      <protection locked="0"/>
    </xf>
    <xf numFmtId="180" fontId="21" fillId="29" borderId="13" xfId="44" applyFont="1" applyFill="1" applyBorder="1" applyAlignment="1" applyProtection="1">
      <alignment horizontal="center"/>
      <protection locked="0"/>
    </xf>
    <xf numFmtId="0" fontId="13" fillId="29" borderId="13" xfId="0" applyNumberFormat="1" applyFont="1" applyFill="1" applyBorder="1" applyAlignment="1">
      <alignment horizontal="center" textRotation="90"/>
    </xf>
    <xf numFmtId="187" fontId="21" fillId="29" borderId="13" xfId="0" applyNumberFormat="1" applyFont="1" applyFill="1" applyBorder="1" applyAlignment="1" applyProtection="1">
      <alignment horizontal="center"/>
      <protection locked="0"/>
    </xf>
    <xf numFmtId="0" fontId="21" fillId="29" borderId="13" xfId="0" applyFont="1" applyFill="1" applyBorder="1" applyAlignment="1" applyProtection="1">
      <alignment horizontal="center"/>
      <protection locked="0"/>
    </xf>
    <xf numFmtId="0" fontId="28" fillId="29" borderId="13" xfId="0" applyFont="1" applyFill="1" applyBorder="1" applyAlignment="1" applyProtection="1">
      <alignment horizontal="center"/>
      <protection locked="0"/>
    </xf>
    <xf numFmtId="0" fontId="37" fillId="29" borderId="13" xfId="0" applyFont="1" applyFill="1" applyBorder="1" applyAlignment="1" applyProtection="1">
      <alignment horizontal="center"/>
      <protection locked="0"/>
    </xf>
    <xf numFmtId="2" fontId="20" fillId="29" borderId="14" xfId="0" applyNumberFormat="1" applyFont="1" applyFill="1" applyBorder="1" applyAlignment="1" applyProtection="1">
      <alignment horizontal="center" vertical="center"/>
      <protection/>
    </xf>
    <xf numFmtId="180" fontId="21" fillId="29" borderId="14" xfId="44" applyFont="1" applyFill="1" applyBorder="1" applyAlignment="1" applyProtection="1">
      <alignment horizontal="center" vertical="center"/>
      <protection/>
    </xf>
    <xf numFmtId="0" fontId="22" fillId="29" borderId="14" xfId="0" applyNumberFormat="1" applyFont="1" applyFill="1" applyBorder="1" applyAlignment="1" applyProtection="1">
      <alignment horizontal="center" vertical="center" textRotation="90"/>
      <protection locked="0"/>
    </xf>
    <xf numFmtId="187" fontId="21" fillId="29" borderId="14" xfId="0" applyNumberFormat="1" applyFont="1" applyFill="1" applyBorder="1" applyAlignment="1" applyProtection="1">
      <alignment horizontal="center" vertical="center" textRotation="90"/>
      <protection/>
    </xf>
    <xf numFmtId="0" fontId="21" fillId="29" borderId="14" xfId="0" applyFont="1" applyFill="1" applyBorder="1" applyAlignment="1" applyProtection="1">
      <alignment horizontal="center" vertical="center"/>
      <protection/>
    </xf>
    <xf numFmtId="0" fontId="21" fillId="29" borderId="14" xfId="0" applyNumberFormat="1" applyFont="1" applyFill="1" applyBorder="1" applyAlignment="1" applyProtection="1">
      <alignment horizontal="center" vertical="center" textRotation="90"/>
      <protection locked="0"/>
    </xf>
    <xf numFmtId="0" fontId="21" fillId="29" borderId="14" xfId="0" applyNumberFormat="1" applyFont="1" applyFill="1" applyBorder="1" applyAlignment="1" applyProtection="1">
      <alignment horizontal="center" vertical="center" textRotation="90"/>
      <protection locked="0"/>
    </xf>
    <xf numFmtId="4" fontId="21" fillId="29" borderId="14" xfId="0" applyNumberFormat="1" applyFont="1" applyFill="1" applyBorder="1" applyAlignment="1" applyProtection="1">
      <alignment horizontal="center" vertical="center" wrapText="1"/>
      <protection/>
    </xf>
    <xf numFmtId="3" fontId="21" fillId="29" borderId="14" xfId="0" applyNumberFormat="1" applyFont="1" applyFill="1" applyBorder="1" applyAlignment="1" applyProtection="1">
      <alignment horizontal="center" vertical="center" wrapText="1"/>
      <protection/>
    </xf>
    <xf numFmtId="3" fontId="21" fillId="29" borderId="14" xfId="0" applyNumberFormat="1" applyFont="1" applyFill="1" applyBorder="1" applyAlignment="1" applyProtection="1">
      <alignment horizontal="center" vertical="center" textRotation="90" wrapText="1"/>
      <protection/>
    </xf>
    <xf numFmtId="0" fontId="38" fillId="29" borderId="14" xfId="0" applyNumberFormat="1" applyFont="1" applyFill="1" applyBorder="1" applyAlignment="1" applyProtection="1">
      <alignment horizontal="center" vertical="center" textRotation="90"/>
      <protection locked="0"/>
    </xf>
    <xf numFmtId="0" fontId="39" fillId="0" borderId="12" xfId="0" applyFont="1" applyFill="1" applyBorder="1" applyAlignment="1">
      <alignment horizontal="center" vertical="center"/>
    </xf>
    <xf numFmtId="4" fontId="40" fillId="0" borderId="12" xfId="0" applyNumberFormat="1" applyFont="1" applyFill="1" applyBorder="1" applyAlignment="1">
      <alignment vertical="center"/>
    </xf>
    <xf numFmtId="3" fontId="40" fillId="0" borderId="12" xfId="0" applyNumberFormat="1" applyFont="1" applyFill="1" applyBorder="1" applyAlignment="1">
      <alignment vertical="center"/>
    </xf>
    <xf numFmtId="4" fontId="40" fillId="0" borderId="12" xfId="44" applyNumberFormat="1" applyFont="1" applyFill="1" applyBorder="1" applyAlignment="1" applyProtection="1">
      <alignment horizontal="right" vertical="center"/>
      <protection locked="0"/>
    </xf>
    <xf numFmtId="3" fontId="40" fillId="0" borderId="12" xfId="44" applyNumberFormat="1" applyFont="1" applyFill="1" applyBorder="1" applyAlignment="1" applyProtection="1">
      <alignment horizontal="right" vertical="center"/>
      <protection locked="0"/>
    </xf>
    <xf numFmtId="4" fontId="40" fillId="0" borderId="12" xfId="46" applyNumberFormat="1" applyFont="1" applyFill="1" applyBorder="1" applyAlignment="1" applyProtection="1">
      <alignment horizontal="right" vertical="center"/>
      <protection locked="0"/>
    </xf>
    <xf numFmtId="3" fontId="40" fillId="0" borderId="12" xfId="46" applyNumberFormat="1" applyFont="1" applyFill="1" applyBorder="1" applyAlignment="1" applyProtection="1">
      <alignment horizontal="right" vertical="center"/>
      <protection locked="0"/>
    </xf>
    <xf numFmtId="4" fontId="40" fillId="0" borderId="12" xfId="112" applyNumberFormat="1" applyFont="1" applyFill="1" applyBorder="1" applyAlignment="1" applyProtection="1">
      <alignment horizontal="right" vertical="center"/>
      <protection/>
    </xf>
    <xf numFmtId="3" fontId="40" fillId="0" borderId="12" xfId="112" applyNumberFormat="1" applyFont="1" applyFill="1" applyBorder="1" applyAlignment="1" applyProtection="1">
      <alignment horizontal="right" vertical="center"/>
      <protection/>
    </xf>
    <xf numFmtId="0" fontId="5" fillId="27" borderId="0" xfId="0" applyNumberFormat="1" applyFont="1" applyFill="1" applyBorder="1" applyAlignment="1" applyProtection="1">
      <alignment horizontal="center" vertical="center" wrapText="1"/>
      <protection locked="0"/>
    </xf>
    <xf numFmtId="3" fontId="15" fillId="27" borderId="11" xfId="0" applyNumberFormat="1" applyFont="1" applyFill="1" applyBorder="1" applyAlignment="1" applyProtection="1">
      <alignment horizontal="right" vertical="center" wrapText="1"/>
      <protection locked="0"/>
    </xf>
    <xf numFmtId="2" fontId="18" fillId="27" borderId="0" xfId="118" applyNumberFormat="1" applyFont="1" applyFill="1" applyBorder="1" applyAlignment="1" applyProtection="1">
      <alignment horizontal="center" vertical="center" wrapText="1"/>
      <protection locked="0"/>
    </xf>
    <xf numFmtId="0" fontId="19" fillId="27" borderId="11" xfId="0" applyNumberFormat="1" applyFont="1" applyFill="1" applyBorder="1" applyAlignment="1" applyProtection="1">
      <alignment horizontal="center" vertical="center" wrapText="1"/>
      <protection locked="0"/>
    </xf>
    <xf numFmtId="0" fontId="21" fillId="29" borderId="13" xfId="0" applyFont="1" applyFill="1" applyBorder="1" applyAlignment="1">
      <alignment horizontal="center" vertical="center" wrapText="1"/>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6"/>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24.28125" style="3" bestFit="1" customWidth="1"/>
    <col min="4" max="4" width="4.00390625" style="4" bestFit="1" customWidth="1"/>
    <col min="5" max="5" width="22.7109375" style="6" bestFit="1" customWidth="1"/>
    <col min="6" max="6" width="5.8515625" style="7" bestFit="1" customWidth="1"/>
    <col min="7" max="7" width="13.57421875" style="8" bestFit="1" customWidth="1"/>
    <col min="8" max="9" width="3.140625" style="9" bestFit="1" customWidth="1"/>
    <col min="10" max="10" width="3.140625" style="58" bestFit="1" customWidth="1"/>
    <col min="11" max="11" width="2.57421875" style="10" bestFit="1" customWidth="1"/>
    <col min="12" max="12" width="8.28125" style="11" bestFit="1" customWidth="1"/>
    <col min="13" max="13" width="5.5742187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9.00390625" style="15" bestFit="1" customWidth="1"/>
    <col min="19" max="19" width="6.2812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bestFit="1" customWidth="1"/>
    <col min="26" max="26" width="9.00390625" style="13" bestFit="1" customWidth="1"/>
    <col min="27" max="27" width="6.7109375" style="14" bestFit="1" customWidth="1"/>
    <col min="28" max="28" width="4.28125" style="20" bestFit="1" customWidth="1"/>
    <col min="29" max="16384" width="4.57421875" style="3" customWidth="1"/>
  </cols>
  <sheetData>
    <row r="1" spans="1:28" s="26" customFormat="1" ht="12.75">
      <c r="A1" s="21"/>
      <c r="B1" s="99" t="s">
        <v>0</v>
      </c>
      <c r="C1" s="99"/>
      <c r="D1" s="22"/>
      <c r="E1" s="23"/>
      <c r="F1" s="24"/>
      <c r="G1" s="23"/>
      <c r="H1" s="25"/>
      <c r="I1" s="54"/>
      <c r="J1" s="55"/>
      <c r="K1" s="25"/>
      <c r="L1" s="100" t="s">
        <v>1</v>
      </c>
      <c r="M1" s="100"/>
      <c r="N1" s="100"/>
      <c r="O1" s="100"/>
      <c r="P1" s="100"/>
      <c r="Q1" s="100"/>
      <c r="R1" s="100"/>
      <c r="S1" s="100"/>
      <c r="T1" s="100"/>
      <c r="U1" s="100"/>
      <c r="V1" s="100"/>
      <c r="W1" s="100"/>
      <c r="X1" s="100"/>
      <c r="Y1" s="100"/>
      <c r="Z1" s="100"/>
      <c r="AA1" s="100"/>
      <c r="AB1" s="100"/>
    </row>
    <row r="2" spans="1:28" s="26" customFormat="1" ht="12.75">
      <c r="A2" s="21"/>
      <c r="B2" s="101" t="s">
        <v>2</v>
      </c>
      <c r="C2" s="101"/>
      <c r="D2" s="27"/>
      <c r="E2" s="28"/>
      <c r="F2" s="29"/>
      <c r="G2" s="28"/>
      <c r="H2" s="30"/>
      <c r="I2" s="30"/>
      <c r="J2" s="56"/>
      <c r="K2" s="31"/>
      <c r="L2" s="100"/>
      <c r="M2" s="100"/>
      <c r="N2" s="100"/>
      <c r="O2" s="100"/>
      <c r="P2" s="100"/>
      <c r="Q2" s="100"/>
      <c r="R2" s="100"/>
      <c r="S2" s="100"/>
      <c r="T2" s="100"/>
      <c r="U2" s="100"/>
      <c r="V2" s="100"/>
      <c r="W2" s="100"/>
      <c r="X2" s="100"/>
      <c r="Y2" s="100"/>
      <c r="Z2" s="100"/>
      <c r="AA2" s="100"/>
      <c r="AB2" s="100"/>
    </row>
    <row r="3" spans="1:28" s="26" customFormat="1" ht="11.25">
      <c r="A3" s="21"/>
      <c r="B3" s="102" t="s">
        <v>103</v>
      </c>
      <c r="C3" s="102"/>
      <c r="D3" s="32"/>
      <c r="E3" s="33"/>
      <c r="F3" s="34"/>
      <c r="G3" s="33"/>
      <c r="H3" s="35"/>
      <c r="I3" s="35"/>
      <c r="J3" s="57"/>
      <c r="K3" s="35"/>
      <c r="L3" s="100"/>
      <c r="M3" s="100"/>
      <c r="N3" s="100"/>
      <c r="O3" s="100"/>
      <c r="P3" s="100"/>
      <c r="Q3" s="100"/>
      <c r="R3" s="100"/>
      <c r="S3" s="100"/>
      <c r="T3" s="100"/>
      <c r="U3" s="100"/>
      <c r="V3" s="100"/>
      <c r="W3" s="100"/>
      <c r="X3" s="100"/>
      <c r="Y3" s="100"/>
      <c r="Z3" s="100"/>
      <c r="AA3" s="100"/>
      <c r="AB3" s="100"/>
    </row>
    <row r="4" spans="1:28" s="37" customFormat="1" ht="11.25" customHeight="1">
      <c r="A4" s="36"/>
      <c r="B4" s="72"/>
      <c r="C4" s="73"/>
      <c r="D4" s="74"/>
      <c r="E4" s="73"/>
      <c r="F4" s="75"/>
      <c r="G4" s="76"/>
      <c r="H4" s="76"/>
      <c r="I4" s="77"/>
      <c r="J4" s="78"/>
      <c r="K4" s="76"/>
      <c r="L4" s="103" t="s">
        <v>3</v>
      </c>
      <c r="M4" s="103"/>
      <c r="N4" s="103" t="s">
        <v>4</v>
      </c>
      <c r="O4" s="103"/>
      <c r="P4" s="103" t="s">
        <v>5</v>
      </c>
      <c r="Q4" s="103"/>
      <c r="R4" s="103" t="s">
        <v>6</v>
      </c>
      <c r="S4" s="103"/>
      <c r="T4" s="103"/>
      <c r="U4" s="103"/>
      <c r="V4" s="103" t="s">
        <v>7</v>
      </c>
      <c r="W4" s="103"/>
      <c r="X4" s="103" t="s">
        <v>8</v>
      </c>
      <c r="Y4" s="103"/>
      <c r="Z4" s="103" t="s">
        <v>9</v>
      </c>
      <c r="AA4" s="103"/>
      <c r="AB4" s="103"/>
    </row>
    <row r="5" spans="1:28" s="39" customFormat="1" ht="57.75">
      <c r="A5" s="38"/>
      <c r="B5" s="79"/>
      <c r="C5" s="80" t="s">
        <v>10</v>
      </c>
      <c r="D5" s="81" t="s">
        <v>11</v>
      </c>
      <c r="E5" s="80" t="s">
        <v>12</v>
      </c>
      <c r="F5" s="82" t="s">
        <v>13</v>
      </c>
      <c r="G5" s="83" t="s">
        <v>14</v>
      </c>
      <c r="H5" s="84" t="s">
        <v>15</v>
      </c>
      <c r="I5" s="85" t="s">
        <v>16</v>
      </c>
      <c r="J5" s="89" t="s">
        <v>17</v>
      </c>
      <c r="K5" s="84" t="s">
        <v>18</v>
      </c>
      <c r="L5" s="86" t="s">
        <v>19</v>
      </c>
      <c r="M5" s="87" t="s">
        <v>20</v>
      </c>
      <c r="N5" s="86" t="s">
        <v>19</v>
      </c>
      <c r="O5" s="87" t="s">
        <v>20</v>
      </c>
      <c r="P5" s="86" t="s">
        <v>19</v>
      </c>
      <c r="Q5" s="87" t="s">
        <v>20</v>
      </c>
      <c r="R5" s="86" t="s">
        <v>21</v>
      </c>
      <c r="S5" s="87" t="s">
        <v>22</v>
      </c>
      <c r="T5" s="88" t="s">
        <v>23</v>
      </c>
      <c r="U5" s="88" t="s">
        <v>24</v>
      </c>
      <c r="V5" s="86" t="s">
        <v>19</v>
      </c>
      <c r="W5" s="87" t="s">
        <v>25</v>
      </c>
      <c r="X5" s="88" t="s">
        <v>26</v>
      </c>
      <c r="Y5" s="88" t="s">
        <v>27</v>
      </c>
      <c r="Z5" s="86" t="s">
        <v>19</v>
      </c>
      <c r="AA5" s="87" t="s">
        <v>20</v>
      </c>
      <c r="AB5" s="88" t="s">
        <v>24</v>
      </c>
    </row>
    <row r="6" spans="4:25" ht="11.25">
      <c r="D6" s="5"/>
      <c r="X6" s="18"/>
      <c r="Y6" s="18"/>
    </row>
    <row r="7" spans="1:28" s="46" customFormat="1" ht="11.25">
      <c r="A7" s="40">
        <v>1</v>
      </c>
      <c r="B7" s="71" t="s">
        <v>29</v>
      </c>
      <c r="C7" s="42" t="s">
        <v>113</v>
      </c>
      <c r="D7" s="43" t="s">
        <v>51</v>
      </c>
      <c r="E7" s="67" t="s">
        <v>113</v>
      </c>
      <c r="F7" s="44">
        <v>43861</v>
      </c>
      <c r="G7" s="45" t="s">
        <v>28</v>
      </c>
      <c r="H7" s="51">
        <v>388</v>
      </c>
      <c r="I7" s="51">
        <v>388</v>
      </c>
      <c r="J7" s="90">
        <v>782</v>
      </c>
      <c r="K7" s="52">
        <v>1</v>
      </c>
      <c r="L7" s="61">
        <v>3173139</v>
      </c>
      <c r="M7" s="62">
        <v>169061</v>
      </c>
      <c r="N7" s="61">
        <v>3936833</v>
      </c>
      <c r="O7" s="62">
        <v>207316</v>
      </c>
      <c r="P7" s="61">
        <v>3967449</v>
      </c>
      <c r="Q7" s="62">
        <v>210569</v>
      </c>
      <c r="R7" s="91">
        <f aca="true" t="shared" si="0" ref="R7:R46">L7+N7+P7</f>
        <v>11077421</v>
      </c>
      <c r="S7" s="92">
        <f aca="true" t="shared" si="1" ref="S7:S46">M7+O7+Q7</f>
        <v>586946</v>
      </c>
      <c r="T7" s="63">
        <f aca="true" t="shared" si="2" ref="T7:T46">S7/J7</f>
        <v>750.5703324808184</v>
      </c>
      <c r="U7" s="64">
        <f aca="true" t="shared" si="3" ref="U7:U15">R7/S7</f>
        <v>18.87298150085357</v>
      </c>
      <c r="V7" s="59"/>
      <c r="W7" s="60"/>
      <c r="X7" s="65"/>
      <c r="Y7" s="65"/>
      <c r="Z7" s="93">
        <v>11077421</v>
      </c>
      <c r="AA7" s="94">
        <v>586946</v>
      </c>
      <c r="AB7" s="66">
        <f aca="true" t="shared" si="4" ref="AB7:AB46">Z7/AA7</f>
        <v>18.87298150085357</v>
      </c>
    </row>
    <row r="8" spans="1:28" s="46" customFormat="1" ht="11.25">
      <c r="A8" s="40">
        <v>2</v>
      </c>
      <c r="B8" s="41"/>
      <c r="C8" s="42" t="s">
        <v>65</v>
      </c>
      <c r="D8" s="43" t="s">
        <v>33</v>
      </c>
      <c r="E8" s="67" t="s">
        <v>65</v>
      </c>
      <c r="F8" s="44">
        <v>43826</v>
      </c>
      <c r="G8" s="45" t="s">
        <v>34</v>
      </c>
      <c r="H8" s="51">
        <v>406</v>
      </c>
      <c r="I8" s="51">
        <v>360</v>
      </c>
      <c r="J8" s="90">
        <v>387</v>
      </c>
      <c r="K8" s="52">
        <v>6</v>
      </c>
      <c r="L8" s="61">
        <v>650865.5</v>
      </c>
      <c r="M8" s="62">
        <v>38448</v>
      </c>
      <c r="N8" s="61">
        <v>869349.5</v>
      </c>
      <c r="O8" s="62">
        <v>51045</v>
      </c>
      <c r="P8" s="61">
        <v>932285</v>
      </c>
      <c r="Q8" s="62">
        <v>54741</v>
      </c>
      <c r="R8" s="91">
        <f t="shared" si="0"/>
        <v>2452500</v>
      </c>
      <c r="S8" s="92">
        <f t="shared" si="1"/>
        <v>144234</v>
      </c>
      <c r="T8" s="63">
        <f t="shared" si="2"/>
        <v>372.69767441860466</v>
      </c>
      <c r="U8" s="64">
        <f t="shared" si="3"/>
        <v>17.003619118931734</v>
      </c>
      <c r="V8" s="59">
        <v>3558004.5</v>
      </c>
      <c r="W8" s="60">
        <v>209769</v>
      </c>
      <c r="X8" s="65">
        <f>IF(V8&lt;&gt;0,-(V8-R8)/V8,"")</f>
        <v>-0.3107091348535394</v>
      </c>
      <c r="Y8" s="65">
        <f>IF(W8&lt;&gt;0,-(W8-S8)/W8,"")</f>
        <v>-0.3124150851651102</v>
      </c>
      <c r="Z8" s="93">
        <v>53596159.35</v>
      </c>
      <c r="AA8" s="94">
        <v>3275260</v>
      </c>
      <c r="AB8" s="66">
        <f t="shared" si="4"/>
        <v>16.363940374199302</v>
      </c>
    </row>
    <row r="9" spans="1:28" s="46" customFormat="1" ht="11.25">
      <c r="A9" s="40">
        <v>3</v>
      </c>
      <c r="B9" s="41"/>
      <c r="C9" s="42" t="s">
        <v>69</v>
      </c>
      <c r="D9" s="43" t="s">
        <v>60</v>
      </c>
      <c r="E9" s="67" t="s">
        <v>69</v>
      </c>
      <c r="F9" s="44">
        <v>43833</v>
      </c>
      <c r="G9" s="69" t="s">
        <v>45</v>
      </c>
      <c r="H9" s="51">
        <v>407</v>
      </c>
      <c r="I9" s="51">
        <v>335</v>
      </c>
      <c r="J9" s="90">
        <v>356</v>
      </c>
      <c r="K9" s="52">
        <v>5</v>
      </c>
      <c r="L9" s="61">
        <v>339890</v>
      </c>
      <c r="M9" s="62">
        <v>25969</v>
      </c>
      <c r="N9" s="61">
        <v>426165</v>
      </c>
      <c r="O9" s="62">
        <v>32281</v>
      </c>
      <c r="P9" s="61">
        <v>463743</v>
      </c>
      <c r="Q9" s="62">
        <v>34995</v>
      </c>
      <c r="R9" s="91">
        <f t="shared" si="0"/>
        <v>1229798</v>
      </c>
      <c r="S9" s="92">
        <f t="shared" si="1"/>
        <v>93245</v>
      </c>
      <c r="T9" s="63">
        <f t="shared" si="2"/>
        <v>261.9241573033708</v>
      </c>
      <c r="U9" s="64">
        <f t="shared" si="3"/>
        <v>13.188889484690868</v>
      </c>
      <c r="V9" s="59">
        <v>2358132</v>
      </c>
      <c r="W9" s="60">
        <v>130690</v>
      </c>
      <c r="X9" s="65">
        <f>IF(V9&lt;&gt;0,-(V9-R9)/V9,"")</f>
        <v>-0.4784863612384718</v>
      </c>
      <c r="Y9" s="65">
        <f>IF(W9&lt;&gt;0,-(W9-S9)/W9,"")</f>
        <v>-0.2865177136735787</v>
      </c>
      <c r="Z9" s="93">
        <v>29816606</v>
      </c>
      <c r="AA9" s="94">
        <v>1719980</v>
      </c>
      <c r="AB9" s="66">
        <f t="shared" si="4"/>
        <v>17.33543762136769</v>
      </c>
    </row>
    <row r="10" spans="1:28" s="46" customFormat="1" ht="11.25">
      <c r="A10" s="40">
        <v>4</v>
      </c>
      <c r="B10" s="71" t="s">
        <v>29</v>
      </c>
      <c r="C10" s="42" t="s">
        <v>108</v>
      </c>
      <c r="D10" s="43" t="s">
        <v>38</v>
      </c>
      <c r="E10" s="67" t="s">
        <v>109</v>
      </c>
      <c r="F10" s="44">
        <v>43861</v>
      </c>
      <c r="G10" s="45" t="s">
        <v>34</v>
      </c>
      <c r="H10" s="51">
        <v>388</v>
      </c>
      <c r="I10" s="51">
        <v>388</v>
      </c>
      <c r="J10" s="90">
        <v>620</v>
      </c>
      <c r="K10" s="52">
        <v>1</v>
      </c>
      <c r="L10" s="61">
        <v>478877</v>
      </c>
      <c r="M10" s="62">
        <v>24289</v>
      </c>
      <c r="N10" s="61">
        <v>527713</v>
      </c>
      <c r="O10" s="62">
        <v>26829</v>
      </c>
      <c r="P10" s="61">
        <v>549628.5</v>
      </c>
      <c r="Q10" s="62">
        <v>28513</v>
      </c>
      <c r="R10" s="91">
        <f t="shared" si="0"/>
        <v>1556218.5</v>
      </c>
      <c r="S10" s="92">
        <f t="shared" si="1"/>
        <v>79631</v>
      </c>
      <c r="T10" s="63">
        <f t="shared" si="2"/>
        <v>128.43709677419355</v>
      </c>
      <c r="U10" s="64">
        <f t="shared" si="3"/>
        <v>19.542872750561965</v>
      </c>
      <c r="V10" s="59"/>
      <c r="W10" s="60"/>
      <c r="X10" s="65"/>
      <c r="Y10" s="65"/>
      <c r="Z10" s="93">
        <v>1556218.5</v>
      </c>
      <c r="AA10" s="94">
        <v>79631</v>
      </c>
      <c r="AB10" s="66">
        <f t="shared" si="4"/>
        <v>19.542872750561965</v>
      </c>
    </row>
    <row r="11" spans="1:28" s="46" customFormat="1" ht="11.25">
      <c r="A11" s="40">
        <v>5</v>
      </c>
      <c r="B11" s="41"/>
      <c r="C11" s="42" t="s">
        <v>74</v>
      </c>
      <c r="D11" s="43" t="s">
        <v>57</v>
      </c>
      <c r="E11" s="67" t="s">
        <v>74</v>
      </c>
      <c r="F11" s="44">
        <v>43840</v>
      </c>
      <c r="G11" s="69" t="s">
        <v>45</v>
      </c>
      <c r="H11" s="51">
        <v>361</v>
      </c>
      <c r="I11" s="51">
        <v>305</v>
      </c>
      <c r="J11" s="90">
        <v>312</v>
      </c>
      <c r="K11" s="52">
        <v>4</v>
      </c>
      <c r="L11" s="61">
        <v>406163</v>
      </c>
      <c r="M11" s="62">
        <v>23269</v>
      </c>
      <c r="N11" s="61">
        <v>464531</v>
      </c>
      <c r="O11" s="62">
        <v>26643</v>
      </c>
      <c r="P11" s="61">
        <v>419721</v>
      </c>
      <c r="Q11" s="62">
        <v>24071</v>
      </c>
      <c r="R11" s="91">
        <f t="shared" si="0"/>
        <v>1290415</v>
      </c>
      <c r="S11" s="92">
        <f t="shared" si="1"/>
        <v>73983</v>
      </c>
      <c r="T11" s="63">
        <f t="shared" si="2"/>
        <v>237.125</v>
      </c>
      <c r="U11" s="64">
        <f t="shared" si="3"/>
        <v>17.44204749739805</v>
      </c>
      <c r="V11" s="59">
        <v>1764383</v>
      </c>
      <c r="W11" s="60">
        <v>100035</v>
      </c>
      <c r="X11" s="65">
        <f aca="true" t="shared" si="5" ref="X11:Y17">IF(V11&lt;&gt;0,-(V11-R11)/V11,"")</f>
        <v>-0.2686310171884449</v>
      </c>
      <c r="Y11" s="65">
        <f t="shared" si="5"/>
        <v>-0.2604288499025341</v>
      </c>
      <c r="Z11" s="93">
        <v>12670643</v>
      </c>
      <c r="AA11" s="94">
        <v>757096</v>
      </c>
      <c r="AB11" s="66">
        <f t="shared" si="4"/>
        <v>16.73584723733846</v>
      </c>
    </row>
    <row r="12" spans="1:28" s="46" customFormat="1" ht="11.25">
      <c r="A12" s="40">
        <v>6</v>
      </c>
      <c r="B12" s="41"/>
      <c r="C12" s="42" t="s">
        <v>85</v>
      </c>
      <c r="D12" s="43" t="s">
        <v>60</v>
      </c>
      <c r="E12" s="67" t="s">
        <v>85</v>
      </c>
      <c r="F12" s="44">
        <v>43847</v>
      </c>
      <c r="G12" s="69" t="s">
        <v>45</v>
      </c>
      <c r="H12" s="51">
        <v>360</v>
      </c>
      <c r="I12" s="51">
        <v>254</v>
      </c>
      <c r="J12" s="90">
        <v>261</v>
      </c>
      <c r="K12" s="52">
        <v>3</v>
      </c>
      <c r="L12" s="61">
        <v>134219</v>
      </c>
      <c r="M12" s="62">
        <v>10725</v>
      </c>
      <c r="N12" s="61">
        <v>167046</v>
      </c>
      <c r="O12" s="62">
        <v>13114</v>
      </c>
      <c r="P12" s="61">
        <v>197873</v>
      </c>
      <c r="Q12" s="62">
        <v>15411</v>
      </c>
      <c r="R12" s="91">
        <f t="shared" si="0"/>
        <v>499138</v>
      </c>
      <c r="S12" s="92">
        <f t="shared" si="1"/>
        <v>39250</v>
      </c>
      <c r="T12" s="63">
        <f t="shared" si="2"/>
        <v>150.3831417624521</v>
      </c>
      <c r="U12" s="64">
        <f t="shared" si="3"/>
        <v>12.716891719745224</v>
      </c>
      <c r="V12" s="59">
        <v>1030692</v>
      </c>
      <c r="W12" s="60">
        <v>79661</v>
      </c>
      <c r="X12" s="65">
        <f t="shared" si="5"/>
        <v>-0.5157253573327434</v>
      </c>
      <c r="Y12" s="65">
        <f t="shared" si="5"/>
        <v>-0.5072871292100275</v>
      </c>
      <c r="Z12" s="93">
        <v>6247916</v>
      </c>
      <c r="AA12" s="94">
        <v>420221</v>
      </c>
      <c r="AB12" s="66">
        <f t="shared" si="4"/>
        <v>14.86816698832281</v>
      </c>
    </row>
    <row r="13" spans="1:28" s="46" customFormat="1" ht="11.25">
      <c r="A13" s="40">
        <v>7</v>
      </c>
      <c r="B13" s="41"/>
      <c r="C13" s="42" t="s">
        <v>91</v>
      </c>
      <c r="D13" s="43" t="s">
        <v>53</v>
      </c>
      <c r="E13" s="67" t="s">
        <v>89</v>
      </c>
      <c r="F13" s="44">
        <v>43847</v>
      </c>
      <c r="G13" s="45" t="s">
        <v>28</v>
      </c>
      <c r="H13" s="51">
        <v>154</v>
      </c>
      <c r="I13" s="51">
        <v>132</v>
      </c>
      <c r="J13" s="90">
        <v>132</v>
      </c>
      <c r="K13" s="52">
        <v>3</v>
      </c>
      <c r="L13" s="61">
        <v>177979</v>
      </c>
      <c r="M13" s="62">
        <v>9286</v>
      </c>
      <c r="N13" s="61">
        <v>200926</v>
      </c>
      <c r="O13" s="62">
        <v>10199</v>
      </c>
      <c r="P13" s="61">
        <v>183423</v>
      </c>
      <c r="Q13" s="62">
        <v>9317</v>
      </c>
      <c r="R13" s="91">
        <f t="shared" si="0"/>
        <v>562328</v>
      </c>
      <c r="S13" s="92">
        <f t="shared" si="1"/>
        <v>28802</v>
      </c>
      <c r="T13" s="63">
        <f t="shared" si="2"/>
        <v>218.1969696969697</v>
      </c>
      <c r="U13" s="64">
        <f t="shared" si="3"/>
        <v>19.523921949864594</v>
      </c>
      <c r="V13" s="59">
        <v>953352</v>
      </c>
      <c r="W13" s="60">
        <v>48713</v>
      </c>
      <c r="X13" s="65">
        <f t="shared" si="5"/>
        <v>-0.4101570039188044</v>
      </c>
      <c r="Y13" s="65">
        <f t="shared" si="5"/>
        <v>-0.40874099316404244</v>
      </c>
      <c r="Z13" s="93">
        <v>4912699</v>
      </c>
      <c r="AA13" s="94">
        <v>266514</v>
      </c>
      <c r="AB13" s="66">
        <f t="shared" si="4"/>
        <v>18.433174242253692</v>
      </c>
    </row>
    <row r="14" spans="1:28" s="46" customFormat="1" ht="11.25">
      <c r="A14" s="40">
        <v>8</v>
      </c>
      <c r="B14" s="41"/>
      <c r="C14" s="42" t="s">
        <v>96</v>
      </c>
      <c r="D14" s="43" t="s">
        <v>57</v>
      </c>
      <c r="E14" s="67" t="s">
        <v>95</v>
      </c>
      <c r="F14" s="44">
        <v>43854</v>
      </c>
      <c r="G14" s="69" t="s">
        <v>45</v>
      </c>
      <c r="H14" s="51">
        <v>271</v>
      </c>
      <c r="I14" s="51">
        <v>180</v>
      </c>
      <c r="J14" s="90">
        <v>181</v>
      </c>
      <c r="K14" s="52">
        <v>2</v>
      </c>
      <c r="L14" s="61">
        <v>152874</v>
      </c>
      <c r="M14" s="62">
        <v>7998</v>
      </c>
      <c r="N14" s="61">
        <v>171511</v>
      </c>
      <c r="O14" s="62">
        <v>8907</v>
      </c>
      <c r="P14" s="61">
        <v>156602</v>
      </c>
      <c r="Q14" s="62">
        <v>8198</v>
      </c>
      <c r="R14" s="91">
        <f t="shared" si="0"/>
        <v>480987</v>
      </c>
      <c r="S14" s="92">
        <f t="shared" si="1"/>
        <v>25103</v>
      </c>
      <c r="T14" s="63">
        <f t="shared" si="2"/>
        <v>138.69060773480663</v>
      </c>
      <c r="U14" s="64">
        <f t="shared" si="3"/>
        <v>19.16053858104609</v>
      </c>
      <c r="V14" s="59">
        <v>686864</v>
      </c>
      <c r="W14" s="60">
        <v>36333</v>
      </c>
      <c r="X14" s="65">
        <f t="shared" si="5"/>
        <v>-0.29973473642526033</v>
      </c>
      <c r="Y14" s="65">
        <f t="shared" si="5"/>
        <v>-0.3090854044532519</v>
      </c>
      <c r="Z14" s="93">
        <v>2035097</v>
      </c>
      <c r="AA14" s="94">
        <v>115751</v>
      </c>
      <c r="AB14" s="66">
        <f t="shared" si="4"/>
        <v>17.581679639916718</v>
      </c>
    </row>
    <row r="15" spans="1:28" s="46" customFormat="1" ht="11.25">
      <c r="A15" s="40">
        <v>9</v>
      </c>
      <c r="B15" s="41"/>
      <c r="C15" s="42" t="s">
        <v>90</v>
      </c>
      <c r="D15" s="43" t="s">
        <v>52</v>
      </c>
      <c r="E15" s="67" t="s">
        <v>90</v>
      </c>
      <c r="F15" s="44">
        <v>43847</v>
      </c>
      <c r="G15" s="45" t="s">
        <v>28</v>
      </c>
      <c r="H15" s="51">
        <v>316</v>
      </c>
      <c r="I15" s="51">
        <v>271</v>
      </c>
      <c r="J15" s="90">
        <v>271</v>
      </c>
      <c r="K15" s="52">
        <v>3</v>
      </c>
      <c r="L15" s="61">
        <v>162434</v>
      </c>
      <c r="M15" s="62">
        <v>8122</v>
      </c>
      <c r="N15" s="61">
        <v>168732</v>
      </c>
      <c r="O15" s="62">
        <v>8269</v>
      </c>
      <c r="P15" s="61">
        <v>160586</v>
      </c>
      <c r="Q15" s="62">
        <v>8015</v>
      </c>
      <c r="R15" s="91">
        <f t="shared" si="0"/>
        <v>491752</v>
      </c>
      <c r="S15" s="92">
        <f t="shared" si="1"/>
        <v>24406</v>
      </c>
      <c r="T15" s="63">
        <f t="shared" si="2"/>
        <v>90.0590405904059</v>
      </c>
      <c r="U15" s="64">
        <f t="shared" si="3"/>
        <v>20.148815864951242</v>
      </c>
      <c r="V15" s="59">
        <v>1512420</v>
      </c>
      <c r="W15" s="60">
        <v>73779</v>
      </c>
      <c r="X15" s="65">
        <f t="shared" si="5"/>
        <v>-0.6748575131246611</v>
      </c>
      <c r="Y15" s="65">
        <f t="shared" si="5"/>
        <v>-0.6692012632320851</v>
      </c>
      <c r="Z15" s="93">
        <v>8081189</v>
      </c>
      <c r="AA15" s="94">
        <v>415041</v>
      </c>
      <c r="AB15" s="66">
        <f t="shared" si="4"/>
        <v>19.470820955038178</v>
      </c>
    </row>
    <row r="16" spans="1:28" s="46" customFormat="1" ht="11.25">
      <c r="A16" s="40">
        <v>10</v>
      </c>
      <c r="B16" s="41"/>
      <c r="C16" s="47" t="s">
        <v>99</v>
      </c>
      <c r="D16" s="48" t="s">
        <v>51</v>
      </c>
      <c r="E16" s="68" t="s">
        <v>100</v>
      </c>
      <c r="F16" s="49">
        <v>43854</v>
      </c>
      <c r="G16" s="45" t="s">
        <v>32</v>
      </c>
      <c r="H16" s="53">
        <v>187</v>
      </c>
      <c r="I16" s="53">
        <v>162</v>
      </c>
      <c r="J16" s="90">
        <v>162</v>
      </c>
      <c r="K16" s="52">
        <v>1</v>
      </c>
      <c r="L16" s="61">
        <v>140366</v>
      </c>
      <c r="M16" s="62">
        <v>6155</v>
      </c>
      <c r="N16" s="61">
        <v>165355</v>
      </c>
      <c r="O16" s="62">
        <v>7007</v>
      </c>
      <c r="P16" s="61">
        <v>164346</v>
      </c>
      <c r="Q16" s="62">
        <v>7183</v>
      </c>
      <c r="R16" s="91">
        <f t="shared" si="0"/>
        <v>470067</v>
      </c>
      <c r="S16" s="92">
        <f t="shared" si="1"/>
        <v>20345</v>
      </c>
      <c r="T16" s="63">
        <f t="shared" si="2"/>
        <v>125.58641975308642</v>
      </c>
      <c r="U16" s="64"/>
      <c r="V16" s="59">
        <v>988454</v>
      </c>
      <c r="W16" s="60">
        <v>42896</v>
      </c>
      <c r="X16" s="65">
        <f t="shared" si="5"/>
        <v>-0.5244422097538176</v>
      </c>
      <c r="Y16" s="65">
        <f t="shared" si="5"/>
        <v>-0.5257133532264081</v>
      </c>
      <c r="Z16" s="95">
        <v>2221001</v>
      </c>
      <c r="AA16" s="96">
        <v>103578</v>
      </c>
      <c r="AB16" s="66">
        <f t="shared" si="4"/>
        <v>21.442787078337098</v>
      </c>
    </row>
    <row r="17" spans="1:28" s="46" customFormat="1" ht="11.25">
      <c r="A17" s="40">
        <v>11</v>
      </c>
      <c r="B17" s="41"/>
      <c r="C17" s="42" t="s">
        <v>71</v>
      </c>
      <c r="D17" s="43" t="s">
        <v>51</v>
      </c>
      <c r="E17" s="67" t="s">
        <v>71</v>
      </c>
      <c r="F17" s="44">
        <v>43840</v>
      </c>
      <c r="G17" s="45" t="s">
        <v>34</v>
      </c>
      <c r="H17" s="51">
        <v>325</v>
      </c>
      <c r="I17" s="51">
        <v>152</v>
      </c>
      <c r="J17" s="90">
        <v>152</v>
      </c>
      <c r="K17" s="52">
        <v>4</v>
      </c>
      <c r="L17" s="61">
        <v>87210</v>
      </c>
      <c r="M17" s="62">
        <v>4839</v>
      </c>
      <c r="N17" s="61">
        <v>93802.5</v>
      </c>
      <c r="O17" s="62">
        <v>5151</v>
      </c>
      <c r="P17" s="61">
        <v>149441.5</v>
      </c>
      <c r="Q17" s="62">
        <v>8118</v>
      </c>
      <c r="R17" s="91">
        <f t="shared" si="0"/>
        <v>330454</v>
      </c>
      <c r="S17" s="92">
        <f t="shared" si="1"/>
        <v>18108</v>
      </c>
      <c r="T17" s="63">
        <f t="shared" si="2"/>
        <v>119.13157894736842</v>
      </c>
      <c r="U17" s="64">
        <f aca="true" t="shared" si="6" ref="U17:U46">R17/S17</f>
        <v>18.249061188425006</v>
      </c>
      <c r="V17" s="59">
        <v>1116491.5</v>
      </c>
      <c r="W17" s="60">
        <v>61657</v>
      </c>
      <c r="X17" s="65">
        <f t="shared" si="5"/>
        <v>-0.7040246163987813</v>
      </c>
      <c r="Y17" s="65">
        <f t="shared" si="5"/>
        <v>-0.7063107189775695</v>
      </c>
      <c r="Z17" s="93">
        <v>14984953</v>
      </c>
      <c r="AA17" s="94">
        <v>839859</v>
      </c>
      <c r="AB17" s="66">
        <f t="shared" si="4"/>
        <v>17.842224706766256</v>
      </c>
    </row>
    <row r="18" spans="1:28" s="46" customFormat="1" ht="11.25">
      <c r="A18" s="40">
        <v>12</v>
      </c>
      <c r="B18" s="71" t="s">
        <v>29</v>
      </c>
      <c r="C18" s="42" t="s">
        <v>104</v>
      </c>
      <c r="D18" s="43" t="s">
        <v>33</v>
      </c>
      <c r="E18" s="67" t="s">
        <v>105</v>
      </c>
      <c r="F18" s="44">
        <v>43861</v>
      </c>
      <c r="G18" s="45" t="s">
        <v>35</v>
      </c>
      <c r="H18" s="51">
        <v>132</v>
      </c>
      <c r="I18" s="51">
        <v>132</v>
      </c>
      <c r="J18" s="90">
        <v>132</v>
      </c>
      <c r="K18" s="52">
        <v>1</v>
      </c>
      <c r="L18" s="61">
        <v>57776.5</v>
      </c>
      <c r="M18" s="62">
        <v>2996</v>
      </c>
      <c r="N18" s="61">
        <v>76870.5</v>
      </c>
      <c r="O18" s="62">
        <v>4035</v>
      </c>
      <c r="P18" s="61">
        <v>75183</v>
      </c>
      <c r="Q18" s="62">
        <v>3971</v>
      </c>
      <c r="R18" s="91">
        <f t="shared" si="0"/>
        <v>209830</v>
      </c>
      <c r="S18" s="92">
        <f t="shared" si="1"/>
        <v>11002</v>
      </c>
      <c r="T18" s="63">
        <f t="shared" si="2"/>
        <v>83.34848484848484</v>
      </c>
      <c r="U18" s="64">
        <f t="shared" si="6"/>
        <v>19.071986911470642</v>
      </c>
      <c r="V18" s="59"/>
      <c r="W18" s="60"/>
      <c r="X18" s="65"/>
      <c r="Y18" s="65"/>
      <c r="Z18" s="97">
        <v>219284</v>
      </c>
      <c r="AA18" s="98">
        <v>11558</v>
      </c>
      <c r="AB18" s="66">
        <f t="shared" si="4"/>
        <v>18.972486589375325</v>
      </c>
    </row>
    <row r="19" spans="1:28" s="46" customFormat="1" ht="11.25">
      <c r="A19" s="40">
        <v>13</v>
      </c>
      <c r="B19" s="41"/>
      <c r="C19" s="42" t="s">
        <v>75</v>
      </c>
      <c r="D19" s="43" t="s">
        <v>52</v>
      </c>
      <c r="E19" s="67" t="s">
        <v>75</v>
      </c>
      <c r="F19" s="44">
        <v>43840</v>
      </c>
      <c r="G19" s="69" t="s">
        <v>45</v>
      </c>
      <c r="H19" s="51">
        <v>265</v>
      </c>
      <c r="I19" s="51">
        <v>104</v>
      </c>
      <c r="J19" s="90">
        <v>112</v>
      </c>
      <c r="K19" s="52">
        <v>4</v>
      </c>
      <c r="L19" s="61">
        <v>48745</v>
      </c>
      <c r="M19" s="62">
        <v>2368</v>
      </c>
      <c r="N19" s="61">
        <v>50121</v>
      </c>
      <c r="O19" s="62">
        <v>2310</v>
      </c>
      <c r="P19" s="61">
        <v>45949</v>
      </c>
      <c r="Q19" s="62">
        <v>2179</v>
      </c>
      <c r="R19" s="91">
        <f t="shared" si="0"/>
        <v>144815</v>
      </c>
      <c r="S19" s="92">
        <f t="shared" si="1"/>
        <v>6857</v>
      </c>
      <c r="T19" s="63">
        <f t="shared" si="2"/>
        <v>61.223214285714285</v>
      </c>
      <c r="U19" s="64">
        <f t="shared" si="6"/>
        <v>21.119294151961498</v>
      </c>
      <c r="V19" s="59">
        <v>672232</v>
      </c>
      <c r="W19" s="60">
        <v>32261</v>
      </c>
      <c r="X19" s="65">
        <f>IF(V19&lt;&gt;0,-(V19-R19)/V19,"")</f>
        <v>-0.7845758607147533</v>
      </c>
      <c r="Y19" s="65">
        <f>IF(W19&lt;&gt;0,-(W19-S19)/W19,"")</f>
        <v>-0.7874523418368928</v>
      </c>
      <c r="Z19" s="93">
        <v>6943980</v>
      </c>
      <c r="AA19" s="94">
        <v>363458</v>
      </c>
      <c r="AB19" s="66">
        <f t="shared" si="4"/>
        <v>19.10531615757529</v>
      </c>
    </row>
    <row r="20" spans="1:28" s="46" customFormat="1" ht="11.25">
      <c r="A20" s="40">
        <v>14</v>
      </c>
      <c r="B20" s="71" t="s">
        <v>29</v>
      </c>
      <c r="C20" s="47" t="s">
        <v>111</v>
      </c>
      <c r="D20" s="48" t="s">
        <v>38</v>
      </c>
      <c r="E20" s="68" t="s">
        <v>112</v>
      </c>
      <c r="F20" s="49">
        <v>43861</v>
      </c>
      <c r="G20" s="45" t="s">
        <v>46</v>
      </c>
      <c r="H20" s="53">
        <v>37</v>
      </c>
      <c r="I20" s="53">
        <v>37</v>
      </c>
      <c r="J20" s="90">
        <v>37</v>
      </c>
      <c r="K20" s="52">
        <v>1</v>
      </c>
      <c r="L20" s="61">
        <v>40430.5</v>
      </c>
      <c r="M20" s="62">
        <v>1580</v>
      </c>
      <c r="N20" s="61">
        <v>44808</v>
      </c>
      <c r="O20" s="62">
        <v>1642</v>
      </c>
      <c r="P20" s="61">
        <v>36975.5</v>
      </c>
      <c r="Q20" s="62">
        <v>1368</v>
      </c>
      <c r="R20" s="91">
        <f t="shared" si="0"/>
        <v>122214</v>
      </c>
      <c r="S20" s="92">
        <f t="shared" si="1"/>
        <v>4590</v>
      </c>
      <c r="T20" s="63">
        <f t="shared" si="2"/>
        <v>124.05405405405405</v>
      </c>
      <c r="U20" s="64">
        <f t="shared" si="6"/>
        <v>26.626143790849675</v>
      </c>
      <c r="V20" s="59"/>
      <c r="W20" s="60"/>
      <c r="X20" s="65"/>
      <c r="Y20" s="65"/>
      <c r="Z20" s="95">
        <v>122214</v>
      </c>
      <c r="AA20" s="96">
        <v>4590</v>
      </c>
      <c r="AB20" s="66">
        <f t="shared" si="4"/>
        <v>26.626143790849675</v>
      </c>
    </row>
    <row r="21" spans="1:28" s="46" customFormat="1" ht="11.25">
      <c r="A21" s="40">
        <v>15</v>
      </c>
      <c r="B21" s="71" t="s">
        <v>29</v>
      </c>
      <c r="C21" s="42" t="s">
        <v>43</v>
      </c>
      <c r="D21" s="43" t="s">
        <v>51</v>
      </c>
      <c r="E21" s="67" t="s">
        <v>44</v>
      </c>
      <c r="F21" s="44">
        <v>43861</v>
      </c>
      <c r="G21" s="70" t="s">
        <v>37</v>
      </c>
      <c r="H21" s="51">
        <v>26</v>
      </c>
      <c r="I21" s="51">
        <v>26</v>
      </c>
      <c r="J21" s="90">
        <v>26</v>
      </c>
      <c r="K21" s="52">
        <v>1</v>
      </c>
      <c r="L21" s="61">
        <v>15355.5</v>
      </c>
      <c r="M21" s="62">
        <v>1001</v>
      </c>
      <c r="N21" s="61">
        <v>19353</v>
      </c>
      <c r="O21" s="62">
        <v>1308</v>
      </c>
      <c r="P21" s="61">
        <v>15182</v>
      </c>
      <c r="Q21" s="62">
        <v>1017</v>
      </c>
      <c r="R21" s="91">
        <f t="shared" si="0"/>
        <v>49890.5</v>
      </c>
      <c r="S21" s="92">
        <f t="shared" si="1"/>
        <v>3326</v>
      </c>
      <c r="T21" s="63">
        <f t="shared" si="2"/>
        <v>127.92307692307692</v>
      </c>
      <c r="U21" s="64">
        <f t="shared" si="6"/>
        <v>15.000150330727601</v>
      </c>
      <c r="V21" s="59"/>
      <c r="W21" s="60"/>
      <c r="X21" s="65"/>
      <c r="Y21" s="65"/>
      <c r="Z21" s="93">
        <v>49890.5</v>
      </c>
      <c r="AA21" s="94">
        <v>3326</v>
      </c>
      <c r="AB21" s="66">
        <f t="shared" si="4"/>
        <v>15.000150330727601</v>
      </c>
    </row>
    <row r="22" spans="1:28" s="46" customFormat="1" ht="11.25">
      <c r="A22" s="40">
        <v>16</v>
      </c>
      <c r="B22" s="50"/>
      <c r="C22" s="47" t="s">
        <v>98</v>
      </c>
      <c r="D22" s="48" t="s">
        <v>33</v>
      </c>
      <c r="E22" s="68" t="s">
        <v>98</v>
      </c>
      <c r="F22" s="49">
        <v>43854</v>
      </c>
      <c r="G22" s="45" t="s">
        <v>46</v>
      </c>
      <c r="H22" s="53">
        <v>194</v>
      </c>
      <c r="I22" s="53">
        <v>53</v>
      </c>
      <c r="J22" s="90">
        <v>53</v>
      </c>
      <c r="K22" s="52">
        <v>2</v>
      </c>
      <c r="L22" s="61">
        <v>10456</v>
      </c>
      <c r="M22" s="62">
        <v>596</v>
      </c>
      <c r="N22" s="61">
        <v>17709</v>
      </c>
      <c r="O22" s="62">
        <v>986</v>
      </c>
      <c r="P22" s="61">
        <v>19133.5</v>
      </c>
      <c r="Q22" s="62">
        <v>1075</v>
      </c>
      <c r="R22" s="91">
        <f t="shared" si="0"/>
        <v>47298.5</v>
      </c>
      <c r="S22" s="92">
        <f t="shared" si="1"/>
        <v>2657</v>
      </c>
      <c r="T22" s="63">
        <f t="shared" si="2"/>
        <v>50.132075471698116</v>
      </c>
      <c r="U22" s="64">
        <f t="shared" si="6"/>
        <v>17.801467820850583</v>
      </c>
      <c r="V22" s="59">
        <v>284697</v>
      </c>
      <c r="W22" s="60">
        <v>15350</v>
      </c>
      <c r="X22" s="65">
        <f>IF(V22&lt;&gt;0,-(V22-R22)/V22,"")</f>
        <v>-0.8338637217814027</v>
      </c>
      <c r="Y22" s="65">
        <f>IF(W22&lt;&gt;0,-(W22-S22)/W22,"")</f>
        <v>-0.8269055374592834</v>
      </c>
      <c r="Z22" s="95">
        <v>616712.5</v>
      </c>
      <c r="AA22" s="96">
        <v>36285</v>
      </c>
      <c r="AB22" s="66">
        <f t="shared" si="4"/>
        <v>16.99634835331404</v>
      </c>
    </row>
    <row r="23" spans="1:28" s="46" customFormat="1" ht="11.25">
      <c r="A23" s="40">
        <v>17</v>
      </c>
      <c r="B23" s="41"/>
      <c r="C23" s="42" t="s">
        <v>72</v>
      </c>
      <c r="D23" s="43" t="s">
        <v>38</v>
      </c>
      <c r="E23" s="67" t="s">
        <v>73</v>
      </c>
      <c r="F23" s="44">
        <v>43840</v>
      </c>
      <c r="G23" s="45" t="s">
        <v>34</v>
      </c>
      <c r="H23" s="51">
        <v>89</v>
      </c>
      <c r="I23" s="51">
        <v>22</v>
      </c>
      <c r="J23" s="90">
        <v>22</v>
      </c>
      <c r="K23" s="52">
        <v>4</v>
      </c>
      <c r="L23" s="61">
        <v>14462</v>
      </c>
      <c r="M23" s="62">
        <v>711</v>
      </c>
      <c r="N23" s="61">
        <v>18105</v>
      </c>
      <c r="O23" s="62">
        <v>860</v>
      </c>
      <c r="P23" s="61">
        <v>15893</v>
      </c>
      <c r="Q23" s="62">
        <v>824</v>
      </c>
      <c r="R23" s="91">
        <f t="shared" si="0"/>
        <v>48460</v>
      </c>
      <c r="S23" s="92">
        <f t="shared" si="1"/>
        <v>2395</v>
      </c>
      <c r="T23" s="63">
        <f t="shared" si="2"/>
        <v>108.86363636363636</v>
      </c>
      <c r="U23" s="64">
        <f t="shared" si="6"/>
        <v>20.23382045929019</v>
      </c>
      <c r="V23" s="59">
        <v>116127.5</v>
      </c>
      <c r="W23" s="60">
        <v>5319</v>
      </c>
      <c r="X23" s="65">
        <f>IF(V23&lt;&gt;0,-(V23-R23)/V23,"")</f>
        <v>-0.5827000495145422</v>
      </c>
      <c r="Y23" s="65">
        <f>IF(W23&lt;&gt;0,-(W23-S23)/W23,"")</f>
        <v>-0.5497273923669863</v>
      </c>
      <c r="Z23" s="93">
        <v>1145288</v>
      </c>
      <c r="AA23" s="94">
        <v>54142</v>
      </c>
      <c r="AB23" s="66">
        <f t="shared" si="4"/>
        <v>21.153411399652764</v>
      </c>
    </row>
    <row r="24" spans="1:28" s="46" customFormat="1" ht="11.25">
      <c r="A24" s="40">
        <v>18</v>
      </c>
      <c r="B24" s="71" t="s">
        <v>29</v>
      </c>
      <c r="C24" s="42" t="s">
        <v>106</v>
      </c>
      <c r="D24" s="43" t="s">
        <v>33</v>
      </c>
      <c r="E24" s="67" t="s">
        <v>107</v>
      </c>
      <c r="F24" s="44">
        <v>43861</v>
      </c>
      <c r="G24" s="45" t="s">
        <v>40</v>
      </c>
      <c r="H24" s="51">
        <v>25</v>
      </c>
      <c r="I24" s="51">
        <v>25</v>
      </c>
      <c r="J24" s="90">
        <v>25</v>
      </c>
      <c r="K24" s="52">
        <v>1</v>
      </c>
      <c r="L24" s="61">
        <v>6758</v>
      </c>
      <c r="M24" s="62">
        <v>415</v>
      </c>
      <c r="N24" s="61">
        <v>11118.5</v>
      </c>
      <c r="O24" s="62">
        <v>639</v>
      </c>
      <c r="P24" s="61">
        <v>11897.5</v>
      </c>
      <c r="Q24" s="62">
        <v>717</v>
      </c>
      <c r="R24" s="91">
        <f t="shared" si="0"/>
        <v>29774</v>
      </c>
      <c r="S24" s="92">
        <f t="shared" si="1"/>
        <v>1771</v>
      </c>
      <c r="T24" s="63">
        <f t="shared" si="2"/>
        <v>70.84</v>
      </c>
      <c r="U24" s="64">
        <f t="shared" si="6"/>
        <v>16.811970638057595</v>
      </c>
      <c r="V24" s="59"/>
      <c r="W24" s="60"/>
      <c r="X24" s="65"/>
      <c r="Y24" s="65"/>
      <c r="Z24" s="93">
        <v>45638.1</v>
      </c>
      <c r="AA24" s="94">
        <v>2873</v>
      </c>
      <c r="AB24" s="66">
        <f t="shared" si="4"/>
        <v>15.885172293769578</v>
      </c>
    </row>
    <row r="25" spans="1:28" s="46" customFormat="1" ht="11.25">
      <c r="A25" s="40">
        <v>19</v>
      </c>
      <c r="B25" s="41"/>
      <c r="C25" s="42" t="s">
        <v>94</v>
      </c>
      <c r="D25" s="43" t="s">
        <v>62</v>
      </c>
      <c r="E25" s="67" t="s">
        <v>94</v>
      </c>
      <c r="F25" s="44">
        <v>43854</v>
      </c>
      <c r="G25" s="45" t="s">
        <v>34</v>
      </c>
      <c r="H25" s="51">
        <v>173</v>
      </c>
      <c r="I25" s="51">
        <v>39</v>
      </c>
      <c r="J25" s="90">
        <v>39</v>
      </c>
      <c r="K25" s="52">
        <v>2</v>
      </c>
      <c r="L25" s="61">
        <v>13315</v>
      </c>
      <c r="M25" s="62">
        <v>716</v>
      </c>
      <c r="N25" s="61">
        <v>10011.5</v>
      </c>
      <c r="O25" s="62">
        <v>532</v>
      </c>
      <c r="P25" s="61">
        <v>9024.5</v>
      </c>
      <c r="Q25" s="62">
        <v>465</v>
      </c>
      <c r="R25" s="91">
        <f t="shared" si="0"/>
        <v>32351</v>
      </c>
      <c r="S25" s="92">
        <f t="shared" si="1"/>
        <v>1713</v>
      </c>
      <c r="T25" s="63">
        <f t="shared" si="2"/>
        <v>43.92307692307692</v>
      </c>
      <c r="U25" s="64">
        <f t="shared" si="6"/>
        <v>18.885580852305896</v>
      </c>
      <c r="V25" s="59">
        <v>359342.5</v>
      </c>
      <c r="W25" s="60">
        <v>18822</v>
      </c>
      <c r="X25" s="65">
        <f aca="true" t="shared" si="7" ref="X25:X36">IF(V25&lt;&gt;0,-(V25-R25)/V25,"")</f>
        <v>-0.9099716843958062</v>
      </c>
      <c r="Y25" s="65">
        <f aca="true" t="shared" si="8" ref="Y25:Y36">IF(W25&lt;&gt;0,-(W25-S25)/W25,"")</f>
        <v>-0.9089894803952822</v>
      </c>
      <c r="Z25" s="93">
        <v>804682</v>
      </c>
      <c r="AA25" s="94">
        <v>46041</v>
      </c>
      <c r="AB25" s="66">
        <f t="shared" si="4"/>
        <v>17.477509176603462</v>
      </c>
    </row>
    <row r="26" spans="1:28" s="46" customFormat="1" ht="11.25">
      <c r="A26" s="40">
        <v>20</v>
      </c>
      <c r="B26" s="41"/>
      <c r="C26" s="42" t="s">
        <v>50</v>
      </c>
      <c r="D26" s="43" t="s">
        <v>30</v>
      </c>
      <c r="E26" s="67" t="s">
        <v>49</v>
      </c>
      <c r="F26" s="44">
        <v>43770</v>
      </c>
      <c r="G26" s="45" t="s">
        <v>35</v>
      </c>
      <c r="H26" s="51">
        <v>100</v>
      </c>
      <c r="I26" s="51">
        <v>11</v>
      </c>
      <c r="J26" s="90">
        <v>11</v>
      </c>
      <c r="K26" s="52">
        <v>14</v>
      </c>
      <c r="L26" s="61">
        <v>12823</v>
      </c>
      <c r="M26" s="62">
        <v>550</v>
      </c>
      <c r="N26" s="61">
        <v>15993</v>
      </c>
      <c r="O26" s="62">
        <v>664</v>
      </c>
      <c r="P26" s="61">
        <v>10714</v>
      </c>
      <c r="Q26" s="62">
        <v>465</v>
      </c>
      <c r="R26" s="91">
        <f t="shared" si="0"/>
        <v>39530</v>
      </c>
      <c r="S26" s="92">
        <f t="shared" si="1"/>
        <v>1679</v>
      </c>
      <c r="T26" s="63">
        <f t="shared" si="2"/>
        <v>152.63636363636363</v>
      </c>
      <c r="U26" s="64">
        <f t="shared" si="6"/>
        <v>23.543776057176892</v>
      </c>
      <c r="V26" s="59">
        <v>49814</v>
      </c>
      <c r="W26" s="60">
        <v>2151</v>
      </c>
      <c r="X26" s="65">
        <f t="shared" si="7"/>
        <v>-0.20644798650981652</v>
      </c>
      <c r="Y26" s="65">
        <f t="shared" si="8"/>
        <v>-0.2194328219432822</v>
      </c>
      <c r="Z26" s="97">
        <v>2471273.5</v>
      </c>
      <c r="AA26" s="98">
        <v>115875</v>
      </c>
      <c r="AB26" s="66">
        <f t="shared" si="4"/>
        <v>21.32706364617044</v>
      </c>
    </row>
    <row r="27" spans="1:28" s="46" customFormat="1" ht="11.25">
      <c r="A27" s="40">
        <v>21</v>
      </c>
      <c r="B27" s="41"/>
      <c r="C27" s="42" t="s">
        <v>54</v>
      </c>
      <c r="D27" s="43" t="s">
        <v>36</v>
      </c>
      <c r="E27" s="67" t="s">
        <v>54</v>
      </c>
      <c r="F27" s="44">
        <v>43791</v>
      </c>
      <c r="G27" s="45" t="s">
        <v>34</v>
      </c>
      <c r="H27" s="51">
        <v>398</v>
      </c>
      <c r="I27" s="51">
        <v>18</v>
      </c>
      <c r="J27" s="90">
        <v>18</v>
      </c>
      <c r="K27" s="52">
        <v>11</v>
      </c>
      <c r="L27" s="61">
        <v>8290</v>
      </c>
      <c r="M27" s="62">
        <v>672</v>
      </c>
      <c r="N27" s="61">
        <v>5315</v>
      </c>
      <c r="O27" s="62">
        <v>421</v>
      </c>
      <c r="P27" s="61">
        <v>5622</v>
      </c>
      <c r="Q27" s="62">
        <v>437</v>
      </c>
      <c r="R27" s="91">
        <f t="shared" si="0"/>
        <v>19227</v>
      </c>
      <c r="S27" s="92">
        <f t="shared" si="1"/>
        <v>1530</v>
      </c>
      <c r="T27" s="63">
        <f t="shared" si="2"/>
        <v>85</v>
      </c>
      <c r="U27" s="64">
        <f t="shared" si="6"/>
        <v>12.566666666666666</v>
      </c>
      <c r="V27" s="59">
        <v>54220</v>
      </c>
      <c r="W27" s="60">
        <v>4375</v>
      </c>
      <c r="X27" s="65">
        <f t="shared" si="7"/>
        <v>-0.6453891552932497</v>
      </c>
      <c r="Y27" s="65">
        <f t="shared" si="8"/>
        <v>-0.6502857142857142</v>
      </c>
      <c r="Z27" s="93">
        <v>31639524</v>
      </c>
      <c r="AA27" s="94">
        <v>1870623</v>
      </c>
      <c r="AB27" s="66">
        <f t="shared" si="4"/>
        <v>16.913896600223563</v>
      </c>
    </row>
    <row r="28" spans="1:28" s="46" customFormat="1" ht="11.25">
      <c r="A28" s="40">
        <v>22</v>
      </c>
      <c r="B28" s="41"/>
      <c r="C28" s="42" t="s">
        <v>81</v>
      </c>
      <c r="D28" s="43" t="s">
        <v>57</v>
      </c>
      <c r="E28" s="67" t="s">
        <v>82</v>
      </c>
      <c r="F28" s="44">
        <v>43847</v>
      </c>
      <c r="G28" s="45" t="s">
        <v>35</v>
      </c>
      <c r="H28" s="51">
        <v>130</v>
      </c>
      <c r="I28" s="51">
        <v>18</v>
      </c>
      <c r="J28" s="90">
        <v>18</v>
      </c>
      <c r="K28" s="52">
        <v>3</v>
      </c>
      <c r="L28" s="61">
        <v>4012</v>
      </c>
      <c r="M28" s="62">
        <v>284</v>
      </c>
      <c r="N28" s="61">
        <v>5039</v>
      </c>
      <c r="O28" s="62">
        <v>342</v>
      </c>
      <c r="P28" s="61">
        <v>5585</v>
      </c>
      <c r="Q28" s="62">
        <v>393</v>
      </c>
      <c r="R28" s="91">
        <f t="shared" si="0"/>
        <v>14636</v>
      </c>
      <c r="S28" s="92">
        <f t="shared" si="1"/>
        <v>1019</v>
      </c>
      <c r="T28" s="63">
        <f t="shared" si="2"/>
        <v>56.611111111111114</v>
      </c>
      <c r="U28" s="64">
        <f t="shared" si="6"/>
        <v>14.363101079489695</v>
      </c>
      <c r="V28" s="59">
        <v>67122</v>
      </c>
      <c r="W28" s="60">
        <v>4034</v>
      </c>
      <c r="X28" s="65">
        <f t="shared" si="7"/>
        <v>-0.7819492863740651</v>
      </c>
      <c r="Y28" s="65">
        <f t="shared" si="8"/>
        <v>-0.7473971244422409</v>
      </c>
      <c r="Z28" s="97">
        <v>755365.5</v>
      </c>
      <c r="AA28" s="98">
        <v>44299</v>
      </c>
      <c r="AB28" s="66">
        <f t="shared" si="4"/>
        <v>17.05152486512111</v>
      </c>
    </row>
    <row r="29" spans="1:28" s="46" customFormat="1" ht="11.25">
      <c r="A29" s="40">
        <v>23</v>
      </c>
      <c r="B29" s="41"/>
      <c r="C29" s="42" t="s">
        <v>56</v>
      </c>
      <c r="D29" s="43" t="s">
        <v>36</v>
      </c>
      <c r="E29" s="67" t="s">
        <v>56</v>
      </c>
      <c r="F29" s="44">
        <v>43805</v>
      </c>
      <c r="G29" s="45" t="s">
        <v>34</v>
      </c>
      <c r="H29" s="51">
        <v>406</v>
      </c>
      <c r="I29" s="51">
        <v>11</v>
      </c>
      <c r="J29" s="90">
        <v>11</v>
      </c>
      <c r="K29" s="52">
        <v>9</v>
      </c>
      <c r="L29" s="61">
        <v>4237</v>
      </c>
      <c r="M29" s="62">
        <v>347</v>
      </c>
      <c r="N29" s="61">
        <v>3886</v>
      </c>
      <c r="O29" s="62">
        <v>311</v>
      </c>
      <c r="P29" s="61">
        <v>4399</v>
      </c>
      <c r="Q29" s="62">
        <v>360</v>
      </c>
      <c r="R29" s="91">
        <f t="shared" si="0"/>
        <v>12522</v>
      </c>
      <c r="S29" s="92">
        <f t="shared" si="1"/>
        <v>1018</v>
      </c>
      <c r="T29" s="63">
        <f t="shared" si="2"/>
        <v>92.54545454545455</v>
      </c>
      <c r="U29" s="64">
        <f t="shared" si="6"/>
        <v>12.300589390962672</v>
      </c>
      <c r="V29" s="59">
        <v>85754.5</v>
      </c>
      <c r="W29" s="60">
        <v>6706</v>
      </c>
      <c r="X29" s="65">
        <f t="shared" si="7"/>
        <v>-0.8539785084164679</v>
      </c>
      <c r="Y29" s="65">
        <f t="shared" si="8"/>
        <v>-0.8481956456904265</v>
      </c>
      <c r="Z29" s="93">
        <v>32838890.85</v>
      </c>
      <c r="AA29" s="94">
        <v>1896628</v>
      </c>
      <c r="AB29" s="66">
        <f t="shared" si="4"/>
        <v>17.314355187205926</v>
      </c>
    </row>
    <row r="30" spans="1:28" s="46" customFormat="1" ht="11.25">
      <c r="A30" s="40">
        <v>24</v>
      </c>
      <c r="B30" s="41"/>
      <c r="C30" s="42" t="s">
        <v>97</v>
      </c>
      <c r="D30" s="43" t="s">
        <v>38</v>
      </c>
      <c r="E30" s="67" t="s">
        <v>97</v>
      </c>
      <c r="F30" s="44">
        <v>43854</v>
      </c>
      <c r="G30" s="45" t="s">
        <v>41</v>
      </c>
      <c r="H30" s="51">
        <v>43</v>
      </c>
      <c r="I30" s="51">
        <v>43</v>
      </c>
      <c r="J30" s="90">
        <v>23</v>
      </c>
      <c r="K30" s="52">
        <v>2</v>
      </c>
      <c r="L30" s="61">
        <v>2603</v>
      </c>
      <c r="M30" s="62">
        <v>199</v>
      </c>
      <c r="N30" s="61">
        <v>3957</v>
      </c>
      <c r="O30" s="62">
        <v>290</v>
      </c>
      <c r="P30" s="61">
        <v>4438</v>
      </c>
      <c r="Q30" s="62">
        <v>317</v>
      </c>
      <c r="R30" s="91">
        <f t="shared" si="0"/>
        <v>10998</v>
      </c>
      <c r="S30" s="92">
        <f t="shared" si="1"/>
        <v>806</v>
      </c>
      <c r="T30" s="63">
        <f t="shared" si="2"/>
        <v>35.04347826086956</v>
      </c>
      <c r="U30" s="64">
        <f t="shared" si="6"/>
        <v>13.64516129032258</v>
      </c>
      <c r="V30" s="59">
        <v>28358.5</v>
      </c>
      <c r="W30" s="60">
        <v>1835</v>
      </c>
      <c r="X30" s="65">
        <f t="shared" si="7"/>
        <v>-0.6121797697339422</v>
      </c>
      <c r="Y30" s="65">
        <f t="shared" si="8"/>
        <v>-0.5607629427792915</v>
      </c>
      <c r="Z30" s="93">
        <v>63202.5</v>
      </c>
      <c r="AA30" s="94">
        <v>4350</v>
      </c>
      <c r="AB30" s="66">
        <f t="shared" si="4"/>
        <v>14.529310344827586</v>
      </c>
    </row>
    <row r="31" spans="1:28" s="46" customFormat="1" ht="11.25">
      <c r="A31" s="40">
        <v>25</v>
      </c>
      <c r="B31" s="41"/>
      <c r="C31" s="42" t="s">
        <v>92</v>
      </c>
      <c r="D31" s="43" t="s">
        <v>36</v>
      </c>
      <c r="E31" s="67" t="s">
        <v>101</v>
      </c>
      <c r="F31" s="44">
        <v>43854</v>
      </c>
      <c r="G31" s="45" t="s">
        <v>35</v>
      </c>
      <c r="H31" s="51">
        <v>26</v>
      </c>
      <c r="I31" s="51">
        <v>16</v>
      </c>
      <c r="J31" s="90">
        <v>16</v>
      </c>
      <c r="K31" s="52">
        <v>2</v>
      </c>
      <c r="L31" s="61">
        <v>4348</v>
      </c>
      <c r="M31" s="62">
        <v>211</v>
      </c>
      <c r="N31" s="61">
        <v>5537</v>
      </c>
      <c r="O31" s="62">
        <v>288</v>
      </c>
      <c r="P31" s="61">
        <v>5267</v>
      </c>
      <c r="Q31" s="62">
        <v>274</v>
      </c>
      <c r="R31" s="91">
        <f t="shared" si="0"/>
        <v>15152</v>
      </c>
      <c r="S31" s="92">
        <f t="shared" si="1"/>
        <v>773</v>
      </c>
      <c r="T31" s="63">
        <f t="shared" si="2"/>
        <v>48.3125</v>
      </c>
      <c r="U31" s="64">
        <f t="shared" si="6"/>
        <v>19.60155239327296</v>
      </c>
      <c r="V31" s="59">
        <v>48027</v>
      </c>
      <c r="W31" s="60">
        <v>1927</v>
      </c>
      <c r="X31" s="65">
        <f t="shared" si="7"/>
        <v>-0.6845107960105774</v>
      </c>
      <c r="Y31" s="65">
        <f t="shared" si="8"/>
        <v>-0.598858329008822</v>
      </c>
      <c r="Z31" s="97">
        <v>116662</v>
      </c>
      <c r="AA31" s="98">
        <v>5544</v>
      </c>
      <c r="AB31" s="66">
        <f t="shared" si="4"/>
        <v>21.042929292929294</v>
      </c>
    </row>
    <row r="32" spans="1:28" s="46" customFormat="1" ht="11.25">
      <c r="A32" s="40">
        <v>26</v>
      </c>
      <c r="B32" s="41"/>
      <c r="C32" s="42" t="s">
        <v>83</v>
      </c>
      <c r="D32" s="43" t="s">
        <v>36</v>
      </c>
      <c r="E32" s="67" t="s">
        <v>84</v>
      </c>
      <c r="F32" s="44">
        <v>43847</v>
      </c>
      <c r="G32" s="45" t="s">
        <v>40</v>
      </c>
      <c r="H32" s="51">
        <v>24</v>
      </c>
      <c r="I32" s="51">
        <v>10</v>
      </c>
      <c r="J32" s="90">
        <v>10</v>
      </c>
      <c r="K32" s="52">
        <v>3</v>
      </c>
      <c r="L32" s="61">
        <v>2674</v>
      </c>
      <c r="M32" s="62">
        <v>157</v>
      </c>
      <c r="N32" s="61">
        <v>4143</v>
      </c>
      <c r="O32" s="62">
        <v>242</v>
      </c>
      <c r="P32" s="61">
        <v>4075</v>
      </c>
      <c r="Q32" s="62">
        <v>246</v>
      </c>
      <c r="R32" s="91">
        <f t="shared" si="0"/>
        <v>10892</v>
      </c>
      <c r="S32" s="92">
        <f t="shared" si="1"/>
        <v>645</v>
      </c>
      <c r="T32" s="63">
        <f t="shared" si="2"/>
        <v>64.5</v>
      </c>
      <c r="U32" s="64">
        <f t="shared" si="6"/>
        <v>16.886821705426357</v>
      </c>
      <c r="V32" s="59">
        <v>28326</v>
      </c>
      <c r="W32" s="60">
        <v>1723</v>
      </c>
      <c r="X32" s="65">
        <f t="shared" si="7"/>
        <v>-0.615476946974511</v>
      </c>
      <c r="Y32" s="65">
        <f t="shared" si="8"/>
        <v>-0.6256529309344168</v>
      </c>
      <c r="Z32" s="93">
        <v>161413.5</v>
      </c>
      <c r="AA32" s="94">
        <v>9914</v>
      </c>
      <c r="AB32" s="66">
        <f t="shared" si="4"/>
        <v>16.281369780108935</v>
      </c>
    </row>
    <row r="33" spans="1:28" s="46" customFormat="1" ht="11.25">
      <c r="A33" s="40">
        <v>27</v>
      </c>
      <c r="B33" s="50"/>
      <c r="C33" s="47" t="s">
        <v>80</v>
      </c>
      <c r="D33" s="48" t="s">
        <v>61</v>
      </c>
      <c r="E33" s="68" t="s">
        <v>79</v>
      </c>
      <c r="F33" s="49">
        <v>43840</v>
      </c>
      <c r="G33" s="45" t="s">
        <v>46</v>
      </c>
      <c r="H33" s="53">
        <v>202</v>
      </c>
      <c r="I33" s="53">
        <v>4</v>
      </c>
      <c r="J33" s="90">
        <v>4</v>
      </c>
      <c r="K33" s="52">
        <v>4</v>
      </c>
      <c r="L33" s="61">
        <v>3997</v>
      </c>
      <c r="M33" s="62">
        <v>194</v>
      </c>
      <c r="N33" s="61">
        <v>3534</v>
      </c>
      <c r="O33" s="62">
        <v>168</v>
      </c>
      <c r="P33" s="61">
        <v>3261</v>
      </c>
      <c r="Q33" s="62">
        <v>150</v>
      </c>
      <c r="R33" s="91">
        <f t="shared" si="0"/>
        <v>10792</v>
      </c>
      <c r="S33" s="92">
        <f t="shared" si="1"/>
        <v>512</v>
      </c>
      <c r="T33" s="63">
        <f t="shared" si="2"/>
        <v>128</v>
      </c>
      <c r="U33" s="64">
        <f t="shared" si="6"/>
        <v>21.078125</v>
      </c>
      <c r="V33" s="59">
        <v>23401</v>
      </c>
      <c r="W33" s="60">
        <v>1110</v>
      </c>
      <c r="X33" s="65">
        <f t="shared" si="7"/>
        <v>-0.5388231272167856</v>
      </c>
      <c r="Y33" s="65">
        <f t="shared" si="8"/>
        <v>-0.5387387387387388</v>
      </c>
      <c r="Z33" s="95">
        <v>1060725.5</v>
      </c>
      <c r="AA33" s="96">
        <v>56946</v>
      </c>
      <c r="AB33" s="66">
        <f t="shared" si="4"/>
        <v>18.62686580269027</v>
      </c>
    </row>
    <row r="34" spans="1:28" s="46" customFormat="1" ht="11.25">
      <c r="A34" s="40">
        <v>28</v>
      </c>
      <c r="B34" s="41"/>
      <c r="C34" s="42" t="s">
        <v>63</v>
      </c>
      <c r="D34" s="43" t="s">
        <v>60</v>
      </c>
      <c r="E34" s="67" t="s">
        <v>64</v>
      </c>
      <c r="F34" s="44">
        <v>43819</v>
      </c>
      <c r="G34" s="45" t="s">
        <v>28</v>
      </c>
      <c r="H34" s="51">
        <v>311</v>
      </c>
      <c r="I34" s="51">
        <v>2</v>
      </c>
      <c r="J34" s="90">
        <v>2</v>
      </c>
      <c r="K34" s="52">
        <v>7</v>
      </c>
      <c r="L34" s="61">
        <v>3292</v>
      </c>
      <c r="M34" s="62">
        <v>213</v>
      </c>
      <c r="N34" s="61">
        <v>3635</v>
      </c>
      <c r="O34" s="62">
        <v>189</v>
      </c>
      <c r="P34" s="61">
        <v>1516</v>
      </c>
      <c r="Q34" s="62">
        <v>80</v>
      </c>
      <c r="R34" s="91">
        <f t="shared" si="0"/>
        <v>8443</v>
      </c>
      <c r="S34" s="92">
        <f t="shared" si="1"/>
        <v>482</v>
      </c>
      <c r="T34" s="63">
        <f t="shared" si="2"/>
        <v>241</v>
      </c>
      <c r="U34" s="64">
        <f t="shared" si="6"/>
        <v>17.516597510373444</v>
      </c>
      <c r="V34" s="59">
        <v>28593</v>
      </c>
      <c r="W34" s="60">
        <v>894</v>
      </c>
      <c r="X34" s="65">
        <f t="shared" si="7"/>
        <v>-0.7047179379568426</v>
      </c>
      <c r="Y34" s="65">
        <f t="shared" si="8"/>
        <v>-0.4608501118568233</v>
      </c>
      <c r="Z34" s="93">
        <v>9362155</v>
      </c>
      <c r="AA34" s="94">
        <v>378865</v>
      </c>
      <c r="AB34" s="66">
        <f t="shared" si="4"/>
        <v>24.71105802858538</v>
      </c>
    </row>
    <row r="35" spans="1:28" s="46" customFormat="1" ht="11.25">
      <c r="A35" s="40">
        <v>29</v>
      </c>
      <c r="B35" s="41"/>
      <c r="C35" s="42" t="s">
        <v>93</v>
      </c>
      <c r="D35" s="43" t="s">
        <v>42</v>
      </c>
      <c r="E35" s="67" t="s">
        <v>102</v>
      </c>
      <c r="F35" s="44">
        <v>43854</v>
      </c>
      <c r="G35" s="45" t="s">
        <v>35</v>
      </c>
      <c r="H35" s="51">
        <v>32</v>
      </c>
      <c r="I35" s="51">
        <v>8</v>
      </c>
      <c r="J35" s="90">
        <v>8</v>
      </c>
      <c r="K35" s="52">
        <v>2</v>
      </c>
      <c r="L35" s="61">
        <v>2140</v>
      </c>
      <c r="M35" s="62">
        <v>128</v>
      </c>
      <c r="N35" s="61">
        <v>1790</v>
      </c>
      <c r="O35" s="62">
        <v>107</v>
      </c>
      <c r="P35" s="61">
        <v>2923</v>
      </c>
      <c r="Q35" s="62">
        <v>173</v>
      </c>
      <c r="R35" s="91">
        <f t="shared" si="0"/>
        <v>6853</v>
      </c>
      <c r="S35" s="92">
        <f t="shared" si="1"/>
        <v>408</v>
      </c>
      <c r="T35" s="63">
        <f t="shared" si="2"/>
        <v>51</v>
      </c>
      <c r="U35" s="64">
        <f t="shared" si="6"/>
        <v>16.79656862745098</v>
      </c>
      <c r="V35" s="59">
        <v>22272.5</v>
      </c>
      <c r="W35" s="60">
        <v>1264</v>
      </c>
      <c r="X35" s="65">
        <f t="shared" si="7"/>
        <v>-0.6923111460321024</v>
      </c>
      <c r="Y35" s="65">
        <f t="shared" si="8"/>
        <v>-0.6772151898734177</v>
      </c>
      <c r="Z35" s="97">
        <v>49786.5</v>
      </c>
      <c r="AA35" s="98">
        <v>3016</v>
      </c>
      <c r="AB35" s="66">
        <f t="shared" si="4"/>
        <v>16.507460212201593</v>
      </c>
    </row>
    <row r="36" spans="1:28" s="46" customFormat="1" ht="11.25">
      <c r="A36" s="40">
        <v>30</v>
      </c>
      <c r="B36" s="50"/>
      <c r="C36" s="47" t="s">
        <v>77</v>
      </c>
      <c r="D36" s="48" t="s">
        <v>38</v>
      </c>
      <c r="E36" s="68" t="s">
        <v>78</v>
      </c>
      <c r="F36" s="49">
        <v>43840</v>
      </c>
      <c r="G36" s="45" t="s">
        <v>46</v>
      </c>
      <c r="H36" s="53">
        <v>163</v>
      </c>
      <c r="I36" s="53">
        <v>4</v>
      </c>
      <c r="J36" s="90">
        <v>4</v>
      </c>
      <c r="K36" s="52">
        <v>4</v>
      </c>
      <c r="L36" s="61">
        <v>2736</v>
      </c>
      <c r="M36" s="62">
        <v>133</v>
      </c>
      <c r="N36" s="61">
        <v>2560</v>
      </c>
      <c r="O36" s="62">
        <v>129</v>
      </c>
      <c r="P36" s="61">
        <v>2842</v>
      </c>
      <c r="Q36" s="62">
        <v>145</v>
      </c>
      <c r="R36" s="91">
        <f t="shared" si="0"/>
        <v>8138</v>
      </c>
      <c r="S36" s="92">
        <f t="shared" si="1"/>
        <v>407</v>
      </c>
      <c r="T36" s="63">
        <f t="shared" si="2"/>
        <v>101.75</v>
      </c>
      <c r="U36" s="64">
        <f t="shared" si="6"/>
        <v>19.995085995085994</v>
      </c>
      <c r="V36" s="59">
        <v>59848.5</v>
      </c>
      <c r="W36" s="60">
        <v>2724</v>
      </c>
      <c r="X36" s="65">
        <f t="shared" si="7"/>
        <v>-0.8640233255637151</v>
      </c>
      <c r="Y36" s="65">
        <f t="shared" si="8"/>
        <v>-0.8505873715124816</v>
      </c>
      <c r="Z36" s="95">
        <v>1585237</v>
      </c>
      <c r="AA36" s="96">
        <v>78922</v>
      </c>
      <c r="AB36" s="66">
        <f t="shared" si="4"/>
        <v>20.086123007526417</v>
      </c>
    </row>
    <row r="37" spans="1:28" s="46" customFormat="1" ht="11.25">
      <c r="A37" s="40">
        <v>31</v>
      </c>
      <c r="B37" s="71" t="s">
        <v>29</v>
      </c>
      <c r="C37" s="42" t="s">
        <v>110</v>
      </c>
      <c r="D37" s="43" t="s">
        <v>51</v>
      </c>
      <c r="E37" s="67" t="s">
        <v>110</v>
      </c>
      <c r="F37" s="44">
        <v>43861</v>
      </c>
      <c r="G37" s="45" t="s">
        <v>41</v>
      </c>
      <c r="H37" s="51">
        <v>20</v>
      </c>
      <c r="I37" s="51">
        <v>20</v>
      </c>
      <c r="J37" s="90">
        <v>20</v>
      </c>
      <c r="K37" s="52">
        <v>1</v>
      </c>
      <c r="L37" s="61">
        <v>811</v>
      </c>
      <c r="M37" s="62">
        <v>52</v>
      </c>
      <c r="N37" s="61">
        <v>1146.5</v>
      </c>
      <c r="O37" s="62">
        <v>74</v>
      </c>
      <c r="P37" s="61">
        <v>1594</v>
      </c>
      <c r="Q37" s="62">
        <v>84</v>
      </c>
      <c r="R37" s="91">
        <f t="shared" si="0"/>
        <v>3551.5</v>
      </c>
      <c r="S37" s="92">
        <f t="shared" si="1"/>
        <v>210</v>
      </c>
      <c r="T37" s="63">
        <f t="shared" si="2"/>
        <v>10.5</v>
      </c>
      <c r="U37" s="64">
        <f t="shared" si="6"/>
        <v>16.91190476190476</v>
      </c>
      <c r="V37" s="59"/>
      <c r="W37" s="60"/>
      <c r="X37" s="65"/>
      <c r="Y37" s="65"/>
      <c r="Z37" s="93">
        <v>3551.5</v>
      </c>
      <c r="AA37" s="94">
        <v>210</v>
      </c>
      <c r="AB37" s="66">
        <f t="shared" si="4"/>
        <v>16.91190476190476</v>
      </c>
    </row>
    <row r="38" spans="1:28" s="46" customFormat="1" ht="11.25">
      <c r="A38" s="40">
        <v>32</v>
      </c>
      <c r="B38" s="50"/>
      <c r="C38" s="47" t="s">
        <v>55</v>
      </c>
      <c r="D38" s="48" t="s">
        <v>31</v>
      </c>
      <c r="E38" s="68" t="s">
        <v>55</v>
      </c>
      <c r="F38" s="49">
        <v>43798</v>
      </c>
      <c r="G38" s="45" t="s">
        <v>46</v>
      </c>
      <c r="H38" s="53">
        <v>100</v>
      </c>
      <c r="I38" s="53">
        <v>1</v>
      </c>
      <c r="J38" s="90">
        <v>1</v>
      </c>
      <c r="K38" s="52">
        <v>8</v>
      </c>
      <c r="L38" s="61">
        <v>0</v>
      </c>
      <c r="M38" s="62">
        <v>0</v>
      </c>
      <c r="N38" s="61">
        <v>0</v>
      </c>
      <c r="O38" s="62">
        <v>0</v>
      </c>
      <c r="P38" s="61">
        <v>3199</v>
      </c>
      <c r="Q38" s="62">
        <v>152</v>
      </c>
      <c r="R38" s="91">
        <f t="shared" si="0"/>
        <v>3199</v>
      </c>
      <c r="S38" s="92">
        <f t="shared" si="1"/>
        <v>152</v>
      </c>
      <c r="T38" s="63">
        <f t="shared" si="2"/>
        <v>152</v>
      </c>
      <c r="U38" s="64">
        <f t="shared" si="6"/>
        <v>21.04605263157895</v>
      </c>
      <c r="V38" s="59"/>
      <c r="W38" s="60"/>
      <c r="X38" s="65">
        <f aca="true" t="shared" si="9" ref="X38:X46">IF(V38&lt;&gt;0,-(V38-R38)/V38,"")</f>
      </c>
      <c r="Y38" s="65">
        <f aca="true" t="shared" si="10" ref="Y38:Y46">IF(W38&lt;&gt;0,-(W38-S38)/W38,"")</f>
      </c>
      <c r="Z38" s="95">
        <v>222767</v>
      </c>
      <c r="AA38" s="96">
        <v>13841</v>
      </c>
      <c r="AB38" s="66">
        <f t="shared" si="4"/>
        <v>16.094718589697276</v>
      </c>
    </row>
    <row r="39" spans="1:28" s="46" customFormat="1" ht="11.25">
      <c r="A39" s="40">
        <v>33</v>
      </c>
      <c r="B39" s="41"/>
      <c r="C39" s="42" t="s">
        <v>68</v>
      </c>
      <c r="D39" s="43" t="s">
        <v>62</v>
      </c>
      <c r="E39" s="67" t="s">
        <v>68</v>
      </c>
      <c r="F39" s="44">
        <v>43833</v>
      </c>
      <c r="G39" s="45" t="s">
        <v>35</v>
      </c>
      <c r="H39" s="51">
        <v>52</v>
      </c>
      <c r="I39" s="51">
        <v>2</v>
      </c>
      <c r="J39" s="90">
        <v>2</v>
      </c>
      <c r="K39" s="52">
        <v>5</v>
      </c>
      <c r="L39" s="61">
        <v>876</v>
      </c>
      <c r="M39" s="62">
        <v>31</v>
      </c>
      <c r="N39" s="61">
        <v>850</v>
      </c>
      <c r="O39" s="62">
        <v>31</v>
      </c>
      <c r="P39" s="61">
        <v>620</v>
      </c>
      <c r="Q39" s="62">
        <v>20</v>
      </c>
      <c r="R39" s="91">
        <f t="shared" si="0"/>
        <v>2346</v>
      </c>
      <c r="S39" s="92">
        <f t="shared" si="1"/>
        <v>82</v>
      </c>
      <c r="T39" s="63">
        <f t="shared" si="2"/>
        <v>41</v>
      </c>
      <c r="U39" s="64">
        <f t="shared" si="6"/>
        <v>28.609756097560975</v>
      </c>
      <c r="V39" s="59">
        <v>7203</v>
      </c>
      <c r="W39" s="60">
        <v>247</v>
      </c>
      <c r="X39" s="65">
        <f t="shared" si="9"/>
        <v>-0.6743023740108288</v>
      </c>
      <c r="Y39" s="65">
        <f t="shared" si="10"/>
        <v>-0.6680161943319838</v>
      </c>
      <c r="Z39" s="97">
        <v>397846</v>
      </c>
      <c r="AA39" s="98">
        <v>16960</v>
      </c>
      <c r="AB39" s="66">
        <f t="shared" si="4"/>
        <v>23.457900943396226</v>
      </c>
    </row>
    <row r="40" spans="1:28" s="46" customFormat="1" ht="11.25">
      <c r="A40" s="40">
        <v>34</v>
      </c>
      <c r="B40" s="41"/>
      <c r="C40" s="42" t="s">
        <v>66</v>
      </c>
      <c r="D40" s="43" t="s">
        <v>51</v>
      </c>
      <c r="E40" s="67" t="s">
        <v>67</v>
      </c>
      <c r="F40" s="44">
        <v>43826</v>
      </c>
      <c r="G40" s="45" t="s">
        <v>39</v>
      </c>
      <c r="H40" s="51">
        <v>30</v>
      </c>
      <c r="I40" s="51">
        <v>1</v>
      </c>
      <c r="J40" s="90">
        <v>1</v>
      </c>
      <c r="K40" s="52">
        <v>2</v>
      </c>
      <c r="L40" s="61">
        <v>58</v>
      </c>
      <c r="M40" s="62">
        <v>8</v>
      </c>
      <c r="N40" s="61">
        <v>24</v>
      </c>
      <c r="O40" s="62">
        <v>4</v>
      </c>
      <c r="P40" s="61">
        <v>390</v>
      </c>
      <c r="Q40" s="62">
        <v>65</v>
      </c>
      <c r="R40" s="91">
        <f t="shared" si="0"/>
        <v>472</v>
      </c>
      <c r="S40" s="92">
        <f t="shared" si="1"/>
        <v>77</v>
      </c>
      <c r="T40" s="63">
        <f t="shared" si="2"/>
        <v>77</v>
      </c>
      <c r="U40" s="64">
        <f t="shared" si="6"/>
        <v>6.12987012987013</v>
      </c>
      <c r="V40" s="59"/>
      <c r="W40" s="60"/>
      <c r="X40" s="65">
        <f t="shared" si="9"/>
      </c>
      <c r="Y40" s="65">
        <f t="shared" si="10"/>
      </c>
      <c r="Z40" s="95">
        <v>47280</v>
      </c>
      <c r="AA40" s="96">
        <v>2290</v>
      </c>
      <c r="AB40" s="66">
        <f t="shared" si="4"/>
        <v>20.646288209606986</v>
      </c>
    </row>
    <row r="41" spans="1:28" s="46" customFormat="1" ht="11.25">
      <c r="A41" s="40">
        <v>35</v>
      </c>
      <c r="B41" s="41"/>
      <c r="C41" s="47" t="s">
        <v>58</v>
      </c>
      <c r="D41" s="48" t="s">
        <v>38</v>
      </c>
      <c r="E41" s="68" t="s">
        <v>59</v>
      </c>
      <c r="F41" s="49">
        <v>43812</v>
      </c>
      <c r="G41" s="45" t="s">
        <v>32</v>
      </c>
      <c r="H41" s="53">
        <v>272</v>
      </c>
      <c r="I41" s="53">
        <v>1</v>
      </c>
      <c r="J41" s="90">
        <v>1</v>
      </c>
      <c r="K41" s="52">
        <v>2</v>
      </c>
      <c r="L41" s="61">
        <v>240</v>
      </c>
      <c r="M41" s="62">
        <v>12</v>
      </c>
      <c r="N41" s="61">
        <v>286</v>
      </c>
      <c r="O41" s="62">
        <v>14</v>
      </c>
      <c r="P41" s="61">
        <v>156</v>
      </c>
      <c r="Q41" s="62">
        <v>8</v>
      </c>
      <c r="R41" s="91">
        <f t="shared" si="0"/>
        <v>682</v>
      </c>
      <c r="S41" s="92">
        <f t="shared" si="1"/>
        <v>34</v>
      </c>
      <c r="T41" s="63">
        <f t="shared" si="2"/>
        <v>34</v>
      </c>
      <c r="U41" s="64">
        <f t="shared" si="6"/>
        <v>20.058823529411764</v>
      </c>
      <c r="V41" s="59">
        <v>8387</v>
      </c>
      <c r="W41" s="60">
        <v>306</v>
      </c>
      <c r="X41" s="65">
        <f t="shared" si="9"/>
        <v>-0.9186836771193514</v>
      </c>
      <c r="Y41" s="65">
        <f t="shared" si="10"/>
        <v>-0.8888888888888888</v>
      </c>
      <c r="Z41" s="95">
        <v>6163698</v>
      </c>
      <c r="AA41" s="96">
        <v>308337</v>
      </c>
      <c r="AB41" s="66">
        <f t="shared" si="4"/>
        <v>19.99013417137742</v>
      </c>
    </row>
    <row r="42" spans="1:28" s="46" customFormat="1" ht="11.25">
      <c r="A42" s="40">
        <v>36</v>
      </c>
      <c r="B42" s="41"/>
      <c r="C42" s="47" t="s">
        <v>48</v>
      </c>
      <c r="D42" s="48" t="s">
        <v>42</v>
      </c>
      <c r="E42" s="68" t="s">
        <v>48</v>
      </c>
      <c r="F42" s="49">
        <v>43742</v>
      </c>
      <c r="G42" s="45" t="s">
        <v>32</v>
      </c>
      <c r="H42" s="53">
        <v>313</v>
      </c>
      <c r="I42" s="53">
        <v>1</v>
      </c>
      <c r="J42" s="90">
        <v>1</v>
      </c>
      <c r="K42" s="52">
        <v>8</v>
      </c>
      <c r="L42" s="61">
        <v>228</v>
      </c>
      <c r="M42" s="62">
        <v>12</v>
      </c>
      <c r="N42" s="61">
        <v>244</v>
      </c>
      <c r="O42" s="62">
        <v>13</v>
      </c>
      <c r="P42" s="61">
        <v>154</v>
      </c>
      <c r="Q42" s="62">
        <v>8</v>
      </c>
      <c r="R42" s="91">
        <f t="shared" si="0"/>
        <v>626</v>
      </c>
      <c r="S42" s="92">
        <f t="shared" si="1"/>
        <v>33</v>
      </c>
      <c r="T42" s="63">
        <f t="shared" si="2"/>
        <v>33</v>
      </c>
      <c r="U42" s="64">
        <f t="shared" si="6"/>
        <v>18.96969696969697</v>
      </c>
      <c r="V42" s="59">
        <v>1230</v>
      </c>
      <c r="W42" s="60">
        <v>67</v>
      </c>
      <c r="X42" s="65">
        <f t="shared" si="9"/>
        <v>-0.49105691056910566</v>
      </c>
      <c r="Y42" s="65">
        <f t="shared" si="10"/>
        <v>-0.5074626865671642</v>
      </c>
      <c r="Z42" s="95">
        <v>36807363</v>
      </c>
      <c r="AA42" s="96">
        <v>1869503</v>
      </c>
      <c r="AB42" s="66">
        <f t="shared" si="4"/>
        <v>19.688314487861213</v>
      </c>
    </row>
    <row r="43" spans="1:28" s="46" customFormat="1" ht="11.25">
      <c r="A43" s="40">
        <v>37</v>
      </c>
      <c r="B43" s="41"/>
      <c r="C43" s="42" t="s">
        <v>88</v>
      </c>
      <c r="D43" s="43" t="s">
        <v>57</v>
      </c>
      <c r="E43" s="67" t="s">
        <v>87</v>
      </c>
      <c r="F43" s="44">
        <v>43847</v>
      </c>
      <c r="G43" s="45" t="s">
        <v>39</v>
      </c>
      <c r="H43" s="51">
        <v>37</v>
      </c>
      <c r="I43" s="51">
        <v>2</v>
      </c>
      <c r="J43" s="90">
        <v>2</v>
      </c>
      <c r="K43" s="52">
        <v>3</v>
      </c>
      <c r="L43" s="61">
        <v>226.5</v>
      </c>
      <c r="M43" s="62">
        <v>13</v>
      </c>
      <c r="N43" s="61">
        <v>0</v>
      </c>
      <c r="O43" s="62">
        <v>0</v>
      </c>
      <c r="P43" s="61">
        <v>60</v>
      </c>
      <c r="Q43" s="62">
        <v>5</v>
      </c>
      <c r="R43" s="91">
        <f t="shared" si="0"/>
        <v>286.5</v>
      </c>
      <c r="S43" s="92">
        <f t="shared" si="1"/>
        <v>18</v>
      </c>
      <c r="T43" s="63">
        <f t="shared" si="2"/>
        <v>9</v>
      </c>
      <c r="U43" s="64">
        <f t="shared" si="6"/>
        <v>15.916666666666666</v>
      </c>
      <c r="V43" s="59">
        <v>210</v>
      </c>
      <c r="W43" s="60">
        <v>20</v>
      </c>
      <c r="X43" s="65">
        <f t="shared" si="9"/>
        <v>0.36428571428571427</v>
      </c>
      <c r="Y43" s="65">
        <f t="shared" si="10"/>
        <v>-0.1</v>
      </c>
      <c r="Z43" s="95">
        <v>50791.5</v>
      </c>
      <c r="AA43" s="96">
        <v>2949</v>
      </c>
      <c r="AB43" s="66">
        <f t="shared" si="4"/>
        <v>17.223296032553407</v>
      </c>
    </row>
    <row r="44" spans="1:28" s="46" customFormat="1" ht="11.25">
      <c r="A44" s="40">
        <v>38</v>
      </c>
      <c r="B44" s="41"/>
      <c r="C44" s="42" t="s">
        <v>76</v>
      </c>
      <c r="D44" s="43" t="s">
        <v>38</v>
      </c>
      <c r="E44" s="67" t="s">
        <v>76</v>
      </c>
      <c r="F44" s="44">
        <v>43840</v>
      </c>
      <c r="G44" s="45" t="s">
        <v>47</v>
      </c>
      <c r="H44" s="51">
        <v>20</v>
      </c>
      <c r="I44" s="51">
        <v>1</v>
      </c>
      <c r="J44" s="90">
        <v>1</v>
      </c>
      <c r="K44" s="52">
        <v>4</v>
      </c>
      <c r="L44" s="61">
        <v>56</v>
      </c>
      <c r="M44" s="62">
        <v>4</v>
      </c>
      <c r="N44" s="61">
        <v>56</v>
      </c>
      <c r="O44" s="62">
        <v>4</v>
      </c>
      <c r="P44" s="61">
        <v>28</v>
      </c>
      <c r="Q44" s="62">
        <v>2</v>
      </c>
      <c r="R44" s="91">
        <f t="shared" si="0"/>
        <v>140</v>
      </c>
      <c r="S44" s="92">
        <f t="shared" si="1"/>
        <v>10</v>
      </c>
      <c r="T44" s="63">
        <f t="shared" si="2"/>
        <v>10</v>
      </c>
      <c r="U44" s="64">
        <f t="shared" si="6"/>
        <v>14</v>
      </c>
      <c r="V44" s="59">
        <v>148</v>
      </c>
      <c r="W44" s="60">
        <v>11</v>
      </c>
      <c r="X44" s="65">
        <f t="shared" si="9"/>
        <v>-0.05405405405405406</v>
      </c>
      <c r="Y44" s="65">
        <f t="shared" si="10"/>
        <v>-0.09090909090909091</v>
      </c>
      <c r="Z44" s="93">
        <v>27314</v>
      </c>
      <c r="AA44" s="94">
        <v>2280</v>
      </c>
      <c r="AB44" s="66">
        <f t="shared" si="4"/>
        <v>11.97982456140351</v>
      </c>
    </row>
    <row r="45" spans="1:28" s="46" customFormat="1" ht="11.25">
      <c r="A45" s="40">
        <v>39</v>
      </c>
      <c r="B45" s="41"/>
      <c r="C45" s="42" t="s">
        <v>70</v>
      </c>
      <c r="D45" s="43" t="s">
        <v>51</v>
      </c>
      <c r="E45" s="67" t="s">
        <v>70</v>
      </c>
      <c r="F45" s="44">
        <v>43833</v>
      </c>
      <c r="G45" s="45" t="s">
        <v>39</v>
      </c>
      <c r="H45" s="51">
        <v>53</v>
      </c>
      <c r="I45" s="51">
        <v>1</v>
      </c>
      <c r="J45" s="90">
        <v>1</v>
      </c>
      <c r="K45" s="52">
        <v>5</v>
      </c>
      <c r="L45" s="61">
        <v>0</v>
      </c>
      <c r="M45" s="62">
        <v>0</v>
      </c>
      <c r="N45" s="61">
        <v>30</v>
      </c>
      <c r="O45" s="62">
        <v>2</v>
      </c>
      <c r="P45" s="61">
        <v>90</v>
      </c>
      <c r="Q45" s="62">
        <v>6</v>
      </c>
      <c r="R45" s="91">
        <f t="shared" si="0"/>
        <v>120</v>
      </c>
      <c r="S45" s="92">
        <f t="shared" si="1"/>
        <v>8</v>
      </c>
      <c r="T45" s="63">
        <f t="shared" si="2"/>
        <v>8</v>
      </c>
      <c r="U45" s="64">
        <f t="shared" si="6"/>
        <v>15</v>
      </c>
      <c r="V45" s="59">
        <v>60</v>
      </c>
      <c r="W45" s="60">
        <v>4</v>
      </c>
      <c r="X45" s="65">
        <f t="shared" si="9"/>
        <v>1</v>
      </c>
      <c r="Y45" s="65">
        <f t="shared" si="10"/>
        <v>1</v>
      </c>
      <c r="Z45" s="95">
        <v>96960</v>
      </c>
      <c r="AA45" s="96">
        <v>5438</v>
      </c>
      <c r="AB45" s="66">
        <f t="shared" si="4"/>
        <v>17.830084589922766</v>
      </c>
    </row>
    <row r="46" spans="1:28" s="46" customFormat="1" ht="11.25">
      <c r="A46" s="40">
        <v>40</v>
      </c>
      <c r="B46" s="41"/>
      <c r="C46" s="42" t="s">
        <v>86</v>
      </c>
      <c r="D46" s="43" t="s">
        <v>51</v>
      </c>
      <c r="E46" s="67" t="s">
        <v>86</v>
      </c>
      <c r="F46" s="44">
        <v>43878</v>
      </c>
      <c r="G46" s="45" t="s">
        <v>41</v>
      </c>
      <c r="H46" s="51">
        <v>16</v>
      </c>
      <c r="I46" s="51">
        <v>16</v>
      </c>
      <c r="J46" s="90">
        <v>1</v>
      </c>
      <c r="K46" s="52">
        <v>3</v>
      </c>
      <c r="L46" s="61">
        <v>0</v>
      </c>
      <c r="M46" s="62">
        <v>0</v>
      </c>
      <c r="N46" s="61">
        <v>60</v>
      </c>
      <c r="O46" s="62">
        <v>5</v>
      </c>
      <c r="P46" s="61">
        <v>45</v>
      </c>
      <c r="Q46" s="62">
        <v>3</v>
      </c>
      <c r="R46" s="91">
        <f t="shared" si="0"/>
        <v>105</v>
      </c>
      <c r="S46" s="92">
        <f t="shared" si="1"/>
        <v>8</v>
      </c>
      <c r="T46" s="63">
        <f t="shared" si="2"/>
        <v>8</v>
      </c>
      <c r="U46" s="64">
        <f t="shared" si="6"/>
        <v>13.125</v>
      </c>
      <c r="V46" s="59"/>
      <c r="W46" s="60"/>
      <c r="X46" s="65">
        <f t="shared" si="9"/>
      </c>
      <c r="Y46" s="65">
        <f t="shared" si="10"/>
      </c>
      <c r="Z46" s="93">
        <v>8121</v>
      </c>
      <c r="AA46" s="94">
        <v>613</v>
      </c>
      <c r="AB46" s="66">
        <f t="shared" si="4"/>
        <v>13.247960848287113</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2020-02-04T10:24:24Z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