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860" tabRatio="677" activeTab="0"/>
  </bookViews>
  <sheets>
    <sheet name="17-23.1.2020 (hafta)" sheetId="1" r:id="rId1"/>
  </sheets>
  <definedNames>
    <definedName name="Excel_BuiltIn__FilterDatabase" localSheetId="0">'17-23.1.2020 (hafta)'!$A$1:$V$71</definedName>
    <definedName name="_xlnm.Print_Area" localSheetId="0">'17-23.1.2020 (hafta)'!#REF!</definedName>
  </definedNames>
  <calcPr fullCalcOnLoad="1"/>
</workbook>
</file>

<file path=xl/sharedStrings.xml><?xml version="1.0" encoding="utf-8"?>
<sst xmlns="http://schemas.openxmlformats.org/spreadsheetml/2006/main" count="295" uniqueCount="153">
  <si>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</si>
  <si>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</si>
  <si>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</si>
  <si>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</si>
  <si>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</si>
  <si>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</si>
  <si>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</si>
  <si>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</si>
  <si>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</si>
  <si>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</si>
  <si>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</si>
  <si>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</si>
  <si>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</si>
  <si>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</si>
  <si>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</si>
  <si>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</si>
  <si>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</si>
  <si>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</si>
  <si>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</si>
  <si>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</si>
  <si>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</si>
  <si>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</si>
  <si>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</si>
  <si>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</si>
  <si>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</si>
  <si>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</si>
  <si>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7+13A</t>
  </si>
  <si>
    <t>WARNER BROS. TURKEY</t>
  </si>
  <si>
    <t>7A</t>
  </si>
  <si>
    <t>G</t>
  </si>
  <si>
    <t>CGVMARS DAĞITIM</t>
  </si>
  <si>
    <t>BİR FİLM</t>
  </si>
  <si>
    <t>7+</t>
  </si>
  <si>
    <t>FİLMARTI</t>
  </si>
  <si>
    <t>13+</t>
  </si>
  <si>
    <t>ÖZEN FİLM</t>
  </si>
  <si>
    <t>BS DAĞITIM</t>
  </si>
  <si>
    <t>13+15A</t>
  </si>
  <si>
    <t>MC FİLM</t>
  </si>
  <si>
    <t>VYKRADENA PRYNTSESA: RUSLAN I LUDMILA</t>
  </si>
  <si>
    <t>KAYIP PRENSES</t>
  </si>
  <si>
    <t>FERDINAND</t>
  </si>
  <si>
    <t>18+</t>
  </si>
  <si>
    <t>DIE HASCHENSCHULE: JAGD NACH DEM GOLDENEN</t>
  </si>
  <si>
    <t>TAVŞAN OKULU</t>
  </si>
  <si>
    <t>MY LITTLE PONY: THE MOVIE</t>
  </si>
  <si>
    <t>MY LITTLE PONY FİLMİ</t>
  </si>
  <si>
    <t>DIVAS ASTES</t>
  </si>
  <si>
    <t>İKİ KAFADAR</t>
  </si>
  <si>
    <t>YABANİ</t>
  </si>
  <si>
    <t>CROC-BLANC</t>
  </si>
  <si>
    <t>BEYAZ DİŞ</t>
  </si>
  <si>
    <t>CJET</t>
  </si>
  <si>
    <t>PRINCESS AND THE DRAGON</t>
  </si>
  <si>
    <t>PRENSES VE EJDERHA</t>
  </si>
  <si>
    <t>BORÇ</t>
  </si>
  <si>
    <t>SİHİRBAZIN BALONLARI</t>
  </si>
  <si>
    <t>AHI VIENE CASCARRABIAS</t>
  </si>
  <si>
    <t>HODJA FRA PJORT</t>
  </si>
  <si>
    <t>UÇAN HALI VE KAYIP ELMAS</t>
  </si>
  <si>
    <t>TME FILMS</t>
  </si>
  <si>
    <t>KUKLALI KÖŞK: HIRSIZ VAR</t>
  </si>
  <si>
    <t>YARAMAZLAR TAKIMI: ZAMANDA YOLCULUK</t>
  </si>
  <si>
    <t>SMESHARIKI. DEZHA VYU</t>
  </si>
  <si>
    <t>TERRA WILLY: PLANETE INCONNUE</t>
  </si>
  <si>
    <t>ASTRONOT WILLY: MACERA GEZEGENİ</t>
  </si>
  <si>
    <t>KONUŞAN HAYVANLAR</t>
  </si>
  <si>
    <t>NOUS FINIRONS ENSEMBLE</t>
  </si>
  <si>
    <t>KÜÇÜK BEYAZ YALANLAR DEVAM EDİYOR</t>
  </si>
  <si>
    <t>KEDİLER</t>
  </si>
  <si>
    <t>MAO YU TAO HUA YUAN</t>
  </si>
  <si>
    <t>SGM</t>
  </si>
  <si>
    <t>HIZLI VE TÜYLÜ</t>
  </si>
  <si>
    <t>MANOU, DER MAUERSEGLER</t>
  </si>
  <si>
    <t>DOLOR Y GLORIA</t>
  </si>
  <si>
    <t>ACI VE ZAFER</t>
  </si>
  <si>
    <t>7. KOĞUŞTAKİ MUCİZE</t>
  </si>
  <si>
    <t>BULMACA KULESİ</t>
  </si>
  <si>
    <t>ARAF 3: CİNLER KİTABI</t>
  </si>
  <si>
    <t>PARAZİT</t>
  </si>
  <si>
    <t>GISAENGCHUNG - PARASITE</t>
  </si>
  <si>
    <t>16+</t>
  </si>
  <si>
    <t>RECEP İVEDİK 6</t>
  </si>
  <si>
    <t>10+</t>
  </si>
  <si>
    <t>XIONG CHU MO: YUAN SHI SHI DAI</t>
  </si>
  <si>
    <t>AYI KARDEŞLER: ZAMANDA YOLCULUK</t>
  </si>
  <si>
    <t>VE SONRA DANS ETTİK</t>
  </si>
  <si>
    <t>AND THEN WE DANCE</t>
  </si>
  <si>
    <t>10A</t>
  </si>
  <si>
    <t>CEP HERKÜLÜ: NAİM SÜLEYMANOĞLU</t>
  </si>
  <si>
    <t>DİLSİZ</t>
  </si>
  <si>
    <t>MONOS</t>
  </si>
  <si>
    <t>PORTRAIT DE LA JEUNE FILLE EN FEU</t>
  </si>
  <si>
    <t>ALEV ALMIŞ BİR GENÇ KIZIN PORTRESİ</t>
  </si>
  <si>
    <t>MUCİZE 2: AŞK</t>
  </si>
  <si>
    <t>6A</t>
  </si>
  <si>
    <t>AMAN REİS DUYMASIN</t>
  </si>
  <si>
    <t>JUMANJI: THE NEXT LEVEL</t>
  </si>
  <si>
    <t>JUMANJ: YENİ SEVİYE</t>
  </si>
  <si>
    <t>THE DONKEY KING</t>
  </si>
  <si>
    <t>EŞEK KRAL</t>
  </si>
  <si>
    <t>EMA</t>
  </si>
  <si>
    <t>BOMBSHELL</t>
  </si>
  <si>
    <t>SKANDAL</t>
  </si>
  <si>
    <t>KIRK YALAN</t>
  </si>
  <si>
    <t>10+13A</t>
  </si>
  <si>
    <t>6+10A</t>
  </si>
  <si>
    <t>BEYAZ HÜZÜN</t>
  </si>
  <si>
    <t>6+</t>
  </si>
  <si>
    <t>STAR WARS: RISE OF THE SKYWALKER</t>
  </si>
  <si>
    <t>STAR WARS: SKYWALKER'IN YÜKSELİŞİ</t>
  </si>
  <si>
    <t>RAFADAN TAYFA: GÖBEKLİTEPE</t>
  </si>
  <si>
    <t>ASLAN PARÇAM</t>
  </si>
  <si>
    <t>LITTLE JOE</t>
  </si>
  <si>
    <t>KÜÇÜK JOE</t>
  </si>
  <si>
    <t>JUDY</t>
  </si>
  <si>
    <t>YIP MAN 4</t>
  </si>
  <si>
    <t>IP MAN 4: FİNAL</t>
  </si>
  <si>
    <t>OFFICIAL SECRETS</t>
  </si>
  <si>
    <t>RESMİ SIRLAR</t>
  </si>
  <si>
    <t>BABA PARASI</t>
  </si>
  <si>
    <t>STRAY</t>
  </si>
  <si>
    <t>GECE GELEN: CİN BEBEK</t>
  </si>
  <si>
    <t>MATTHIAS ET MAXIME</t>
  </si>
  <si>
    <t>MATTHIAS VE MAXIME</t>
  </si>
  <si>
    <t>LA GOMERA</t>
  </si>
  <si>
    <t>ISLIKÇILAR</t>
  </si>
  <si>
    <t>SIFIR BİR</t>
  </si>
  <si>
    <t>KNIVES OUT</t>
  </si>
  <si>
    <t>BIÇAKLAR ÇEKİLDİ</t>
  </si>
  <si>
    <t>GAMONYA</t>
  </si>
  <si>
    <t>BİZ BÖYLEYİZ</t>
  </si>
  <si>
    <t>NBİZ BÖYLEYİZ</t>
  </si>
  <si>
    <t>REM</t>
  </si>
  <si>
    <t>UNDERWATER</t>
  </si>
  <si>
    <t>DERİN SULAR</t>
  </si>
  <si>
    <t>AJANLAR İŞ BAŞINDA</t>
  </si>
  <si>
    <t>SPIES IN DISGUISE</t>
  </si>
  <si>
    <t>CATS</t>
  </si>
  <si>
    <t>SHAUN THE SHEEP MOVIE: FARMAGEDDON</t>
  </si>
  <si>
    <t>KUZULAR FİRARDA: UZAY PARKI</t>
  </si>
  <si>
    <t>JAI PERDU MON CORPS</t>
  </si>
  <si>
    <t>BEDENİMİ KAYBETTİM</t>
  </si>
  <si>
    <t>TÜRKLER GELİYOR: ADALETİN KILICI</t>
  </si>
  <si>
    <t>THE TRUTH</t>
  </si>
  <si>
    <t>SAKLI GERÇEKLER</t>
  </si>
  <si>
    <t>İSTASYON</t>
  </si>
  <si>
    <t>KİRPİ VE SAKSAĞAN: SEVİMLİ UZAY KAHRAMANLARI</t>
  </si>
  <si>
    <t>MANALYST I FLAKLYPA</t>
  </si>
  <si>
    <t>DOLITTLE</t>
  </si>
  <si>
    <t>KARAKOMİK FİLMLER 2: EMANET, DELİ</t>
  </si>
  <si>
    <t>THE VOYAGE OF DOCTOR DOLITTLE</t>
  </si>
  <si>
    <t>17 - 23 OCAK 2020 / 3. VİZYON HAFTASI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</si>
</sst>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2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sz val="7"/>
      <color indexed="40"/>
      <name val="Arial"/>
      <family val="2"/>
    </font>
    <font>
      <sz val="7"/>
      <color indexed="23"/>
      <name val="Calibri"/>
      <family val="2"/>
    </font>
    <font>
      <sz val="7"/>
      <color indexed="8"/>
      <name val="Calibri"/>
      <family val="2"/>
    </font>
    <font>
      <sz val="5"/>
      <color indexed="8"/>
      <name val="Calibri"/>
      <family val="2"/>
    </font>
    <font>
      <b/>
      <sz val="7"/>
      <color indexed="40"/>
      <name val="Calibri"/>
      <family val="2"/>
    </font>
    <font>
      <b/>
      <sz val="7"/>
      <color indexed="29"/>
      <name val="Calibri"/>
      <family val="2"/>
    </font>
    <font>
      <sz val="7"/>
      <color indexed="10"/>
      <name val="Calibri"/>
      <family val="2"/>
    </font>
    <font>
      <b/>
      <sz val="7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FF0000"/>
      <name val="Calibri"/>
      <family val="2"/>
    </font>
    <font>
      <sz val="7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2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7" borderId="0" applyNumberFormat="0" applyBorder="0" applyAlignment="0" applyProtection="0"/>
    <xf numFmtId="0" fontId="56" fillId="10" borderId="0" applyNumberFormat="0" applyBorder="0" applyAlignment="0" applyProtection="0"/>
    <xf numFmtId="0" fontId="56" fillId="3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60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14" borderId="0" applyNumberFormat="0" applyBorder="0" applyAlignment="0" applyProtection="0"/>
    <xf numFmtId="0" fontId="61" fillId="15" borderId="6" applyNumberFormat="0" applyAlignment="0" applyProtection="0"/>
    <xf numFmtId="0" fontId="62" fillId="2" borderId="6" applyNumberFormat="0" applyAlignment="0" applyProtection="0"/>
    <xf numFmtId="0" fontId="63" fillId="16" borderId="7" applyNumberFormat="0" applyAlignment="0" applyProtection="0"/>
    <xf numFmtId="0" fontId="64" fillId="17" borderId="0" applyNumberFormat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7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7" fillId="1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7" fillId="27" borderId="0" xfId="0" applyFont="1" applyFill="1" applyBorder="1" applyAlignment="1" applyProtection="1">
      <alignment horizontal="center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vertical="center"/>
      <protection/>
    </xf>
    <xf numFmtId="187" fontId="10" fillId="27" borderId="0" xfId="0" applyNumberFormat="1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horizontal="left" vertical="center"/>
      <protection/>
    </xf>
    <xf numFmtId="0" fontId="9" fillId="27" borderId="0" xfId="0" applyFont="1" applyFill="1" applyBorder="1" applyAlignment="1" applyProtection="1">
      <alignment horizontal="center" vertical="center"/>
      <protection/>
    </xf>
    <xf numFmtId="3" fontId="9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3" fontId="11" fillId="27" borderId="0" xfId="0" applyNumberFormat="1" applyFont="1" applyFill="1" applyBorder="1" applyAlignment="1" applyProtection="1">
      <alignment horizontal="right" vertical="center"/>
      <protection/>
    </xf>
    <xf numFmtId="4" fontId="11" fillId="27" borderId="0" xfId="0" applyNumberFormat="1" applyFont="1" applyFill="1" applyBorder="1" applyAlignment="1" applyProtection="1">
      <alignment horizontal="right" vertical="center"/>
      <protection/>
    </xf>
    <xf numFmtId="0" fontId="9" fillId="27" borderId="0" xfId="0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/>
      <protection locked="0"/>
    </xf>
    <xf numFmtId="0" fontId="13" fillId="27" borderId="0" xfId="0" applyFont="1" applyFill="1" applyAlignment="1">
      <alignment vertical="center"/>
    </xf>
    <xf numFmtId="187" fontId="13" fillId="27" borderId="0" xfId="0" applyNumberFormat="1" applyFont="1" applyFill="1" applyAlignment="1">
      <alignment horizontal="center" vertical="center"/>
    </xf>
    <xf numFmtId="0" fontId="13" fillId="27" borderId="0" xfId="0" applyFont="1" applyFill="1" applyAlignment="1">
      <alignment horizontal="center" vertical="center"/>
    </xf>
    <xf numFmtId="0" fontId="15" fillId="27" borderId="0" xfId="0" applyFont="1" applyFill="1" applyBorder="1" applyAlignment="1" applyProtection="1">
      <alignment horizontal="center" vertical="center" wrapText="1"/>
      <protection locked="0"/>
    </xf>
    <xf numFmtId="0" fontId="7" fillId="27" borderId="0" xfId="0" applyFont="1" applyFill="1" applyAlignment="1">
      <alignment vertical="center"/>
    </xf>
    <xf numFmtId="0" fontId="0" fillId="27" borderId="0" xfId="0" applyNumberFormat="1" applyFont="1" applyFill="1" applyAlignment="1">
      <alignment vertical="center"/>
    </xf>
    <xf numFmtId="187" fontId="0" fillId="27" borderId="0" xfId="0" applyNumberFormat="1" applyFont="1" applyFill="1" applyAlignment="1">
      <alignment horizontal="center"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7" fillId="27" borderId="11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left" vertical="center"/>
      <protection locked="0"/>
    </xf>
    <xf numFmtId="187" fontId="15" fillId="27" borderId="0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8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8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2" fontId="22" fillId="27" borderId="12" xfId="0" applyNumberFormat="1" applyFont="1" applyFill="1" applyBorder="1" applyAlignment="1" applyProtection="1">
      <alignment horizontal="center" vertical="center"/>
      <protection/>
    </xf>
    <xf numFmtId="189" fontId="23" fillId="0" borderId="12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26" fillId="0" borderId="12" xfId="44" applyNumberFormat="1" applyFont="1" applyFill="1" applyBorder="1" applyAlignment="1" applyProtection="1">
      <alignment horizontal="right" vertical="center"/>
      <protection locked="0"/>
    </xf>
    <xf numFmtId="3" fontId="26" fillId="0" borderId="12" xfId="44" applyNumberFormat="1" applyFont="1" applyFill="1" applyBorder="1" applyAlignment="1" applyProtection="1">
      <alignment horizontal="right" vertical="center"/>
      <protection locked="0"/>
    </xf>
    <xf numFmtId="0" fontId="27" fillId="27" borderId="0" xfId="0" applyFont="1" applyFill="1" applyBorder="1" applyAlignment="1" applyProtection="1">
      <alignment horizontal="left" vertical="center"/>
      <protection/>
    </xf>
    <xf numFmtId="0" fontId="23" fillId="0" borderId="12" xfId="0" applyFont="1" applyFill="1" applyBorder="1" applyAlignment="1">
      <alignment vertical="center"/>
    </xf>
    <xf numFmtId="0" fontId="24" fillId="0" borderId="12" xfId="0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27" borderId="12" xfId="0" applyFont="1" applyFill="1" applyBorder="1" applyAlignment="1">
      <alignment horizontal="center" vertical="center"/>
    </xf>
    <xf numFmtId="3" fontId="26" fillId="0" borderId="12" xfId="46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29" fillId="27" borderId="0" xfId="0" applyFont="1" applyFill="1" applyAlignment="1">
      <alignment horizontal="center" vertical="center"/>
    </xf>
    <xf numFmtId="0" fontId="30" fillId="27" borderId="0" xfId="0" applyFont="1" applyFill="1" applyAlignment="1">
      <alignment horizontal="center" vertical="center"/>
    </xf>
    <xf numFmtId="0" fontId="31" fillId="27" borderId="0" xfId="0" applyNumberFormat="1" applyFont="1" applyFill="1" applyAlignment="1">
      <alignment horizontal="center" vertical="center"/>
    </xf>
    <xf numFmtId="0" fontId="32" fillId="27" borderId="0" xfId="0" applyFont="1" applyFill="1" applyBorder="1" applyAlignment="1" applyProtection="1">
      <alignment horizontal="center" vertical="center"/>
      <protection locked="0"/>
    </xf>
    <xf numFmtId="4" fontId="33" fillId="27" borderId="0" xfId="0" applyNumberFormat="1" applyFont="1" applyFill="1" applyBorder="1" applyAlignment="1" applyProtection="1">
      <alignment horizontal="center" vertical="center"/>
      <protection/>
    </xf>
    <xf numFmtId="3" fontId="6" fillId="0" borderId="12" xfId="187" applyNumberFormat="1" applyFont="1" applyFill="1" applyBorder="1" applyAlignment="1" applyProtection="1">
      <alignment horizontal="right" vertical="center"/>
      <protection/>
    </xf>
    <xf numFmtId="185" fontId="6" fillId="0" borderId="12" xfId="189" applyNumberFormat="1" applyFont="1" applyFill="1" applyBorder="1" applyAlignment="1" applyProtection="1">
      <alignment vertical="center"/>
      <protection/>
    </xf>
    <xf numFmtId="2" fontId="6" fillId="0" borderId="12" xfId="187" applyNumberFormat="1" applyFont="1" applyFill="1" applyBorder="1" applyAlignment="1" applyProtection="1">
      <alignment horizontal="right" vertical="center"/>
      <protection/>
    </xf>
    <xf numFmtId="2" fontId="6" fillId="0" borderId="12" xfId="0" applyNumberFormat="1" applyFont="1" applyFill="1" applyBorder="1" applyAlignment="1" applyProtection="1">
      <alignment horizontal="right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4" fontId="26" fillId="0" borderId="12" xfId="44" applyNumberFormat="1" applyFont="1" applyFill="1" applyBorder="1" applyAlignment="1" applyProtection="1">
      <alignment horizontal="right" vertical="center"/>
      <protection locked="0"/>
    </xf>
    <xf numFmtId="3" fontId="26" fillId="0" borderId="12" xfId="44" applyNumberFormat="1" applyFont="1" applyFill="1" applyBorder="1" applyAlignment="1" applyProtection="1">
      <alignment horizontal="right" vertical="center"/>
      <protection locked="0"/>
    </xf>
    <xf numFmtId="189" fontId="23" fillId="0" borderId="12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9" fontId="25" fillId="0" borderId="12" xfId="0" applyNumberFormat="1" applyFont="1" applyFill="1" applyBorder="1" applyAlignment="1">
      <alignment vertical="center"/>
    </xf>
    <xf numFmtId="0" fontId="25" fillId="0" borderId="12" xfId="0" applyNumberFormat="1" applyFont="1" applyFill="1" applyBorder="1" applyAlignment="1" applyProtection="1">
      <alignment vertical="center"/>
      <protection locked="0"/>
    </xf>
    <xf numFmtId="0" fontId="35" fillId="0" borderId="12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4" fontId="35" fillId="0" borderId="12" xfId="0" applyNumberFormat="1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187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5" fillId="0" borderId="12" xfId="0" applyFont="1" applyBorder="1" applyAlignment="1">
      <alignment vertic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189" fontId="25" fillId="0" borderId="12" xfId="0" applyNumberFormat="1" applyFont="1" applyFill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189" fontId="23" fillId="0" borderId="12" xfId="0" applyNumberFormat="1" applyFont="1" applyFill="1" applyBorder="1" applyAlignment="1">
      <alignment vertical="center"/>
    </xf>
    <xf numFmtId="2" fontId="6" fillId="28" borderId="12" xfId="0" applyNumberFormat="1" applyFont="1" applyFill="1" applyBorder="1" applyAlignment="1" applyProtection="1">
      <alignment horizontal="center" vertical="center"/>
      <protection/>
    </xf>
    <xf numFmtId="0" fontId="18" fillId="29" borderId="13" xfId="0" applyNumberFormat="1" applyFont="1" applyFill="1" applyBorder="1" applyAlignment="1" applyProtection="1">
      <alignment horizontal="center" wrapText="1"/>
      <protection locked="0"/>
    </xf>
    <xf numFmtId="180" fontId="19" fillId="29" borderId="13" xfId="44" applyFont="1" applyFill="1" applyBorder="1" applyAlignment="1" applyProtection="1">
      <alignment horizontal="center"/>
      <protection locked="0"/>
    </xf>
    <xf numFmtId="0" fontId="12" fillId="29" borderId="13" xfId="0" applyNumberFormat="1" applyFont="1" applyFill="1" applyBorder="1" applyAlignment="1">
      <alignment horizontal="center" textRotation="90"/>
    </xf>
    <xf numFmtId="187" fontId="19" fillId="29" borderId="13" xfId="0" applyNumberFormat="1" applyFont="1" applyFill="1" applyBorder="1" applyAlignment="1" applyProtection="1">
      <alignment horizontal="center"/>
      <protection locked="0"/>
    </xf>
    <xf numFmtId="0" fontId="19" fillId="29" borderId="13" xfId="0" applyFont="1" applyFill="1" applyBorder="1" applyAlignment="1" applyProtection="1">
      <alignment horizontal="center"/>
      <protection locked="0"/>
    </xf>
    <xf numFmtId="0" fontId="26" fillId="29" borderId="13" xfId="0" applyFont="1" applyFill="1" applyBorder="1" applyAlignment="1" applyProtection="1">
      <alignment horizontal="center"/>
      <protection locked="0"/>
    </xf>
    <xf numFmtId="0" fontId="37" fillId="29" borderId="13" xfId="0" applyFont="1" applyFill="1" applyBorder="1" applyAlignment="1" applyProtection="1">
      <alignment horizontal="center"/>
      <protection locked="0"/>
    </xf>
    <xf numFmtId="2" fontId="18" fillId="29" borderId="14" xfId="0" applyNumberFormat="1" applyFont="1" applyFill="1" applyBorder="1" applyAlignment="1" applyProtection="1">
      <alignment horizontal="center" vertical="center"/>
      <protection/>
    </xf>
    <xf numFmtId="180" fontId="19" fillId="29" borderId="14" xfId="44" applyFont="1" applyFill="1" applyBorder="1" applyAlignment="1" applyProtection="1">
      <alignment horizontal="center" vertical="center"/>
      <protection/>
    </xf>
    <xf numFmtId="0" fontId="20" fillId="29" borderId="14" xfId="0" applyNumberFormat="1" applyFont="1" applyFill="1" applyBorder="1" applyAlignment="1" applyProtection="1">
      <alignment horizontal="center" vertical="center" textRotation="90"/>
      <protection locked="0"/>
    </xf>
    <xf numFmtId="187" fontId="19" fillId="29" borderId="14" xfId="0" applyNumberFormat="1" applyFont="1" applyFill="1" applyBorder="1" applyAlignment="1" applyProtection="1">
      <alignment horizontal="center" vertical="center" textRotation="90"/>
      <protection/>
    </xf>
    <xf numFmtId="0" fontId="19" fillId="29" borderId="14" xfId="0" applyFont="1" applyFill="1" applyBorder="1" applyAlignment="1" applyProtection="1">
      <alignment horizontal="center" vertical="center"/>
      <protection/>
    </xf>
    <xf numFmtId="0" fontId="19" fillId="29" borderId="14" xfId="0" applyNumberFormat="1" applyFont="1" applyFill="1" applyBorder="1" applyAlignment="1" applyProtection="1">
      <alignment horizontal="center" vertical="center" textRotation="90"/>
      <protection locked="0"/>
    </xf>
    <xf numFmtId="0" fontId="19" fillId="29" borderId="14" xfId="0" applyNumberFormat="1" applyFont="1" applyFill="1" applyBorder="1" applyAlignment="1" applyProtection="1">
      <alignment horizontal="center" vertical="center" textRotation="90"/>
      <protection locked="0"/>
    </xf>
    <xf numFmtId="4" fontId="19" fillId="29" borderId="14" xfId="0" applyNumberFormat="1" applyFont="1" applyFill="1" applyBorder="1" applyAlignment="1" applyProtection="1">
      <alignment horizontal="center" vertical="center" wrapText="1"/>
      <protection/>
    </xf>
    <xf numFmtId="3" fontId="19" fillId="29" borderId="14" xfId="0" applyNumberFormat="1" applyFont="1" applyFill="1" applyBorder="1" applyAlignment="1" applyProtection="1">
      <alignment horizontal="center" vertical="center" wrapText="1"/>
      <protection/>
    </xf>
    <xf numFmtId="3" fontId="19" fillId="29" borderId="14" xfId="0" applyNumberFormat="1" applyFont="1" applyFill="1" applyBorder="1" applyAlignment="1" applyProtection="1">
      <alignment horizontal="center" vertical="center" textRotation="90" wrapText="1"/>
      <protection/>
    </xf>
    <xf numFmtId="0" fontId="38" fillId="29" borderId="14" xfId="0" applyNumberFormat="1" applyFont="1" applyFill="1" applyBorder="1" applyAlignment="1" applyProtection="1">
      <alignment horizontal="center" vertical="center" textRotation="90"/>
      <protection locked="0"/>
    </xf>
    <xf numFmtId="0" fontId="39" fillId="0" borderId="12" xfId="0" applyFont="1" applyFill="1" applyBorder="1" applyAlignment="1">
      <alignment horizontal="center" vertical="center"/>
    </xf>
    <xf numFmtId="4" fontId="40" fillId="0" borderId="12" xfId="44" applyNumberFormat="1" applyFont="1" applyFill="1" applyBorder="1" applyAlignment="1" applyProtection="1">
      <alignment horizontal="right" vertical="center"/>
      <protection locked="0"/>
    </xf>
    <xf numFmtId="3" fontId="40" fillId="0" borderId="12" xfId="44" applyNumberFormat="1" applyFont="1" applyFill="1" applyBorder="1" applyAlignment="1" applyProtection="1">
      <alignment horizontal="right" vertical="center"/>
      <protection locked="0"/>
    </xf>
    <xf numFmtId="4" fontId="40" fillId="0" borderId="12" xfId="46" applyNumberFormat="1" applyFont="1" applyFill="1" applyBorder="1" applyAlignment="1" applyProtection="1">
      <alignment horizontal="right" vertical="center"/>
      <protection locked="0"/>
    </xf>
    <xf numFmtId="3" fontId="40" fillId="0" borderId="12" xfId="46" applyNumberFormat="1" applyFont="1" applyFill="1" applyBorder="1" applyAlignment="1" applyProtection="1">
      <alignment horizontal="right" vertical="center"/>
      <protection locked="0"/>
    </xf>
    <xf numFmtId="4" fontId="40" fillId="0" borderId="12" xfId="112" applyNumberFormat="1" applyFont="1" applyFill="1" applyBorder="1" applyAlignment="1" applyProtection="1">
      <alignment horizontal="right" vertical="center"/>
      <protection/>
    </xf>
    <xf numFmtId="3" fontId="40" fillId="0" borderId="12" xfId="112" applyNumberFormat="1" applyFont="1" applyFill="1" applyBorder="1" applyAlignment="1" applyProtection="1">
      <alignment horizontal="right" vertical="center"/>
      <protection/>
    </xf>
    <xf numFmtId="4" fontId="40" fillId="0" borderId="12" xfId="45" applyNumberFormat="1" applyFont="1" applyFill="1" applyBorder="1" applyAlignment="1" applyProtection="1">
      <alignment horizontal="right" vertical="center" shrinkToFit="1"/>
      <protection locked="0"/>
    </xf>
    <xf numFmtId="3" fontId="40" fillId="0" borderId="12" xfId="45" applyNumberFormat="1" applyFont="1" applyFill="1" applyBorder="1" applyAlignment="1" applyProtection="1">
      <alignment horizontal="right" vertical="center" shrinkToFit="1"/>
      <protection locked="0"/>
    </xf>
    <xf numFmtId="4" fontId="40" fillId="0" borderId="12" xfId="0" applyNumberFormat="1" applyFont="1" applyFill="1" applyBorder="1" applyAlignment="1" applyProtection="1">
      <alignment horizontal="right" vertical="center" shrinkToFit="1"/>
      <protection/>
    </xf>
    <xf numFmtId="4" fontId="40" fillId="0" borderId="12" xfId="46" applyNumberFormat="1" applyFont="1" applyFill="1" applyBorder="1" applyAlignment="1" applyProtection="1">
      <alignment horizontal="right" vertical="center"/>
      <protection locked="0"/>
    </xf>
    <xf numFmtId="3" fontId="40" fillId="0" borderId="12" xfId="46" applyNumberFormat="1" applyFont="1" applyFill="1" applyBorder="1" applyAlignment="1" applyProtection="1">
      <alignment horizontal="right" vertical="center"/>
      <protection locked="0"/>
    </xf>
    <xf numFmtId="4" fontId="40" fillId="0" borderId="12" xfId="44" applyNumberFormat="1" applyFont="1" applyFill="1" applyBorder="1" applyAlignment="1" applyProtection="1">
      <alignment horizontal="right" vertical="center"/>
      <protection locked="0"/>
    </xf>
    <xf numFmtId="3" fontId="40" fillId="0" borderId="12" xfId="44" applyNumberFormat="1" applyFont="1" applyFill="1" applyBorder="1" applyAlignment="1" applyProtection="1">
      <alignment horizontal="right" vertical="center"/>
      <protection locked="0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Fill="1" applyBorder="1" applyAlignment="1" applyProtection="1">
      <alignment horizontal="center" vertical="center" shrinkToFit="1"/>
      <protection/>
    </xf>
    <xf numFmtId="4" fontId="70" fillId="0" borderId="12" xfId="44" applyNumberFormat="1" applyFont="1" applyFill="1" applyBorder="1" applyAlignment="1" applyProtection="1">
      <alignment horizontal="right" vertical="center"/>
      <protection locked="0"/>
    </xf>
    <xf numFmtId="3" fontId="70" fillId="0" borderId="12" xfId="44" applyNumberFormat="1" applyFont="1" applyFill="1" applyBorder="1" applyAlignment="1" applyProtection="1">
      <alignment horizontal="right" vertical="center"/>
      <protection locked="0"/>
    </xf>
    <xf numFmtId="3" fontId="70" fillId="0" borderId="12" xfId="46" applyNumberFormat="1" applyFont="1" applyFill="1" applyBorder="1" applyAlignment="1" applyProtection="1">
      <alignment horizontal="right" vertical="center"/>
      <protection locked="0"/>
    </xf>
    <xf numFmtId="4" fontId="71" fillId="0" borderId="12" xfId="0" applyNumberFormat="1" applyFont="1" applyBorder="1" applyAlignment="1">
      <alignment vertical="center"/>
    </xf>
    <xf numFmtId="3" fontId="71" fillId="0" borderId="12" xfId="0" applyNumberFormat="1" applyFont="1" applyBorder="1" applyAlignment="1">
      <alignment vertical="center"/>
    </xf>
    <xf numFmtId="4" fontId="70" fillId="0" borderId="12" xfId="45" applyNumberFormat="1" applyFont="1" applyFill="1" applyBorder="1" applyAlignment="1" applyProtection="1">
      <alignment horizontal="right" vertical="center" shrinkToFit="1"/>
      <protection/>
    </xf>
    <xf numFmtId="3" fontId="70" fillId="0" borderId="12" xfId="45" applyNumberFormat="1" applyFont="1" applyFill="1" applyBorder="1" applyAlignment="1" applyProtection="1">
      <alignment horizontal="right" vertical="center" shrinkToFit="1"/>
      <protection/>
    </xf>
    <xf numFmtId="4" fontId="70" fillId="0" borderId="12" xfId="45" applyNumberFormat="1" applyFont="1" applyFill="1" applyBorder="1" applyAlignment="1" applyProtection="1">
      <alignment horizontal="right" vertical="center" shrinkToFit="1"/>
      <protection locked="0"/>
    </xf>
    <xf numFmtId="3" fontId="70" fillId="0" borderId="12" xfId="45" applyNumberFormat="1" applyFont="1" applyFill="1" applyBorder="1" applyAlignment="1" applyProtection="1">
      <alignment horizontal="right" vertical="center" shrinkToFi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27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7" fillId="27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29" borderId="13" xfId="0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6" xfId="0" applyFont="1" applyFill="1" applyBorder="1" applyAlignment="1">
      <alignment horizontal="center" vertical="center" wrapText="1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57421875" defaultRowHeight="12.75"/>
  <cols>
    <col min="1" max="1" width="2.7109375" style="1" bestFit="1" customWidth="1"/>
    <col min="2" max="2" width="3.28125" style="2" bestFit="1" customWidth="1"/>
    <col min="3" max="3" width="28.8515625" style="3" bestFit="1" customWidth="1"/>
    <col min="4" max="4" width="4.00390625" style="4" bestFit="1" customWidth="1"/>
    <col min="5" max="5" width="22.710937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59" bestFit="1" customWidth="1"/>
    <col min="11" max="11" width="2.57421875" style="10" bestFit="1" customWidth="1"/>
    <col min="12" max="12" width="8.28125" style="13" bestFit="1" customWidth="1"/>
    <col min="13" max="13" width="5.57421875" style="14" bestFit="1" customWidth="1"/>
    <col min="14" max="14" width="4.28125" style="12" bestFit="1" customWidth="1"/>
    <col min="15" max="15" width="4.28125" style="11" bestFit="1" customWidth="1"/>
    <col min="16" max="16" width="8.28125" style="11" bestFit="1" customWidth="1"/>
    <col min="17" max="17" width="5.57421875" style="12" bestFit="1" customWidth="1"/>
    <col min="18" max="18" width="5.00390625" style="12" bestFit="1" customWidth="1"/>
    <col min="19" max="19" width="4.28125" style="12" bestFit="1" customWidth="1"/>
    <col min="20" max="20" width="9.00390625" style="13" bestFit="1" customWidth="1"/>
    <col min="21" max="21" width="6.57421875" style="14" bestFit="1" customWidth="1"/>
    <col min="22" max="22" width="4.8515625" style="17" bestFit="1" customWidth="1"/>
    <col min="23" max="16384" width="4.57421875" style="3" customWidth="1"/>
  </cols>
  <sheetData>
    <row r="1" spans="1:22" s="23" customFormat="1" ht="12.75">
      <c r="A1" s="18"/>
      <c r="B1" s="130" t="s">
        <v>0</v>
      </c>
      <c r="C1" s="130"/>
      <c r="D1" s="19"/>
      <c r="E1" s="20"/>
      <c r="F1" s="21"/>
      <c r="G1" s="20"/>
      <c r="H1" s="22"/>
      <c r="I1" s="55"/>
      <c r="J1" s="56"/>
      <c r="K1" s="22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1:22" s="23" customFormat="1" ht="12.75">
      <c r="A2" s="18"/>
      <c r="B2" s="132" t="s">
        <v>1</v>
      </c>
      <c r="C2" s="132"/>
      <c r="D2" s="24"/>
      <c r="E2" s="25"/>
      <c r="F2" s="26"/>
      <c r="G2" s="25"/>
      <c r="H2" s="27"/>
      <c r="I2" s="27"/>
      <c r="J2" s="57"/>
      <c r="K2" s="28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s="23" customFormat="1" ht="11.25">
      <c r="A3" s="18"/>
      <c r="B3" s="133" t="s">
        <v>152</v>
      </c>
      <c r="C3" s="133"/>
      <c r="D3" s="29"/>
      <c r="E3" s="30"/>
      <c r="F3" s="31"/>
      <c r="G3" s="30"/>
      <c r="H3" s="32"/>
      <c r="I3" s="32"/>
      <c r="J3" s="58"/>
      <c r="K3" s="32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2" s="34" customFormat="1" ht="11.25" customHeight="1">
      <c r="A4" s="33"/>
      <c r="B4" s="87"/>
      <c r="C4" s="88"/>
      <c r="D4" s="89"/>
      <c r="E4" s="88"/>
      <c r="F4" s="90"/>
      <c r="G4" s="91"/>
      <c r="H4" s="91"/>
      <c r="I4" s="92"/>
      <c r="J4" s="93"/>
      <c r="K4" s="91"/>
      <c r="L4" s="134" t="s">
        <v>3</v>
      </c>
      <c r="M4" s="134"/>
      <c r="N4" s="134" t="s">
        <v>3</v>
      </c>
      <c r="O4" s="134"/>
      <c r="P4" s="134" t="s">
        <v>4</v>
      </c>
      <c r="Q4" s="134"/>
      <c r="R4" s="135" t="s">
        <v>2</v>
      </c>
      <c r="S4" s="136"/>
      <c r="T4" s="134" t="s">
        <v>5</v>
      </c>
      <c r="U4" s="134"/>
      <c r="V4" s="134"/>
    </row>
    <row r="5" spans="1:22" s="36" customFormat="1" ht="57.75">
      <c r="A5" s="35"/>
      <c r="B5" s="94"/>
      <c r="C5" s="95" t="s">
        <v>6</v>
      </c>
      <c r="D5" s="96" t="s">
        <v>7</v>
      </c>
      <c r="E5" s="95" t="s">
        <v>8</v>
      </c>
      <c r="F5" s="97" t="s">
        <v>9</v>
      </c>
      <c r="G5" s="98" t="s">
        <v>10</v>
      </c>
      <c r="H5" s="99" t="s">
        <v>11</v>
      </c>
      <c r="I5" s="100" t="s">
        <v>12</v>
      </c>
      <c r="J5" s="104" t="s">
        <v>13</v>
      </c>
      <c r="K5" s="99" t="s">
        <v>14</v>
      </c>
      <c r="L5" s="101" t="s">
        <v>15</v>
      </c>
      <c r="M5" s="102" t="s">
        <v>21</v>
      </c>
      <c r="N5" s="103" t="s">
        <v>17</v>
      </c>
      <c r="O5" s="103" t="s">
        <v>18</v>
      </c>
      <c r="P5" s="101" t="s">
        <v>15</v>
      </c>
      <c r="Q5" s="102" t="s">
        <v>19</v>
      </c>
      <c r="R5" s="103" t="s">
        <v>20</v>
      </c>
      <c r="S5" s="103" t="s">
        <v>22</v>
      </c>
      <c r="T5" s="101" t="s">
        <v>15</v>
      </c>
      <c r="U5" s="102" t="s">
        <v>16</v>
      </c>
      <c r="V5" s="103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45" customFormat="1" ht="11.25">
      <c r="A7" s="37">
        <v>1</v>
      </c>
      <c r="B7" s="38"/>
      <c r="C7" s="39" t="s">
        <v>111</v>
      </c>
      <c r="D7" s="40" t="s">
        <v>29</v>
      </c>
      <c r="E7" s="72" t="s">
        <v>111</v>
      </c>
      <c r="F7" s="41">
        <v>43826</v>
      </c>
      <c r="G7" s="42" t="s">
        <v>30</v>
      </c>
      <c r="H7" s="51">
        <v>406</v>
      </c>
      <c r="I7" s="51">
        <v>406</v>
      </c>
      <c r="J7" s="105">
        <v>506</v>
      </c>
      <c r="K7" s="52">
        <v>4</v>
      </c>
      <c r="L7" s="121">
        <v>9579053.5</v>
      </c>
      <c r="M7" s="122">
        <v>604259</v>
      </c>
      <c r="N7" s="60">
        <f>M7/J7</f>
        <v>1194.187747035573</v>
      </c>
      <c r="O7" s="62">
        <f aca="true" t="shared" si="0" ref="O7:O38">L7/M7</f>
        <v>15.852562394602314</v>
      </c>
      <c r="P7" s="43">
        <v>7796548</v>
      </c>
      <c r="Q7" s="44">
        <v>498824</v>
      </c>
      <c r="R7" s="61">
        <f aca="true" t="shared" si="1" ref="R7:S9">IF(P7&lt;&gt;0,-(P7-L7)/P7,"")</f>
        <v>0.22862752849081414</v>
      </c>
      <c r="S7" s="61">
        <f t="shared" si="1"/>
        <v>0.21136713550270236</v>
      </c>
      <c r="T7" s="106">
        <v>43945525.85</v>
      </c>
      <c r="U7" s="107">
        <v>2673794</v>
      </c>
      <c r="V7" s="63">
        <f aca="true" t="shared" si="2" ref="V7:V70">T7/U7</f>
        <v>16.435643826712155</v>
      </c>
    </row>
    <row r="8" spans="1:22" s="45" customFormat="1" ht="11.25">
      <c r="A8" s="37">
        <v>2</v>
      </c>
      <c r="B8" s="38"/>
      <c r="C8" s="39" t="s">
        <v>120</v>
      </c>
      <c r="D8" s="40" t="s">
        <v>105</v>
      </c>
      <c r="E8" s="72" t="s">
        <v>120</v>
      </c>
      <c r="F8" s="41">
        <v>43833</v>
      </c>
      <c r="G8" s="74" t="s">
        <v>52</v>
      </c>
      <c r="H8" s="51">
        <v>407</v>
      </c>
      <c r="I8" s="51">
        <v>383</v>
      </c>
      <c r="J8" s="105">
        <v>414</v>
      </c>
      <c r="K8" s="52">
        <v>3</v>
      </c>
      <c r="L8" s="121">
        <v>5999454</v>
      </c>
      <c r="M8" s="122">
        <v>355573</v>
      </c>
      <c r="N8" s="60">
        <f>M8/J8</f>
        <v>858.8719806763285</v>
      </c>
      <c r="O8" s="62">
        <f t="shared" si="0"/>
        <v>16.872636561268713</v>
      </c>
      <c r="P8" s="43">
        <v>5901383</v>
      </c>
      <c r="Q8" s="44">
        <v>338330</v>
      </c>
      <c r="R8" s="61">
        <f t="shared" si="1"/>
        <v>0.01661830794578152</v>
      </c>
      <c r="S8" s="61">
        <f t="shared" si="1"/>
        <v>0.05096503413826737</v>
      </c>
      <c r="T8" s="106">
        <v>23997114</v>
      </c>
      <c r="U8" s="107">
        <v>1350863</v>
      </c>
      <c r="V8" s="63">
        <f t="shared" si="2"/>
        <v>17.764284016958047</v>
      </c>
    </row>
    <row r="9" spans="1:22" s="45" customFormat="1" ht="11.25">
      <c r="A9" s="37">
        <v>3</v>
      </c>
      <c r="B9" s="38"/>
      <c r="C9" s="39" t="s">
        <v>130</v>
      </c>
      <c r="D9" s="40" t="s">
        <v>95</v>
      </c>
      <c r="E9" s="72" t="s">
        <v>130</v>
      </c>
      <c r="F9" s="41">
        <v>43840</v>
      </c>
      <c r="G9" s="74" t="s">
        <v>52</v>
      </c>
      <c r="H9" s="51">
        <v>361</v>
      </c>
      <c r="I9" s="51">
        <v>348</v>
      </c>
      <c r="J9" s="105">
        <v>363</v>
      </c>
      <c r="K9" s="52">
        <v>2</v>
      </c>
      <c r="L9" s="121">
        <v>4849282</v>
      </c>
      <c r="M9" s="122">
        <v>290981</v>
      </c>
      <c r="N9" s="60">
        <f>M9/J9</f>
        <v>801.6005509641873</v>
      </c>
      <c r="O9" s="62">
        <f t="shared" si="0"/>
        <v>16.665287424264815</v>
      </c>
      <c r="P9" s="43">
        <v>2512236</v>
      </c>
      <c r="Q9" s="44">
        <v>144037</v>
      </c>
      <c r="R9" s="61">
        <f t="shared" si="1"/>
        <v>0.9302653094693333</v>
      </c>
      <c r="S9" s="61">
        <f t="shared" si="1"/>
        <v>1.0201823142664732</v>
      </c>
      <c r="T9" s="106">
        <v>7361518</v>
      </c>
      <c r="U9" s="107">
        <v>435018</v>
      </c>
      <c r="V9" s="63">
        <f t="shared" si="2"/>
        <v>16.922329650727097</v>
      </c>
    </row>
    <row r="10" spans="1:22" s="45" customFormat="1" ht="11.25">
      <c r="A10" s="37">
        <v>4</v>
      </c>
      <c r="B10" s="86" t="s">
        <v>24</v>
      </c>
      <c r="C10" s="39" t="s">
        <v>150</v>
      </c>
      <c r="D10" s="40"/>
      <c r="E10" s="72" t="s">
        <v>150</v>
      </c>
      <c r="F10" s="41">
        <v>43847</v>
      </c>
      <c r="G10" s="42" t="s">
        <v>23</v>
      </c>
      <c r="H10" s="51">
        <v>316</v>
      </c>
      <c r="I10" s="51">
        <v>316</v>
      </c>
      <c r="J10" s="105">
        <v>316</v>
      </c>
      <c r="K10" s="52">
        <v>1</v>
      </c>
      <c r="L10" s="121">
        <v>4881802</v>
      </c>
      <c r="M10" s="122">
        <v>246524</v>
      </c>
      <c r="N10" s="60">
        <f>M10/J10</f>
        <v>780.1392405063291</v>
      </c>
      <c r="O10" s="62">
        <f t="shared" si="0"/>
        <v>19.802542551637973</v>
      </c>
      <c r="P10" s="43"/>
      <c r="Q10" s="44"/>
      <c r="R10" s="61"/>
      <c r="S10" s="61"/>
      <c r="T10" s="106">
        <v>4881802</v>
      </c>
      <c r="U10" s="107">
        <v>246524</v>
      </c>
      <c r="V10" s="63">
        <f t="shared" si="2"/>
        <v>19.802542551637973</v>
      </c>
    </row>
    <row r="11" spans="1:22" s="45" customFormat="1" ht="11.25">
      <c r="A11" s="37">
        <v>5</v>
      </c>
      <c r="B11" s="38"/>
      <c r="C11" s="39" t="s">
        <v>127</v>
      </c>
      <c r="D11" s="40" t="s">
        <v>81</v>
      </c>
      <c r="E11" s="72" t="s">
        <v>127</v>
      </c>
      <c r="F11" s="41">
        <v>43840</v>
      </c>
      <c r="G11" s="42" t="s">
        <v>30</v>
      </c>
      <c r="H11" s="51">
        <v>325</v>
      </c>
      <c r="I11" s="51">
        <v>334</v>
      </c>
      <c r="J11" s="105">
        <v>334</v>
      </c>
      <c r="K11" s="52">
        <v>2</v>
      </c>
      <c r="L11" s="121">
        <v>4273875</v>
      </c>
      <c r="M11" s="122">
        <v>243708</v>
      </c>
      <c r="N11" s="60">
        <f>M11/J11</f>
        <v>729.6646706586827</v>
      </c>
      <c r="O11" s="62">
        <f t="shared" si="0"/>
        <v>17.53686789108277</v>
      </c>
      <c r="P11" s="43">
        <v>8445859.5</v>
      </c>
      <c r="Q11" s="44">
        <v>464241</v>
      </c>
      <c r="R11" s="61">
        <f>IF(P11&lt;&gt;0,-(P11-L11)/P11,"")</f>
        <v>-0.4939680206614851</v>
      </c>
      <c r="S11" s="61">
        <f>IF(Q11&lt;&gt;0,-(Q11-M11)/Q11,"")</f>
        <v>-0.47503990384304706</v>
      </c>
      <c r="T11" s="106">
        <v>12719734.5</v>
      </c>
      <c r="U11" s="107">
        <v>707949</v>
      </c>
      <c r="V11" s="63">
        <f t="shared" si="2"/>
        <v>17.967020929473733</v>
      </c>
    </row>
    <row r="12" spans="1:22" s="45" customFormat="1" ht="11.25">
      <c r="A12" s="37">
        <v>6</v>
      </c>
      <c r="B12" s="86" t="s">
        <v>24</v>
      </c>
      <c r="C12" s="39" t="s">
        <v>143</v>
      </c>
      <c r="D12" s="40" t="s">
        <v>105</v>
      </c>
      <c r="E12" s="72" t="s">
        <v>143</v>
      </c>
      <c r="F12" s="41">
        <v>43847</v>
      </c>
      <c r="G12" s="74" t="s">
        <v>52</v>
      </c>
      <c r="H12" s="51">
        <v>360</v>
      </c>
      <c r="I12" s="51">
        <v>360</v>
      </c>
      <c r="J12" s="105">
        <v>437</v>
      </c>
      <c r="K12" s="52">
        <v>1</v>
      </c>
      <c r="L12" s="121">
        <v>3730243</v>
      </c>
      <c r="M12" s="122">
        <v>220927</v>
      </c>
      <c r="N12" s="60">
        <f>M12/J12</f>
        <v>505.5537757437071</v>
      </c>
      <c r="O12" s="62">
        <f t="shared" si="0"/>
        <v>16.884504836439184</v>
      </c>
      <c r="P12" s="43"/>
      <c r="Q12" s="44"/>
      <c r="R12" s="61"/>
      <c r="S12" s="61"/>
      <c r="T12" s="106">
        <v>3730243</v>
      </c>
      <c r="U12" s="107">
        <v>220927</v>
      </c>
      <c r="V12" s="63">
        <f t="shared" si="2"/>
        <v>16.884504836439184</v>
      </c>
    </row>
    <row r="13" spans="1:22" s="45" customFormat="1" ht="11.25">
      <c r="A13" s="37">
        <v>7</v>
      </c>
      <c r="B13" s="86" t="s">
        <v>24</v>
      </c>
      <c r="C13" s="39" t="s">
        <v>151</v>
      </c>
      <c r="D13" s="40" t="s">
        <v>88</v>
      </c>
      <c r="E13" s="72" t="s">
        <v>149</v>
      </c>
      <c r="F13" s="41">
        <v>43847</v>
      </c>
      <c r="G13" s="42" t="s">
        <v>23</v>
      </c>
      <c r="H13" s="51">
        <v>154</v>
      </c>
      <c r="I13" s="51">
        <v>154</v>
      </c>
      <c r="J13" s="105">
        <v>154</v>
      </c>
      <c r="K13" s="52">
        <v>1</v>
      </c>
      <c r="L13" s="121">
        <v>2371178</v>
      </c>
      <c r="M13" s="122">
        <v>126852</v>
      </c>
      <c r="N13" s="60">
        <f>M13/J13</f>
        <v>823.7142857142857</v>
      </c>
      <c r="O13" s="62">
        <f t="shared" si="0"/>
        <v>18.692476271560558</v>
      </c>
      <c r="P13" s="43"/>
      <c r="Q13" s="44"/>
      <c r="R13" s="61"/>
      <c r="S13" s="61"/>
      <c r="T13" s="106">
        <v>2371178</v>
      </c>
      <c r="U13" s="107">
        <v>126852</v>
      </c>
      <c r="V13" s="63">
        <f t="shared" si="2"/>
        <v>18.692476271560558</v>
      </c>
    </row>
    <row r="14" spans="1:22" s="45" customFormat="1" ht="11.25">
      <c r="A14" s="37">
        <v>8</v>
      </c>
      <c r="B14" s="38"/>
      <c r="C14" s="39" t="s">
        <v>131</v>
      </c>
      <c r="D14" s="40" t="s">
        <v>83</v>
      </c>
      <c r="E14" s="72" t="s">
        <v>132</v>
      </c>
      <c r="F14" s="41">
        <v>43840</v>
      </c>
      <c r="G14" s="74" t="s">
        <v>52</v>
      </c>
      <c r="H14" s="51">
        <v>265</v>
      </c>
      <c r="I14" s="51">
        <v>243</v>
      </c>
      <c r="J14" s="105">
        <v>273</v>
      </c>
      <c r="K14" s="52">
        <v>2</v>
      </c>
      <c r="L14" s="121">
        <v>2352456</v>
      </c>
      <c r="M14" s="122">
        <v>125184</v>
      </c>
      <c r="N14" s="60">
        <f>M14/J14</f>
        <v>458.54945054945057</v>
      </c>
      <c r="O14" s="62">
        <f t="shared" si="0"/>
        <v>18.79198619631902</v>
      </c>
      <c r="P14" s="43">
        <v>3131463</v>
      </c>
      <c r="Q14" s="44">
        <v>161732</v>
      </c>
      <c r="R14" s="61">
        <f>IF(P14&lt;&gt;0,-(P14-L14)/P14,"")</f>
        <v>-0.24876774849327615</v>
      </c>
      <c r="S14" s="61">
        <f>IF(Q14&lt;&gt;0,-(Q14-M14)/Q14,"")</f>
        <v>-0.2259787797096431</v>
      </c>
      <c r="T14" s="106">
        <v>5483919</v>
      </c>
      <c r="U14" s="107">
        <v>286916</v>
      </c>
      <c r="V14" s="63">
        <f t="shared" si="2"/>
        <v>19.113325851468723</v>
      </c>
    </row>
    <row r="15" spans="1:22" s="45" customFormat="1" ht="11.25">
      <c r="A15" s="37">
        <v>9</v>
      </c>
      <c r="B15" s="38"/>
      <c r="C15" s="39" t="s">
        <v>94</v>
      </c>
      <c r="D15" s="40" t="s">
        <v>32</v>
      </c>
      <c r="E15" s="72" t="s">
        <v>94</v>
      </c>
      <c r="F15" s="41">
        <v>43805</v>
      </c>
      <c r="G15" s="42" t="s">
        <v>30</v>
      </c>
      <c r="H15" s="51">
        <v>406</v>
      </c>
      <c r="I15" s="51">
        <v>90</v>
      </c>
      <c r="J15" s="105">
        <v>90</v>
      </c>
      <c r="K15" s="52">
        <v>7</v>
      </c>
      <c r="L15" s="121">
        <v>479102.5</v>
      </c>
      <c r="M15" s="122">
        <v>35898</v>
      </c>
      <c r="N15" s="60">
        <f>M15/J15</f>
        <v>398.8666666666667</v>
      </c>
      <c r="O15" s="62">
        <f t="shared" si="0"/>
        <v>13.346217059446209</v>
      </c>
      <c r="P15" s="43">
        <v>1024329</v>
      </c>
      <c r="Q15" s="44">
        <v>75393</v>
      </c>
      <c r="R15" s="61">
        <f>IF(P15&lt;&gt;0,-(P15-L15)/P15,"")</f>
        <v>-0.5322767392117181</v>
      </c>
      <c r="S15" s="61">
        <f>IF(Q15&lt;&gt;0,-(Q15-M15)/Q15,"")</f>
        <v>-0.5238549998010426</v>
      </c>
      <c r="T15" s="106">
        <v>32650006.35</v>
      </c>
      <c r="U15" s="107">
        <v>1881575</v>
      </c>
      <c r="V15" s="63">
        <f t="shared" si="2"/>
        <v>17.352487331092302</v>
      </c>
    </row>
    <row r="16" spans="1:22" s="45" customFormat="1" ht="11.25">
      <c r="A16" s="37">
        <v>10</v>
      </c>
      <c r="B16" s="86" t="s">
        <v>24</v>
      </c>
      <c r="C16" s="39" t="s">
        <v>139</v>
      </c>
      <c r="D16" s="40" t="s">
        <v>95</v>
      </c>
      <c r="E16" s="72" t="s">
        <v>140</v>
      </c>
      <c r="F16" s="41">
        <v>43847</v>
      </c>
      <c r="G16" s="42" t="s">
        <v>31</v>
      </c>
      <c r="H16" s="51">
        <v>130</v>
      </c>
      <c r="I16" s="51">
        <v>130</v>
      </c>
      <c r="J16" s="105">
        <v>130</v>
      </c>
      <c r="K16" s="52">
        <v>1</v>
      </c>
      <c r="L16" s="121">
        <v>609662.5</v>
      </c>
      <c r="M16" s="122">
        <v>34810</v>
      </c>
      <c r="N16" s="60">
        <f>M16/J16</f>
        <v>267.7692307692308</v>
      </c>
      <c r="O16" s="62">
        <f t="shared" si="0"/>
        <v>17.51400459638035</v>
      </c>
      <c r="P16" s="43"/>
      <c r="Q16" s="44"/>
      <c r="R16" s="61"/>
      <c r="S16" s="61"/>
      <c r="T16" s="110">
        <v>609662.5</v>
      </c>
      <c r="U16" s="111">
        <v>34810</v>
      </c>
      <c r="V16" s="63">
        <f t="shared" si="2"/>
        <v>17.51400459638035</v>
      </c>
    </row>
    <row r="17" spans="1:22" s="45" customFormat="1" ht="11.25">
      <c r="A17" s="37">
        <v>11</v>
      </c>
      <c r="B17" s="38"/>
      <c r="C17" s="39" t="s">
        <v>89</v>
      </c>
      <c r="D17" s="40" t="s">
        <v>32</v>
      </c>
      <c r="E17" s="72" t="s">
        <v>89</v>
      </c>
      <c r="F17" s="41">
        <v>43791</v>
      </c>
      <c r="G17" s="42" t="s">
        <v>30</v>
      </c>
      <c r="H17" s="51">
        <v>398</v>
      </c>
      <c r="I17" s="51">
        <v>48</v>
      </c>
      <c r="J17" s="105">
        <v>48</v>
      </c>
      <c r="K17" s="52">
        <v>9</v>
      </c>
      <c r="L17" s="121">
        <v>298628</v>
      </c>
      <c r="M17" s="122">
        <v>23669</v>
      </c>
      <c r="N17" s="60">
        <f>M17/J17</f>
        <v>493.1041666666667</v>
      </c>
      <c r="O17" s="62">
        <f t="shared" si="0"/>
        <v>12.616840593180955</v>
      </c>
      <c r="P17" s="43">
        <v>540588</v>
      </c>
      <c r="Q17" s="44">
        <v>44747</v>
      </c>
      <c r="R17" s="61">
        <f aca="true" t="shared" si="3" ref="R17:S21">IF(P17&lt;&gt;0,-(P17-L17)/P17,"")</f>
        <v>-0.44758670188757427</v>
      </c>
      <c r="S17" s="61">
        <f t="shared" si="3"/>
        <v>-0.4710483384360963</v>
      </c>
      <c r="T17" s="106">
        <v>31504245</v>
      </c>
      <c r="U17" s="107">
        <v>1859585</v>
      </c>
      <c r="V17" s="63">
        <f t="shared" si="2"/>
        <v>16.94154609765082</v>
      </c>
    </row>
    <row r="18" spans="1:22" s="45" customFormat="1" ht="11.25">
      <c r="A18" s="37">
        <v>12</v>
      </c>
      <c r="B18" s="49"/>
      <c r="C18" s="46" t="s">
        <v>137</v>
      </c>
      <c r="D18" s="47" t="s">
        <v>106</v>
      </c>
      <c r="E18" s="73" t="s">
        <v>136</v>
      </c>
      <c r="F18" s="48">
        <v>43840</v>
      </c>
      <c r="G18" s="42" t="s">
        <v>60</v>
      </c>
      <c r="H18" s="53">
        <v>202</v>
      </c>
      <c r="I18" s="53">
        <v>72</v>
      </c>
      <c r="J18" s="105">
        <v>72</v>
      </c>
      <c r="K18" s="52">
        <v>2</v>
      </c>
      <c r="L18" s="121">
        <v>409821</v>
      </c>
      <c r="M18" s="122">
        <v>22757</v>
      </c>
      <c r="N18" s="60">
        <f>M18/J18</f>
        <v>316.06944444444446</v>
      </c>
      <c r="O18" s="62">
        <f t="shared" si="0"/>
        <v>18.00856879202004</v>
      </c>
      <c r="P18" s="43">
        <v>579964</v>
      </c>
      <c r="Q18" s="44">
        <v>30202</v>
      </c>
      <c r="R18" s="61">
        <f t="shared" si="3"/>
        <v>-0.2933682090612521</v>
      </c>
      <c r="S18" s="61">
        <f t="shared" si="3"/>
        <v>-0.24650685385073837</v>
      </c>
      <c r="T18" s="108">
        <v>989785</v>
      </c>
      <c r="U18" s="109">
        <v>52959</v>
      </c>
      <c r="V18" s="63">
        <f t="shared" si="2"/>
        <v>18.689646707830587</v>
      </c>
    </row>
    <row r="19" spans="1:22" s="45" customFormat="1" ht="11.25">
      <c r="A19" s="37">
        <v>13</v>
      </c>
      <c r="B19" s="49"/>
      <c r="C19" s="46" t="s">
        <v>134</v>
      </c>
      <c r="D19" s="47" t="s">
        <v>34</v>
      </c>
      <c r="E19" s="73" t="s">
        <v>135</v>
      </c>
      <c r="F19" s="48">
        <v>43840</v>
      </c>
      <c r="G19" s="42" t="s">
        <v>60</v>
      </c>
      <c r="H19" s="53">
        <v>163</v>
      </c>
      <c r="I19" s="53">
        <v>81</v>
      </c>
      <c r="J19" s="105">
        <v>81</v>
      </c>
      <c r="K19" s="52">
        <v>2</v>
      </c>
      <c r="L19" s="121">
        <v>448827</v>
      </c>
      <c r="M19" s="122">
        <v>22431</v>
      </c>
      <c r="N19" s="60">
        <f>M19/J19</f>
        <v>276.9259259259259</v>
      </c>
      <c r="O19" s="62">
        <f t="shared" si="0"/>
        <v>20.00922830012037</v>
      </c>
      <c r="P19" s="43">
        <v>1012217</v>
      </c>
      <c r="Q19" s="44">
        <v>50358</v>
      </c>
      <c r="R19" s="61">
        <f t="shared" si="3"/>
        <v>-0.5565901382806256</v>
      </c>
      <c r="S19" s="61">
        <f t="shared" si="3"/>
        <v>-0.554569283927082</v>
      </c>
      <c r="T19" s="108">
        <v>1461044</v>
      </c>
      <c r="U19" s="109">
        <v>72789</v>
      </c>
      <c r="V19" s="63">
        <f t="shared" si="2"/>
        <v>20.07231861957164</v>
      </c>
    </row>
    <row r="20" spans="1:22" s="45" customFormat="1" ht="11.25">
      <c r="A20" s="37">
        <v>14</v>
      </c>
      <c r="B20" s="38"/>
      <c r="C20" s="39" t="s">
        <v>128</v>
      </c>
      <c r="D20" s="40" t="s">
        <v>34</v>
      </c>
      <c r="E20" s="72" t="s">
        <v>129</v>
      </c>
      <c r="F20" s="41">
        <v>43840</v>
      </c>
      <c r="G20" s="42" t="s">
        <v>30</v>
      </c>
      <c r="H20" s="51">
        <v>89</v>
      </c>
      <c r="I20" s="51">
        <v>44</v>
      </c>
      <c r="J20" s="105">
        <v>44</v>
      </c>
      <c r="K20" s="52">
        <v>2</v>
      </c>
      <c r="L20" s="121">
        <v>333030</v>
      </c>
      <c r="M20" s="122">
        <v>15729</v>
      </c>
      <c r="N20" s="60">
        <f>M20/J20</f>
        <v>357.47727272727275</v>
      </c>
      <c r="O20" s="62">
        <f t="shared" si="0"/>
        <v>21.172992561510586</v>
      </c>
      <c r="P20" s="43">
        <v>552267.5</v>
      </c>
      <c r="Q20" s="44">
        <v>25757</v>
      </c>
      <c r="R20" s="61">
        <f t="shared" si="3"/>
        <v>-0.39697700842435957</v>
      </c>
      <c r="S20" s="61">
        <f t="shared" si="3"/>
        <v>-0.38933105563536125</v>
      </c>
      <c r="T20" s="106">
        <v>885297.5</v>
      </c>
      <c r="U20" s="107">
        <v>41486</v>
      </c>
      <c r="V20" s="63">
        <f t="shared" si="2"/>
        <v>21.339668803933858</v>
      </c>
    </row>
    <row r="21" spans="1:22" s="45" customFormat="1" ht="11.25">
      <c r="A21" s="37">
        <v>15</v>
      </c>
      <c r="B21" s="38"/>
      <c r="C21" s="39" t="s">
        <v>109</v>
      </c>
      <c r="D21" s="40" t="s">
        <v>105</v>
      </c>
      <c r="E21" s="72" t="s">
        <v>110</v>
      </c>
      <c r="F21" s="41">
        <v>43819</v>
      </c>
      <c r="G21" s="42" t="s">
        <v>23</v>
      </c>
      <c r="H21" s="51">
        <v>311</v>
      </c>
      <c r="I21" s="51">
        <v>14</v>
      </c>
      <c r="J21" s="105">
        <v>14</v>
      </c>
      <c r="K21" s="52">
        <v>5</v>
      </c>
      <c r="L21" s="121">
        <v>210463</v>
      </c>
      <c r="M21" s="122">
        <v>6494</v>
      </c>
      <c r="N21" s="60">
        <f>M21/J21</f>
        <v>463.85714285714283</v>
      </c>
      <c r="O21" s="62">
        <f t="shared" si="0"/>
        <v>32.40883892824145</v>
      </c>
      <c r="P21" s="43">
        <v>425933</v>
      </c>
      <c r="Q21" s="44">
        <v>15162</v>
      </c>
      <c r="R21" s="61">
        <f t="shared" si="3"/>
        <v>-0.5058776849880146</v>
      </c>
      <c r="S21" s="61">
        <f t="shared" si="3"/>
        <v>-0.5716923888669041</v>
      </c>
      <c r="T21" s="106">
        <v>9299830</v>
      </c>
      <c r="U21" s="107">
        <v>376596</v>
      </c>
      <c r="V21" s="63">
        <f t="shared" si="2"/>
        <v>24.694447099809874</v>
      </c>
    </row>
    <row r="22" spans="1:22" s="45" customFormat="1" ht="11.25">
      <c r="A22" s="37">
        <v>16</v>
      </c>
      <c r="B22" s="86" t="s">
        <v>24</v>
      </c>
      <c r="C22" s="39" t="s">
        <v>141</v>
      </c>
      <c r="D22" s="40" t="s">
        <v>32</v>
      </c>
      <c r="E22" s="72" t="s">
        <v>142</v>
      </c>
      <c r="F22" s="41">
        <v>43847</v>
      </c>
      <c r="G22" s="42" t="s">
        <v>36</v>
      </c>
      <c r="H22" s="51">
        <v>24</v>
      </c>
      <c r="I22" s="51">
        <v>25</v>
      </c>
      <c r="J22" s="105">
        <v>25</v>
      </c>
      <c r="K22" s="52">
        <v>1</v>
      </c>
      <c r="L22" s="121">
        <v>81615.5</v>
      </c>
      <c r="M22" s="122">
        <v>4852</v>
      </c>
      <c r="N22" s="60">
        <f>M22/J22</f>
        <v>194.08</v>
      </c>
      <c r="O22" s="62">
        <f t="shared" si="0"/>
        <v>16.821001648804618</v>
      </c>
      <c r="P22" s="43"/>
      <c r="Q22" s="44"/>
      <c r="R22" s="61"/>
      <c r="S22" s="61"/>
      <c r="T22" s="106">
        <v>95031.5</v>
      </c>
      <c r="U22" s="107">
        <v>5810</v>
      </c>
      <c r="V22" s="63">
        <f t="shared" si="2"/>
        <v>16.356540447504305</v>
      </c>
    </row>
    <row r="23" spans="1:22" s="45" customFormat="1" ht="11.25">
      <c r="A23" s="37">
        <v>17</v>
      </c>
      <c r="B23" s="38"/>
      <c r="C23" s="39" t="s">
        <v>80</v>
      </c>
      <c r="D23" s="40" t="s">
        <v>25</v>
      </c>
      <c r="E23" s="72" t="s">
        <v>79</v>
      </c>
      <c r="F23" s="41">
        <v>43770</v>
      </c>
      <c r="G23" s="42" t="s">
        <v>31</v>
      </c>
      <c r="H23" s="51">
        <v>100</v>
      </c>
      <c r="I23" s="51">
        <v>12</v>
      </c>
      <c r="J23" s="105">
        <v>12</v>
      </c>
      <c r="K23" s="52">
        <v>12</v>
      </c>
      <c r="L23" s="121">
        <v>102319.5</v>
      </c>
      <c r="M23" s="122">
        <v>4671</v>
      </c>
      <c r="N23" s="60">
        <f>M23/J23</f>
        <v>389.25</v>
      </c>
      <c r="O23" s="62">
        <f t="shared" si="0"/>
        <v>21.905266538214516</v>
      </c>
      <c r="P23" s="43">
        <v>86760.8</v>
      </c>
      <c r="Q23" s="44">
        <v>4437</v>
      </c>
      <c r="R23" s="61">
        <f>IF(P23&lt;&gt;0,-(P23-L23)/P23,"")</f>
        <v>0.17932868299969568</v>
      </c>
      <c r="S23" s="61">
        <f>IF(Q23&lt;&gt;0,-(Q23-M23)/Q23,"")</f>
        <v>0.05273833671399594</v>
      </c>
      <c r="T23" s="110">
        <v>2342151.5</v>
      </c>
      <c r="U23" s="111">
        <v>110099</v>
      </c>
      <c r="V23" s="63">
        <f t="shared" si="2"/>
        <v>21.273140537152926</v>
      </c>
    </row>
    <row r="24" spans="1:22" s="45" customFormat="1" ht="11.25">
      <c r="A24" s="37">
        <v>18</v>
      </c>
      <c r="B24" s="86" t="s">
        <v>24</v>
      </c>
      <c r="C24" s="39" t="s">
        <v>144</v>
      </c>
      <c r="D24" s="40" t="s">
        <v>28</v>
      </c>
      <c r="E24" s="72" t="s">
        <v>145</v>
      </c>
      <c r="F24" s="41">
        <v>43847</v>
      </c>
      <c r="G24" s="81" t="s">
        <v>33</v>
      </c>
      <c r="H24" s="51">
        <v>18</v>
      </c>
      <c r="I24" s="51">
        <v>18</v>
      </c>
      <c r="J24" s="105">
        <v>18</v>
      </c>
      <c r="K24" s="52">
        <v>1</v>
      </c>
      <c r="L24" s="121">
        <v>41444.5</v>
      </c>
      <c r="M24" s="122">
        <v>3187</v>
      </c>
      <c r="N24" s="60">
        <f>M24/J24</f>
        <v>177.05555555555554</v>
      </c>
      <c r="O24" s="62">
        <f t="shared" si="0"/>
        <v>13.004235958581738</v>
      </c>
      <c r="P24" s="43"/>
      <c r="Q24" s="44"/>
      <c r="R24" s="61"/>
      <c r="S24" s="61"/>
      <c r="T24" s="106">
        <v>41444.5</v>
      </c>
      <c r="U24" s="107">
        <v>3187</v>
      </c>
      <c r="V24" s="63">
        <f t="shared" si="2"/>
        <v>13.004235958581738</v>
      </c>
    </row>
    <row r="25" spans="1:22" s="45" customFormat="1" ht="11.25">
      <c r="A25" s="37">
        <v>19</v>
      </c>
      <c r="B25" s="86" t="s">
        <v>24</v>
      </c>
      <c r="C25" s="39" t="s">
        <v>148</v>
      </c>
      <c r="D25" s="40" t="s">
        <v>95</v>
      </c>
      <c r="E25" s="72" t="s">
        <v>147</v>
      </c>
      <c r="F25" s="41">
        <v>43847</v>
      </c>
      <c r="G25" s="42" t="s">
        <v>35</v>
      </c>
      <c r="H25" s="51">
        <v>37</v>
      </c>
      <c r="I25" s="51">
        <v>37</v>
      </c>
      <c r="J25" s="105">
        <v>37</v>
      </c>
      <c r="K25" s="52">
        <v>1</v>
      </c>
      <c r="L25" s="121">
        <v>49411</v>
      </c>
      <c r="M25" s="123">
        <v>2823</v>
      </c>
      <c r="N25" s="60">
        <f>M25/J25</f>
        <v>76.29729729729729</v>
      </c>
      <c r="O25" s="62">
        <f t="shared" si="0"/>
        <v>17.503010981225646</v>
      </c>
      <c r="P25" s="43"/>
      <c r="Q25" s="50"/>
      <c r="R25" s="61"/>
      <c r="S25" s="61"/>
      <c r="T25" s="108">
        <v>49411</v>
      </c>
      <c r="U25" s="109">
        <v>2823</v>
      </c>
      <c r="V25" s="63">
        <f t="shared" si="2"/>
        <v>17.503010981225646</v>
      </c>
    </row>
    <row r="26" spans="1:22" s="45" customFormat="1" ht="11.25">
      <c r="A26" s="37">
        <v>20</v>
      </c>
      <c r="B26" s="38"/>
      <c r="C26" s="39" t="s">
        <v>115</v>
      </c>
      <c r="D26" s="40" t="s">
        <v>108</v>
      </c>
      <c r="E26" s="72" t="s">
        <v>115</v>
      </c>
      <c r="F26" s="41">
        <v>43833</v>
      </c>
      <c r="G26" s="42" t="s">
        <v>31</v>
      </c>
      <c r="H26" s="51">
        <v>52</v>
      </c>
      <c r="I26" s="51">
        <v>26</v>
      </c>
      <c r="J26" s="105">
        <v>26</v>
      </c>
      <c r="K26" s="52">
        <v>3</v>
      </c>
      <c r="L26" s="121">
        <v>39896</v>
      </c>
      <c r="M26" s="122">
        <v>2079</v>
      </c>
      <c r="N26" s="60">
        <f>M26/J26</f>
        <v>79.96153846153847</v>
      </c>
      <c r="O26" s="62">
        <f t="shared" si="0"/>
        <v>19.18999518999519</v>
      </c>
      <c r="P26" s="43">
        <v>98796.5</v>
      </c>
      <c r="Q26" s="44">
        <v>4192</v>
      </c>
      <c r="R26" s="61">
        <f aca="true" t="shared" si="4" ref="R26:R40">IF(P26&lt;&gt;0,-(P26-L26)/P26,"")</f>
        <v>-0.5961800266203763</v>
      </c>
      <c r="S26" s="61">
        <f aca="true" t="shared" si="5" ref="S26:S40">IF(Q26&lt;&gt;0,-(Q26-M26)/Q26,"")</f>
        <v>-0.5040553435114504</v>
      </c>
      <c r="T26" s="110">
        <v>382475</v>
      </c>
      <c r="U26" s="111">
        <v>16342</v>
      </c>
      <c r="V26" s="63">
        <f t="shared" si="2"/>
        <v>23.40441806388447</v>
      </c>
    </row>
    <row r="27" spans="1:22" s="45" customFormat="1" ht="11.25">
      <c r="A27" s="37">
        <v>21</v>
      </c>
      <c r="B27" s="38"/>
      <c r="C27" s="46" t="s">
        <v>97</v>
      </c>
      <c r="D27" s="47" t="s">
        <v>34</v>
      </c>
      <c r="E27" s="73" t="s">
        <v>98</v>
      </c>
      <c r="F27" s="48">
        <v>43812</v>
      </c>
      <c r="G27" s="42" t="s">
        <v>27</v>
      </c>
      <c r="H27" s="53">
        <v>272</v>
      </c>
      <c r="I27" s="53">
        <v>3</v>
      </c>
      <c r="J27" s="105">
        <v>3</v>
      </c>
      <c r="K27" s="52">
        <v>6</v>
      </c>
      <c r="L27" s="121">
        <v>42284</v>
      </c>
      <c r="M27" s="122">
        <v>1676</v>
      </c>
      <c r="N27" s="60">
        <f>M27/J27</f>
        <v>558.6666666666666</v>
      </c>
      <c r="O27" s="62">
        <f t="shared" si="0"/>
        <v>25.2291169451074</v>
      </c>
      <c r="P27" s="43">
        <v>146188</v>
      </c>
      <c r="Q27" s="44">
        <v>7711</v>
      </c>
      <c r="R27" s="61">
        <f t="shared" si="4"/>
        <v>-0.7107560128054287</v>
      </c>
      <c r="S27" s="61">
        <f t="shared" si="5"/>
        <v>-0.7826481649591492</v>
      </c>
      <c r="T27" s="108">
        <v>6147210</v>
      </c>
      <c r="U27" s="109">
        <v>307700</v>
      </c>
      <c r="V27" s="63">
        <f t="shared" si="2"/>
        <v>19.97793305167371</v>
      </c>
    </row>
    <row r="28" spans="1:22" s="45" customFormat="1" ht="11.25">
      <c r="A28" s="37">
        <v>22</v>
      </c>
      <c r="B28" s="38"/>
      <c r="C28" s="39" t="s">
        <v>125</v>
      </c>
      <c r="D28" s="40" t="s">
        <v>81</v>
      </c>
      <c r="E28" s="72" t="s">
        <v>126</v>
      </c>
      <c r="F28" s="41">
        <v>43840</v>
      </c>
      <c r="G28" s="81" t="s">
        <v>33</v>
      </c>
      <c r="H28" s="51">
        <v>18</v>
      </c>
      <c r="I28" s="51">
        <v>17</v>
      </c>
      <c r="J28" s="105">
        <v>17</v>
      </c>
      <c r="K28" s="52">
        <v>1</v>
      </c>
      <c r="L28" s="121">
        <v>20114</v>
      </c>
      <c r="M28" s="122">
        <v>1587</v>
      </c>
      <c r="N28" s="60">
        <f>M28/J28</f>
        <v>93.3529411764706</v>
      </c>
      <c r="O28" s="62">
        <f t="shared" si="0"/>
        <v>12.674228103339635</v>
      </c>
      <c r="P28" s="43">
        <v>20114</v>
      </c>
      <c r="Q28" s="44">
        <v>1587</v>
      </c>
      <c r="R28" s="61">
        <f t="shared" si="4"/>
        <v>0</v>
      </c>
      <c r="S28" s="61">
        <f t="shared" si="5"/>
        <v>0</v>
      </c>
      <c r="T28" s="106">
        <v>20114</v>
      </c>
      <c r="U28" s="107">
        <v>1587</v>
      </c>
      <c r="V28" s="63">
        <f t="shared" si="2"/>
        <v>12.674228103339635</v>
      </c>
    </row>
    <row r="29" spans="1:22" s="45" customFormat="1" ht="11.25">
      <c r="A29" s="37">
        <v>23</v>
      </c>
      <c r="B29" s="38"/>
      <c r="C29" s="39" t="s">
        <v>84</v>
      </c>
      <c r="D29" s="40" t="s">
        <v>26</v>
      </c>
      <c r="E29" s="72" t="s">
        <v>85</v>
      </c>
      <c r="F29" s="41">
        <v>43784</v>
      </c>
      <c r="G29" s="42" t="s">
        <v>31</v>
      </c>
      <c r="H29" s="51">
        <v>275</v>
      </c>
      <c r="I29" s="51">
        <v>5</v>
      </c>
      <c r="J29" s="105">
        <v>5</v>
      </c>
      <c r="K29" s="52">
        <v>9</v>
      </c>
      <c r="L29" s="121">
        <v>13914.4</v>
      </c>
      <c r="M29" s="122">
        <v>1562</v>
      </c>
      <c r="N29" s="60">
        <f>M29/J29</f>
        <v>312.4</v>
      </c>
      <c r="O29" s="62">
        <f t="shared" si="0"/>
        <v>8.908066581306018</v>
      </c>
      <c r="P29" s="43">
        <v>7998.6</v>
      </c>
      <c r="Q29" s="44">
        <v>805</v>
      </c>
      <c r="R29" s="61">
        <f t="shared" si="4"/>
        <v>0.7396044307753855</v>
      </c>
      <c r="S29" s="61">
        <f t="shared" si="5"/>
        <v>0.9403726708074535</v>
      </c>
      <c r="T29" s="110">
        <v>1569215.3</v>
      </c>
      <c r="U29" s="111">
        <v>98631</v>
      </c>
      <c r="V29" s="63">
        <f t="shared" si="2"/>
        <v>15.909960357291318</v>
      </c>
    </row>
    <row r="30" spans="1:22" s="45" customFormat="1" ht="11.25">
      <c r="A30" s="37">
        <v>24</v>
      </c>
      <c r="B30" s="38"/>
      <c r="C30" s="39" t="s">
        <v>92</v>
      </c>
      <c r="D30" s="40" t="s">
        <v>81</v>
      </c>
      <c r="E30" s="72" t="s">
        <v>93</v>
      </c>
      <c r="F30" s="41">
        <v>43805</v>
      </c>
      <c r="G30" s="42" t="s">
        <v>36</v>
      </c>
      <c r="H30" s="51">
        <v>26</v>
      </c>
      <c r="I30" s="51">
        <v>6</v>
      </c>
      <c r="J30" s="105">
        <v>6</v>
      </c>
      <c r="K30" s="52">
        <v>7</v>
      </c>
      <c r="L30" s="121">
        <v>28394</v>
      </c>
      <c r="M30" s="122">
        <v>1418</v>
      </c>
      <c r="N30" s="60">
        <f>M30/J30</f>
        <v>236.33333333333334</v>
      </c>
      <c r="O30" s="62">
        <f t="shared" si="0"/>
        <v>20.02397743300423</v>
      </c>
      <c r="P30" s="43">
        <v>26920</v>
      </c>
      <c r="Q30" s="44">
        <v>1405</v>
      </c>
      <c r="R30" s="61">
        <f t="shared" si="4"/>
        <v>0.05475482912332838</v>
      </c>
      <c r="S30" s="61">
        <f t="shared" si="5"/>
        <v>0.009252669039145907</v>
      </c>
      <c r="T30" s="106">
        <v>640476.5</v>
      </c>
      <c r="U30" s="107">
        <v>38505</v>
      </c>
      <c r="V30" s="63">
        <f t="shared" si="2"/>
        <v>16.63359303986495</v>
      </c>
    </row>
    <row r="31" spans="1:22" s="45" customFormat="1" ht="11.25">
      <c r="A31" s="37">
        <v>25</v>
      </c>
      <c r="B31" s="38"/>
      <c r="C31" s="39" t="s">
        <v>104</v>
      </c>
      <c r="D31" s="40" t="s">
        <v>34</v>
      </c>
      <c r="E31" s="72" t="s">
        <v>104</v>
      </c>
      <c r="F31" s="41">
        <v>43819</v>
      </c>
      <c r="G31" s="74" t="s">
        <v>52</v>
      </c>
      <c r="H31" s="51">
        <v>350</v>
      </c>
      <c r="I31" s="51">
        <v>6</v>
      </c>
      <c r="J31" s="105">
        <v>6</v>
      </c>
      <c r="K31" s="52">
        <v>5</v>
      </c>
      <c r="L31" s="121">
        <v>14098</v>
      </c>
      <c r="M31" s="122">
        <v>1105</v>
      </c>
      <c r="N31" s="60">
        <f>M31/J31</f>
        <v>184.16666666666666</v>
      </c>
      <c r="O31" s="62">
        <f t="shared" si="0"/>
        <v>12.758371040723983</v>
      </c>
      <c r="P31" s="43">
        <v>41109</v>
      </c>
      <c r="Q31" s="44">
        <v>2387</v>
      </c>
      <c r="R31" s="61">
        <f t="shared" si="4"/>
        <v>-0.6570580651438858</v>
      </c>
      <c r="S31" s="61">
        <f t="shared" si="5"/>
        <v>-0.5370758273984081</v>
      </c>
      <c r="T31" s="106">
        <v>2513626</v>
      </c>
      <c r="U31" s="107">
        <v>143316</v>
      </c>
      <c r="V31" s="63">
        <f t="shared" si="2"/>
        <v>17.539046582377402</v>
      </c>
    </row>
    <row r="32" spans="1:22" s="45" customFormat="1" ht="11.25">
      <c r="A32" s="37">
        <v>26</v>
      </c>
      <c r="B32" s="49"/>
      <c r="C32" s="46" t="s">
        <v>107</v>
      </c>
      <c r="D32" s="47" t="s">
        <v>108</v>
      </c>
      <c r="E32" s="73" t="s">
        <v>107</v>
      </c>
      <c r="F32" s="48">
        <v>43819</v>
      </c>
      <c r="G32" s="42" t="s">
        <v>60</v>
      </c>
      <c r="H32" s="53">
        <v>123</v>
      </c>
      <c r="I32" s="53">
        <v>10</v>
      </c>
      <c r="J32" s="105">
        <v>10</v>
      </c>
      <c r="K32" s="52">
        <v>5</v>
      </c>
      <c r="L32" s="121">
        <v>11850</v>
      </c>
      <c r="M32" s="122">
        <v>1035</v>
      </c>
      <c r="N32" s="60">
        <f>M32/J32</f>
        <v>103.5</v>
      </c>
      <c r="O32" s="62">
        <f t="shared" si="0"/>
        <v>11.44927536231884</v>
      </c>
      <c r="P32" s="43">
        <v>169380</v>
      </c>
      <c r="Q32" s="44">
        <v>14769</v>
      </c>
      <c r="R32" s="61">
        <f t="shared" si="4"/>
        <v>-0.9300389656393907</v>
      </c>
      <c r="S32" s="61">
        <f t="shared" si="5"/>
        <v>-0.9299207800121877</v>
      </c>
      <c r="T32" s="108">
        <v>461609.5</v>
      </c>
      <c r="U32" s="109">
        <v>40155</v>
      </c>
      <c r="V32" s="63">
        <f t="shared" si="2"/>
        <v>11.495691694683103</v>
      </c>
    </row>
    <row r="33" spans="1:22" s="45" customFormat="1" ht="11.25">
      <c r="A33" s="37">
        <v>27</v>
      </c>
      <c r="B33" s="38"/>
      <c r="C33" s="39" t="s">
        <v>99</v>
      </c>
      <c r="D33" s="40" t="s">
        <v>95</v>
      </c>
      <c r="E33" s="72" t="s">
        <v>100</v>
      </c>
      <c r="F33" s="41">
        <v>43819</v>
      </c>
      <c r="G33" s="42" t="s">
        <v>31</v>
      </c>
      <c r="H33" s="51">
        <v>145</v>
      </c>
      <c r="I33" s="51">
        <v>14</v>
      </c>
      <c r="J33" s="105">
        <v>14</v>
      </c>
      <c r="K33" s="52">
        <v>5</v>
      </c>
      <c r="L33" s="121">
        <v>8765</v>
      </c>
      <c r="M33" s="122">
        <v>907</v>
      </c>
      <c r="N33" s="60">
        <f>M33/J33</f>
        <v>64.78571428571429</v>
      </c>
      <c r="O33" s="62">
        <f t="shared" si="0"/>
        <v>9.66372657111356</v>
      </c>
      <c r="P33" s="43">
        <v>14964</v>
      </c>
      <c r="Q33" s="44">
        <v>1322</v>
      </c>
      <c r="R33" s="61">
        <f t="shared" si="4"/>
        <v>-0.41426089280940925</v>
      </c>
      <c r="S33" s="61">
        <f t="shared" si="5"/>
        <v>-0.31391830559757944</v>
      </c>
      <c r="T33" s="110">
        <v>502016</v>
      </c>
      <c r="U33" s="111">
        <v>30756</v>
      </c>
      <c r="V33" s="63">
        <f t="shared" si="2"/>
        <v>16.322538691637405</v>
      </c>
    </row>
    <row r="34" spans="1:22" s="45" customFormat="1" ht="11.25">
      <c r="A34" s="37">
        <v>28</v>
      </c>
      <c r="B34" s="49"/>
      <c r="C34" s="46" t="s">
        <v>73</v>
      </c>
      <c r="D34" s="47" t="s">
        <v>28</v>
      </c>
      <c r="E34" s="73" t="s">
        <v>72</v>
      </c>
      <c r="F34" s="48">
        <v>43728</v>
      </c>
      <c r="G34" s="42" t="s">
        <v>60</v>
      </c>
      <c r="H34" s="53">
        <v>206</v>
      </c>
      <c r="I34" s="53">
        <v>1</v>
      </c>
      <c r="J34" s="105">
        <v>1</v>
      </c>
      <c r="K34" s="52">
        <v>15</v>
      </c>
      <c r="L34" s="121">
        <v>9000</v>
      </c>
      <c r="M34" s="122">
        <v>900</v>
      </c>
      <c r="N34" s="60">
        <f>M34/J34</f>
        <v>900</v>
      </c>
      <c r="O34" s="62">
        <f t="shared" si="0"/>
        <v>10</v>
      </c>
      <c r="P34" s="43">
        <v>5168.5</v>
      </c>
      <c r="Q34" s="44">
        <v>636</v>
      </c>
      <c r="R34" s="61">
        <f t="shared" si="4"/>
        <v>0.7413175969817162</v>
      </c>
      <c r="S34" s="61">
        <f t="shared" si="5"/>
        <v>0.41509433962264153</v>
      </c>
      <c r="T34" s="108">
        <v>437429</v>
      </c>
      <c r="U34" s="109">
        <v>28736</v>
      </c>
      <c r="V34" s="63">
        <f t="shared" si="2"/>
        <v>15.222334354120267</v>
      </c>
    </row>
    <row r="35" spans="1:22" s="45" customFormat="1" ht="11.25">
      <c r="A35" s="37">
        <v>29</v>
      </c>
      <c r="B35" s="38"/>
      <c r="C35" s="39" t="s">
        <v>123</v>
      </c>
      <c r="D35" s="40" t="s">
        <v>81</v>
      </c>
      <c r="E35" s="72" t="s">
        <v>124</v>
      </c>
      <c r="F35" s="41">
        <v>43840</v>
      </c>
      <c r="G35" s="42" t="s">
        <v>36</v>
      </c>
      <c r="H35" s="51">
        <v>16</v>
      </c>
      <c r="I35" s="51">
        <v>10</v>
      </c>
      <c r="J35" s="105">
        <v>10</v>
      </c>
      <c r="K35" s="52">
        <v>2</v>
      </c>
      <c r="L35" s="121">
        <v>15698</v>
      </c>
      <c r="M35" s="122">
        <v>879</v>
      </c>
      <c r="N35" s="60">
        <f>M35/J35</f>
        <v>87.9</v>
      </c>
      <c r="O35" s="62">
        <f t="shared" si="0"/>
        <v>17.85893060295791</v>
      </c>
      <c r="P35" s="43">
        <v>36894.5</v>
      </c>
      <c r="Q35" s="44">
        <v>2058</v>
      </c>
      <c r="R35" s="61">
        <f t="shared" si="4"/>
        <v>-0.5745165268535961</v>
      </c>
      <c r="S35" s="61">
        <f t="shared" si="5"/>
        <v>-0.5728862973760933</v>
      </c>
      <c r="T35" s="106">
        <v>62332.5</v>
      </c>
      <c r="U35" s="107">
        <v>3539</v>
      </c>
      <c r="V35" s="63">
        <f t="shared" si="2"/>
        <v>17.613026278609777</v>
      </c>
    </row>
    <row r="36" spans="1:22" s="45" customFormat="1" ht="11.25">
      <c r="A36" s="37">
        <v>30</v>
      </c>
      <c r="B36" s="38"/>
      <c r="C36" s="39" t="s">
        <v>61</v>
      </c>
      <c r="D36" s="40" t="s">
        <v>29</v>
      </c>
      <c r="E36" s="72" t="s">
        <v>61</v>
      </c>
      <c r="F36" s="41">
        <v>43574</v>
      </c>
      <c r="G36" s="42" t="s">
        <v>31</v>
      </c>
      <c r="H36" s="51">
        <v>245</v>
      </c>
      <c r="I36" s="51">
        <v>2</v>
      </c>
      <c r="J36" s="105">
        <v>2</v>
      </c>
      <c r="K36" s="52">
        <v>18</v>
      </c>
      <c r="L36" s="121">
        <v>8791.2</v>
      </c>
      <c r="M36" s="122">
        <v>879</v>
      </c>
      <c r="N36" s="60">
        <f>M36/J36</f>
        <v>439.5</v>
      </c>
      <c r="O36" s="62">
        <f t="shared" si="0"/>
        <v>10.001365187713311</v>
      </c>
      <c r="P36" s="43">
        <v>2376</v>
      </c>
      <c r="Q36" s="44">
        <v>238</v>
      </c>
      <c r="R36" s="61">
        <f t="shared" si="4"/>
        <v>2.7</v>
      </c>
      <c r="S36" s="61">
        <f t="shared" si="5"/>
        <v>2.69327731092437</v>
      </c>
      <c r="T36" s="110">
        <v>1999369.4700000004</v>
      </c>
      <c r="U36" s="111">
        <v>148402</v>
      </c>
      <c r="V36" s="63">
        <f t="shared" si="2"/>
        <v>13.472658522122346</v>
      </c>
    </row>
    <row r="37" spans="1:22" s="45" customFormat="1" ht="11.25">
      <c r="A37" s="37">
        <v>31</v>
      </c>
      <c r="B37" s="38"/>
      <c r="C37" s="39" t="s">
        <v>133</v>
      </c>
      <c r="D37" s="40" t="s">
        <v>34</v>
      </c>
      <c r="E37" s="72" t="s">
        <v>133</v>
      </c>
      <c r="F37" s="41">
        <v>43840</v>
      </c>
      <c r="G37" s="42" t="s">
        <v>71</v>
      </c>
      <c r="H37" s="51">
        <v>20</v>
      </c>
      <c r="I37" s="51">
        <v>8</v>
      </c>
      <c r="J37" s="105">
        <v>8</v>
      </c>
      <c r="K37" s="52">
        <v>2</v>
      </c>
      <c r="L37" s="121">
        <v>9829</v>
      </c>
      <c r="M37" s="122">
        <v>859</v>
      </c>
      <c r="N37" s="60">
        <f>M37/J37</f>
        <v>107.375</v>
      </c>
      <c r="O37" s="62">
        <f t="shared" si="0"/>
        <v>11.442374854481956</v>
      </c>
      <c r="P37" s="43">
        <v>17161</v>
      </c>
      <c r="Q37" s="44">
        <v>1397</v>
      </c>
      <c r="R37" s="61">
        <f t="shared" si="4"/>
        <v>-0.4272478293805722</v>
      </c>
      <c r="S37" s="61">
        <f t="shared" si="5"/>
        <v>-0.3851109520400859</v>
      </c>
      <c r="T37" s="106">
        <v>26990</v>
      </c>
      <c r="U37" s="107">
        <v>2256</v>
      </c>
      <c r="V37" s="63">
        <f t="shared" si="2"/>
        <v>11.963652482269504</v>
      </c>
    </row>
    <row r="38" spans="1:22" s="45" customFormat="1" ht="11.25">
      <c r="A38" s="37">
        <v>32</v>
      </c>
      <c r="B38" s="38"/>
      <c r="C38" s="39" t="s">
        <v>82</v>
      </c>
      <c r="D38" s="40" t="s">
        <v>83</v>
      </c>
      <c r="E38" s="72" t="s">
        <v>82</v>
      </c>
      <c r="F38" s="41">
        <v>43777</v>
      </c>
      <c r="G38" s="74" t="s">
        <v>52</v>
      </c>
      <c r="H38" s="51">
        <v>419</v>
      </c>
      <c r="I38" s="51">
        <v>1</v>
      </c>
      <c r="J38" s="105">
        <v>1</v>
      </c>
      <c r="K38" s="52">
        <v>11</v>
      </c>
      <c r="L38" s="121">
        <v>4616</v>
      </c>
      <c r="M38" s="122">
        <v>789</v>
      </c>
      <c r="N38" s="60">
        <f>M38/J38</f>
        <v>789</v>
      </c>
      <c r="O38" s="62">
        <f t="shared" si="0"/>
        <v>5.850443599493029</v>
      </c>
      <c r="P38" s="43">
        <v>18834</v>
      </c>
      <c r="Q38" s="44">
        <v>1906</v>
      </c>
      <c r="R38" s="61">
        <f t="shared" si="4"/>
        <v>-0.7549113305723691</v>
      </c>
      <c r="S38" s="61">
        <f t="shared" si="5"/>
        <v>-0.5860440713536201</v>
      </c>
      <c r="T38" s="106">
        <v>67716570</v>
      </c>
      <c r="U38" s="107">
        <v>3986620</v>
      </c>
      <c r="V38" s="63">
        <f t="shared" si="2"/>
        <v>16.98596053799961</v>
      </c>
    </row>
    <row r="39" spans="1:22" s="45" customFormat="1" ht="11.25">
      <c r="A39" s="37">
        <v>33</v>
      </c>
      <c r="B39" s="38"/>
      <c r="C39" s="39" t="s">
        <v>76</v>
      </c>
      <c r="D39" s="40" t="s">
        <v>34</v>
      </c>
      <c r="E39" s="72" t="s">
        <v>76</v>
      </c>
      <c r="F39" s="41">
        <v>43749</v>
      </c>
      <c r="G39" s="74" t="s">
        <v>52</v>
      </c>
      <c r="H39" s="51">
        <v>390</v>
      </c>
      <c r="I39" s="51">
        <v>1</v>
      </c>
      <c r="J39" s="105">
        <v>1</v>
      </c>
      <c r="K39" s="52">
        <v>15</v>
      </c>
      <c r="L39" s="121">
        <v>12226</v>
      </c>
      <c r="M39" s="122">
        <v>716</v>
      </c>
      <c r="N39" s="60">
        <f>M39/J39</f>
        <v>716</v>
      </c>
      <c r="O39" s="62">
        <f aca="true" t="shared" si="6" ref="O39:O70">L39/M39</f>
        <v>17.075418994413408</v>
      </c>
      <c r="P39" s="43">
        <v>12882</v>
      </c>
      <c r="Q39" s="44">
        <v>1052</v>
      </c>
      <c r="R39" s="61">
        <f t="shared" si="4"/>
        <v>-0.05092376960099364</v>
      </c>
      <c r="S39" s="61">
        <f t="shared" si="5"/>
        <v>-0.3193916349809886</v>
      </c>
      <c r="T39" s="106">
        <v>89642140</v>
      </c>
      <c r="U39" s="107">
        <v>5316933</v>
      </c>
      <c r="V39" s="63">
        <f t="shared" si="2"/>
        <v>16.859746022754095</v>
      </c>
    </row>
    <row r="40" spans="1:22" s="45" customFormat="1" ht="11.25">
      <c r="A40" s="37">
        <v>34</v>
      </c>
      <c r="B40" s="38"/>
      <c r="C40" s="39" t="s">
        <v>121</v>
      </c>
      <c r="D40" s="40" t="s">
        <v>34</v>
      </c>
      <c r="E40" s="72" t="s">
        <v>49</v>
      </c>
      <c r="F40" s="41">
        <v>43833</v>
      </c>
      <c r="G40" s="74" t="s">
        <v>52</v>
      </c>
      <c r="H40" s="51">
        <v>73</v>
      </c>
      <c r="I40" s="51">
        <v>2</v>
      </c>
      <c r="J40" s="105">
        <v>2</v>
      </c>
      <c r="K40" s="52">
        <v>3</v>
      </c>
      <c r="L40" s="121">
        <v>9986</v>
      </c>
      <c r="M40" s="122">
        <v>647</v>
      </c>
      <c r="N40" s="60">
        <f>M40/J40</f>
        <v>323.5</v>
      </c>
      <c r="O40" s="62">
        <f t="shared" si="6"/>
        <v>15.434312210200927</v>
      </c>
      <c r="P40" s="43">
        <v>17176</v>
      </c>
      <c r="Q40" s="44">
        <v>1001</v>
      </c>
      <c r="R40" s="61">
        <f t="shared" si="4"/>
        <v>-0.41860735910572894</v>
      </c>
      <c r="S40" s="61">
        <f t="shared" si="5"/>
        <v>-0.35364635364635366</v>
      </c>
      <c r="T40" s="106">
        <v>178410</v>
      </c>
      <c r="U40" s="107">
        <v>8879</v>
      </c>
      <c r="V40" s="63">
        <f t="shared" si="2"/>
        <v>20.093478995382362</v>
      </c>
    </row>
    <row r="41" spans="1:22" s="45" customFormat="1" ht="11.25">
      <c r="A41" s="37">
        <v>35</v>
      </c>
      <c r="B41" s="86" t="s">
        <v>24</v>
      </c>
      <c r="C41" s="39" t="s">
        <v>146</v>
      </c>
      <c r="D41" s="40" t="s">
        <v>81</v>
      </c>
      <c r="E41" s="72" t="s">
        <v>146</v>
      </c>
      <c r="F41" s="41">
        <v>43878</v>
      </c>
      <c r="G41" s="42" t="s">
        <v>38</v>
      </c>
      <c r="H41" s="51">
        <v>16</v>
      </c>
      <c r="I41" s="51">
        <v>15</v>
      </c>
      <c r="J41" s="105">
        <v>15</v>
      </c>
      <c r="K41" s="52">
        <v>1</v>
      </c>
      <c r="L41" s="121">
        <v>7855</v>
      </c>
      <c r="M41" s="122">
        <v>590</v>
      </c>
      <c r="N41" s="60">
        <f>M41/J41</f>
        <v>39.333333333333336</v>
      </c>
      <c r="O41" s="62">
        <f t="shared" si="6"/>
        <v>13.313559322033898</v>
      </c>
      <c r="P41" s="43"/>
      <c r="Q41" s="44"/>
      <c r="R41" s="61"/>
      <c r="S41" s="61"/>
      <c r="T41" s="106">
        <v>7855</v>
      </c>
      <c r="U41" s="107">
        <v>590</v>
      </c>
      <c r="V41" s="63">
        <f t="shared" si="2"/>
        <v>13.313559322033898</v>
      </c>
    </row>
    <row r="42" spans="1:22" s="45" customFormat="1" ht="11.25">
      <c r="A42" s="37">
        <v>36</v>
      </c>
      <c r="B42" s="49"/>
      <c r="C42" s="46" t="s">
        <v>96</v>
      </c>
      <c r="D42" s="47" t="s">
        <v>83</v>
      </c>
      <c r="E42" s="73" t="s">
        <v>96</v>
      </c>
      <c r="F42" s="48">
        <v>43812</v>
      </c>
      <c r="G42" s="42" t="s">
        <v>60</v>
      </c>
      <c r="H42" s="53">
        <v>326</v>
      </c>
      <c r="I42" s="53">
        <v>2</v>
      </c>
      <c r="J42" s="105">
        <v>2</v>
      </c>
      <c r="K42" s="52">
        <v>6</v>
      </c>
      <c r="L42" s="121">
        <v>9264</v>
      </c>
      <c r="M42" s="122">
        <v>562</v>
      </c>
      <c r="N42" s="60">
        <f>M42/J42</f>
        <v>281</v>
      </c>
      <c r="O42" s="62">
        <f t="shared" si="6"/>
        <v>16.483985765124554</v>
      </c>
      <c r="P42" s="43">
        <v>63027</v>
      </c>
      <c r="Q42" s="44">
        <v>4709</v>
      </c>
      <c r="R42" s="61">
        <f aca="true" t="shared" si="7" ref="R42:R71">IF(P42&lt;&gt;0,-(P42-L42)/P42,"")</f>
        <v>-0.853015374363368</v>
      </c>
      <c r="S42" s="61">
        <f aca="true" t="shared" si="8" ref="S42:S71">IF(Q42&lt;&gt;0,-(Q42-M42)/Q42,"")</f>
        <v>-0.8806540666808239</v>
      </c>
      <c r="T42" s="108">
        <v>6838638.5</v>
      </c>
      <c r="U42" s="109">
        <v>403465</v>
      </c>
      <c r="V42" s="63">
        <f t="shared" si="2"/>
        <v>16.949768877102102</v>
      </c>
    </row>
    <row r="43" spans="1:22" s="45" customFormat="1" ht="11.25">
      <c r="A43" s="37">
        <v>37</v>
      </c>
      <c r="B43" s="38"/>
      <c r="C43" s="39" t="s">
        <v>116</v>
      </c>
      <c r="D43" s="40" t="s">
        <v>34</v>
      </c>
      <c r="E43" s="72" t="s">
        <v>117</v>
      </c>
      <c r="F43" s="41">
        <v>43831</v>
      </c>
      <c r="G43" s="42" t="s">
        <v>30</v>
      </c>
      <c r="H43" s="51">
        <v>251</v>
      </c>
      <c r="I43" s="51">
        <v>29</v>
      </c>
      <c r="J43" s="105">
        <v>29</v>
      </c>
      <c r="K43" s="52">
        <v>3</v>
      </c>
      <c r="L43" s="121">
        <v>10803</v>
      </c>
      <c r="M43" s="122">
        <v>527</v>
      </c>
      <c r="N43" s="60">
        <f>M43/J43</f>
        <v>18.17241379310345</v>
      </c>
      <c r="O43" s="62">
        <f t="shared" si="6"/>
        <v>20.499051233396585</v>
      </c>
      <c r="P43" s="43">
        <v>527991</v>
      </c>
      <c r="Q43" s="44">
        <v>27776</v>
      </c>
      <c r="R43" s="61">
        <f t="shared" si="7"/>
        <v>-0.979539423967454</v>
      </c>
      <c r="S43" s="61">
        <f t="shared" si="8"/>
        <v>-0.9810267857142857</v>
      </c>
      <c r="T43" s="106">
        <v>1916789</v>
      </c>
      <c r="U43" s="107">
        <v>99485</v>
      </c>
      <c r="V43" s="63">
        <f t="shared" si="2"/>
        <v>19.26711564557471</v>
      </c>
    </row>
    <row r="44" spans="1:22" s="45" customFormat="1" ht="11.25">
      <c r="A44" s="37">
        <v>38</v>
      </c>
      <c r="B44" s="38"/>
      <c r="C44" s="39" t="s">
        <v>70</v>
      </c>
      <c r="D44" s="40" t="s">
        <v>29</v>
      </c>
      <c r="E44" s="72" t="s">
        <v>69</v>
      </c>
      <c r="F44" s="41">
        <v>43731</v>
      </c>
      <c r="G44" s="42" t="s">
        <v>31</v>
      </c>
      <c r="H44" s="51">
        <v>223</v>
      </c>
      <c r="I44" s="51">
        <v>2</v>
      </c>
      <c r="J44" s="105">
        <v>2</v>
      </c>
      <c r="K44" s="52">
        <v>17</v>
      </c>
      <c r="L44" s="121">
        <v>4158</v>
      </c>
      <c r="M44" s="122">
        <v>416</v>
      </c>
      <c r="N44" s="60">
        <f>M44/J44</f>
        <v>208</v>
      </c>
      <c r="O44" s="62">
        <f t="shared" si="6"/>
        <v>9.995192307692308</v>
      </c>
      <c r="P44" s="43">
        <v>4752</v>
      </c>
      <c r="Q44" s="44">
        <v>475</v>
      </c>
      <c r="R44" s="61">
        <f t="shared" si="7"/>
        <v>-0.125</v>
      </c>
      <c r="S44" s="61">
        <f t="shared" si="8"/>
        <v>-0.12421052631578948</v>
      </c>
      <c r="T44" s="110">
        <v>457146.49999999994</v>
      </c>
      <c r="U44" s="111">
        <v>30295</v>
      </c>
      <c r="V44" s="63">
        <f t="shared" si="2"/>
        <v>15.089833305826042</v>
      </c>
    </row>
    <row r="45" spans="1:22" s="45" customFormat="1" ht="11.25">
      <c r="A45" s="37">
        <v>39</v>
      </c>
      <c r="B45" s="49"/>
      <c r="C45" s="46" t="s">
        <v>45</v>
      </c>
      <c r="D45" s="47" t="s">
        <v>29</v>
      </c>
      <c r="E45" s="73" t="s">
        <v>46</v>
      </c>
      <c r="F45" s="48">
        <v>43014</v>
      </c>
      <c r="G45" s="42" t="s">
        <v>60</v>
      </c>
      <c r="H45" s="53">
        <v>243</v>
      </c>
      <c r="I45" s="53">
        <v>1</v>
      </c>
      <c r="J45" s="105">
        <v>1</v>
      </c>
      <c r="K45" s="52">
        <v>18</v>
      </c>
      <c r="L45" s="121">
        <v>4000</v>
      </c>
      <c r="M45" s="122">
        <v>400</v>
      </c>
      <c r="N45" s="60">
        <f>M45/J45</f>
        <v>400</v>
      </c>
      <c r="O45" s="62">
        <f t="shared" si="6"/>
        <v>10</v>
      </c>
      <c r="P45" s="43">
        <v>2500</v>
      </c>
      <c r="Q45" s="44">
        <v>250</v>
      </c>
      <c r="R45" s="61">
        <f t="shared" si="7"/>
        <v>0.6</v>
      </c>
      <c r="S45" s="61">
        <f t="shared" si="8"/>
        <v>0.6</v>
      </c>
      <c r="T45" s="108">
        <v>2129912.5399999996</v>
      </c>
      <c r="U45" s="109">
        <v>166484</v>
      </c>
      <c r="V45" s="63">
        <f t="shared" si="2"/>
        <v>12.793496912616225</v>
      </c>
    </row>
    <row r="46" spans="1:22" s="45" customFormat="1" ht="11.25">
      <c r="A46" s="37">
        <v>40</v>
      </c>
      <c r="B46" s="38"/>
      <c r="C46" s="46" t="s">
        <v>50</v>
      </c>
      <c r="D46" s="47" t="s">
        <v>26</v>
      </c>
      <c r="E46" s="73" t="s">
        <v>51</v>
      </c>
      <c r="F46" s="48">
        <v>43329</v>
      </c>
      <c r="G46" s="42" t="s">
        <v>60</v>
      </c>
      <c r="H46" s="53">
        <v>150</v>
      </c>
      <c r="I46" s="53">
        <v>1</v>
      </c>
      <c r="J46" s="105">
        <v>1</v>
      </c>
      <c r="K46" s="52">
        <v>23</v>
      </c>
      <c r="L46" s="121">
        <v>4000</v>
      </c>
      <c r="M46" s="122">
        <v>400</v>
      </c>
      <c r="N46" s="60">
        <f>M46/J46</f>
        <v>400</v>
      </c>
      <c r="O46" s="62">
        <f t="shared" si="6"/>
        <v>10</v>
      </c>
      <c r="P46" s="43">
        <v>1000</v>
      </c>
      <c r="Q46" s="44">
        <v>100</v>
      </c>
      <c r="R46" s="61">
        <f t="shared" si="7"/>
        <v>3</v>
      </c>
      <c r="S46" s="61">
        <f t="shared" si="8"/>
        <v>3</v>
      </c>
      <c r="T46" s="108">
        <v>284679.26</v>
      </c>
      <c r="U46" s="109">
        <v>23691</v>
      </c>
      <c r="V46" s="63">
        <f t="shared" si="2"/>
        <v>12.016346291840783</v>
      </c>
    </row>
    <row r="47" spans="1:22" s="45" customFormat="1" ht="11.25">
      <c r="A47" s="37">
        <v>41</v>
      </c>
      <c r="B47" s="38"/>
      <c r="C47" s="39" t="s">
        <v>57</v>
      </c>
      <c r="D47" s="40" t="s">
        <v>32</v>
      </c>
      <c r="E47" s="72" t="s">
        <v>56</v>
      </c>
      <c r="F47" s="41">
        <v>43441</v>
      </c>
      <c r="G47" s="42" t="s">
        <v>31</v>
      </c>
      <c r="H47" s="51">
        <v>120</v>
      </c>
      <c r="I47" s="51">
        <v>1</v>
      </c>
      <c r="J47" s="105">
        <v>1</v>
      </c>
      <c r="K47" s="52">
        <v>35</v>
      </c>
      <c r="L47" s="121">
        <v>3564</v>
      </c>
      <c r="M47" s="122">
        <v>356</v>
      </c>
      <c r="N47" s="60">
        <f>M47/J47</f>
        <v>356</v>
      </c>
      <c r="O47" s="62">
        <f t="shared" si="6"/>
        <v>10.01123595505618</v>
      </c>
      <c r="P47" s="43">
        <v>4989.6</v>
      </c>
      <c r="Q47" s="44">
        <v>499</v>
      </c>
      <c r="R47" s="61">
        <f t="shared" si="7"/>
        <v>-0.28571428571428575</v>
      </c>
      <c r="S47" s="61">
        <f t="shared" si="8"/>
        <v>-0.2865731462925852</v>
      </c>
      <c r="T47" s="110">
        <v>498549.84999999986</v>
      </c>
      <c r="U47" s="111">
        <v>43441</v>
      </c>
      <c r="V47" s="63">
        <f t="shared" si="2"/>
        <v>11.476481894983998</v>
      </c>
    </row>
    <row r="48" spans="1:22" s="45" customFormat="1" ht="11.25">
      <c r="A48" s="37">
        <v>42</v>
      </c>
      <c r="B48" s="38"/>
      <c r="C48" s="39" t="s">
        <v>90</v>
      </c>
      <c r="D48" s="40" t="s">
        <v>29</v>
      </c>
      <c r="E48" s="72" t="s">
        <v>90</v>
      </c>
      <c r="F48" s="41">
        <v>43798</v>
      </c>
      <c r="G48" s="42" t="s">
        <v>31</v>
      </c>
      <c r="H48" s="51">
        <v>14</v>
      </c>
      <c r="I48" s="51">
        <v>1</v>
      </c>
      <c r="J48" s="105">
        <v>1</v>
      </c>
      <c r="K48" s="52">
        <v>8</v>
      </c>
      <c r="L48" s="121">
        <v>3564</v>
      </c>
      <c r="M48" s="122">
        <v>356</v>
      </c>
      <c r="N48" s="60">
        <f>M48/J48</f>
        <v>356</v>
      </c>
      <c r="O48" s="62">
        <f t="shared" si="6"/>
        <v>10.01123595505618</v>
      </c>
      <c r="P48" s="43">
        <v>12162</v>
      </c>
      <c r="Q48" s="44">
        <v>1204</v>
      </c>
      <c r="R48" s="61">
        <f t="shared" si="7"/>
        <v>-0.7069560927479033</v>
      </c>
      <c r="S48" s="61">
        <f t="shared" si="8"/>
        <v>-0.7043189368770764</v>
      </c>
      <c r="T48" s="110">
        <v>171325.5</v>
      </c>
      <c r="U48" s="111">
        <v>13185</v>
      </c>
      <c r="V48" s="63">
        <f t="shared" si="2"/>
        <v>12.993970420932879</v>
      </c>
    </row>
    <row r="49" spans="1:22" s="45" customFormat="1" ht="11.25">
      <c r="A49" s="37">
        <v>43</v>
      </c>
      <c r="B49" s="38"/>
      <c r="C49" s="39" t="s">
        <v>118</v>
      </c>
      <c r="D49" s="40" t="s">
        <v>34</v>
      </c>
      <c r="E49" s="72" t="s">
        <v>119</v>
      </c>
      <c r="F49" s="41">
        <v>43833</v>
      </c>
      <c r="G49" s="42" t="s">
        <v>30</v>
      </c>
      <c r="H49" s="51">
        <v>52</v>
      </c>
      <c r="I49" s="51">
        <v>1</v>
      </c>
      <c r="J49" s="105">
        <v>1</v>
      </c>
      <c r="K49" s="52">
        <v>3</v>
      </c>
      <c r="L49" s="121">
        <v>11141</v>
      </c>
      <c r="M49" s="122">
        <v>334</v>
      </c>
      <c r="N49" s="60">
        <f>M49/J49</f>
        <v>334</v>
      </c>
      <c r="O49" s="62">
        <f t="shared" si="6"/>
        <v>33.3562874251497</v>
      </c>
      <c r="P49" s="43">
        <v>29184.5</v>
      </c>
      <c r="Q49" s="44">
        <v>1072</v>
      </c>
      <c r="R49" s="61">
        <f t="shared" si="7"/>
        <v>-0.6182562661686855</v>
      </c>
      <c r="S49" s="61">
        <f t="shared" si="8"/>
        <v>-0.6884328358208955</v>
      </c>
      <c r="T49" s="106">
        <v>205659</v>
      </c>
      <c r="U49" s="107">
        <v>8090</v>
      </c>
      <c r="V49" s="63">
        <f t="shared" si="2"/>
        <v>25.421384425216317</v>
      </c>
    </row>
    <row r="50" spans="1:22" s="45" customFormat="1" ht="11.25">
      <c r="A50" s="37">
        <v>44</v>
      </c>
      <c r="B50" s="38"/>
      <c r="C50" s="39" t="s">
        <v>102</v>
      </c>
      <c r="D50" s="40" t="s">
        <v>34</v>
      </c>
      <c r="E50" s="72" t="s">
        <v>103</v>
      </c>
      <c r="F50" s="41">
        <v>43819</v>
      </c>
      <c r="G50" s="42" t="s">
        <v>30</v>
      </c>
      <c r="H50" s="51">
        <v>102</v>
      </c>
      <c r="I50" s="51">
        <v>2</v>
      </c>
      <c r="J50" s="105">
        <v>2</v>
      </c>
      <c r="K50" s="52">
        <v>4</v>
      </c>
      <c r="L50" s="121">
        <v>8669.5</v>
      </c>
      <c r="M50" s="122">
        <v>289</v>
      </c>
      <c r="N50" s="60">
        <f>M50/J50</f>
        <v>144.5</v>
      </c>
      <c r="O50" s="62">
        <f t="shared" si="6"/>
        <v>29.998269896193772</v>
      </c>
      <c r="P50" s="43">
        <v>18147</v>
      </c>
      <c r="Q50" s="44">
        <v>541</v>
      </c>
      <c r="R50" s="61">
        <f t="shared" si="7"/>
        <v>-0.5222626329420841</v>
      </c>
      <c r="S50" s="61">
        <f t="shared" si="8"/>
        <v>-0.4658040665434381</v>
      </c>
      <c r="T50" s="106">
        <v>817975.5</v>
      </c>
      <c r="U50" s="107">
        <v>30526</v>
      </c>
      <c r="V50" s="63">
        <f t="shared" si="2"/>
        <v>26.7960263382035</v>
      </c>
    </row>
    <row r="51" spans="1:22" s="45" customFormat="1" ht="11.25">
      <c r="A51" s="37">
        <v>45</v>
      </c>
      <c r="B51" s="38"/>
      <c r="C51" s="39" t="s">
        <v>53</v>
      </c>
      <c r="D51" s="40" t="s">
        <v>29</v>
      </c>
      <c r="E51" s="72" t="s">
        <v>54</v>
      </c>
      <c r="F51" s="41">
        <v>43420</v>
      </c>
      <c r="G51" s="42" t="s">
        <v>31</v>
      </c>
      <c r="H51" s="51">
        <v>134</v>
      </c>
      <c r="I51" s="51">
        <v>1</v>
      </c>
      <c r="J51" s="105">
        <v>1</v>
      </c>
      <c r="K51" s="52">
        <v>28</v>
      </c>
      <c r="L51" s="121">
        <v>2376</v>
      </c>
      <c r="M51" s="122">
        <v>238</v>
      </c>
      <c r="N51" s="60">
        <f>M51/J51</f>
        <v>238</v>
      </c>
      <c r="O51" s="62">
        <f t="shared" si="6"/>
        <v>9.983193277310924</v>
      </c>
      <c r="P51" s="43">
        <v>2851.2</v>
      </c>
      <c r="Q51" s="44">
        <v>285</v>
      </c>
      <c r="R51" s="61">
        <f t="shared" si="7"/>
        <v>-0.1666666666666666</v>
      </c>
      <c r="S51" s="61">
        <f t="shared" si="8"/>
        <v>-0.1649122807017544</v>
      </c>
      <c r="T51" s="110">
        <v>579076.56</v>
      </c>
      <c r="U51" s="111">
        <v>48803</v>
      </c>
      <c r="V51" s="63">
        <f t="shared" si="2"/>
        <v>11.865593508595785</v>
      </c>
    </row>
    <row r="52" spans="1:22" s="45" customFormat="1" ht="11.25">
      <c r="A52" s="37">
        <v>46</v>
      </c>
      <c r="B52" s="38"/>
      <c r="C52" s="39" t="s">
        <v>43</v>
      </c>
      <c r="D52" s="40" t="s">
        <v>32</v>
      </c>
      <c r="E52" s="72" t="s">
        <v>44</v>
      </c>
      <c r="F52" s="41">
        <v>42909</v>
      </c>
      <c r="G52" s="42" t="s">
        <v>31</v>
      </c>
      <c r="H52" s="51">
        <v>114</v>
      </c>
      <c r="I52" s="51">
        <v>1</v>
      </c>
      <c r="J52" s="105">
        <v>1</v>
      </c>
      <c r="K52" s="52">
        <v>42</v>
      </c>
      <c r="L52" s="121">
        <v>2376</v>
      </c>
      <c r="M52" s="123">
        <v>238</v>
      </c>
      <c r="N52" s="60">
        <f>M52/J52</f>
        <v>238</v>
      </c>
      <c r="O52" s="62">
        <f t="shared" si="6"/>
        <v>9.983193277310924</v>
      </c>
      <c r="P52" s="43">
        <v>1900.8</v>
      </c>
      <c r="Q52" s="50">
        <v>190</v>
      </c>
      <c r="R52" s="61">
        <f t="shared" si="7"/>
        <v>0.25000000000000006</v>
      </c>
      <c r="S52" s="61">
        <f t="shared" si="8"/>
        <v>0.25263157894736843</v>
      </c>
      <c r="T52" s="108">
        <v>312007.2299999998</v>
      </c>
      <c r="U52" s="109">
        <v>34642</v>
      </c>
      <c r="V52" s="63">
        <f t="shared" si="2"/>
        <v>9.006617112175967</v>
      </c>
    </row>
    <row r="53" spans="1:22" s="45" customFormat="1" ht="11.25">
      <c r="A53" s="37">
        <v>47</v>
      </c>
      <c r="B53" s="38"/>
      <c r="C53" s="70" t="s">
        <v>55</v>
      </c>
      <c r="D53" s="82" t="s">
        <v>26</v>
      </c>
      <c r="E53" s="83" t="s">
        <v>55</v>
      </c>
      <c r="F53" s="64">
        <v>43434</v>
      </c>
      <c r="G53" s="65" t="s">
        <v>36</v>
      </c>
      <c r="H53" s="66">
        <v>13</v>
      </c>
      <c r="I53" s="66">
        <v>1</v>
      </c>
      <c r="J53" s="105">
        <v>1</v>
      </c>
      <c r="K53" s="67">
        <v>23</v>
      </c>
      <c r="L53" s="121">
        <v>2376</v>
      </c>
      <c r="M53" s="122">
        <v>238</v>
      </c>
      <c r="N53" s="60">
        <f>M53/J53</f>
        <v>238</v>
      </c>
      <c r="O53" s="62">
        <f t="shared" si="6"/>
        <v>9.983193277310924</v>
      </c>
      <c r="P53" s="68">
        <v>75</v>
      </c>
      <c r="Q53" s="69">
        <v>25</v>
      </c>
      <c r="R53" s="61">
        <f t="shared" si="7"/>
        <v>30.68</v>
      </c>
      <c r="S53" s="61">
        <f t="shared" si="8"/>
        <v>8.52</v>
      </c>
      <c r="T53" s="117">
        <v>66254.34</v>
      </c>
      <c r="U53" s="118">
        <v>9498</v>
      </c>
      <c r="V53" s="63">
        <f t="shared" si="2"/>
        <v>6.9756096020214775</v>
      </c>
    </row>
    <row r="54" spans="1:22" s="45" customFormat="1" ht="11.25">
      <c r="A54" s="37">
        <v>48</v>
      </c>
      <c r="B54" s="38"/>
      <c r="C54" s="39" t="s">
        <v>87</v>
      </c>
      <c r="D54" s="40" t="s">
        <v>25</v>
      </c>
      <c r="E54" s="72" t="s">
        <v>86</v>
      </c>
      <c r="F54" s="41">
        <v>43784</v>
      </c>
      <c r="G54" s="42" t="s">
        <v>36</v>
      </c>
      <c r="H54" s="51">
        <v>25</v>
      </c>
      <c r="I54" s="51">
        <v>1</v>
      </c>
      <c r="J54" s="105">
        <v>1</v>
      </c>
      <c r="K54" s="52">
        <v>8</v>
      </c>
      <c r="L54" s="121">
        <v>2138.4</v>
      </c>
      <c r="M54" s="122">
        <v>214</v>
      </c>
      <c r="N54" s="60">
        <f>M54/J54</f>
        <v>214</v>
      </c>
      <c r="O54" s="62">
        <f t="shared" si="6"/>
        <v>9.992523364485981</v>
      </c>
      <c r="P54" s="43">
        <v>230</v>
      </c>
      <c r="Q54" s="44">
        <v>23</v>
      </c>
      <c r="R54" s="61">
        <f t="shared" si="7"/>
        <v>8.297391304347826</v>
      </c>
      <c r="S54" s="61">
        <f t="shared" si="8"/>
        <v>8.304347826086957</v>
      </c>
      <c r="T54" s="106">
        <v>286464.9</v>
      </c>
      <c r="U54" s="107">
        <v>17400</v>
      </c>
      <c r="V54" s="63">
        <f t="shared" si="2"/>
        <v>16.4635</v>
      </c>
    </row>
    <row r="55" spans="1:22" s="45" customFormat="1" ht="11.25">
      <c r="A55" s="37">
        <v>49</v>
      </c>
      <c r="B55" s="38"/>
      <c r="C55" s="39" t="s">
        <v>91</v>
      </c>
      <c r="D55" s="40" t="s">
        <v>25</v>
      </c>
      <c r="E55" s="72" t="s">
        <v>91</v>
      </c>
      <c r="F55" s="41">
        <v>43798</v>
      </c>
      <c r="G55" s="42" t="s">
        <v>36</v>
      </c>
      <c r="H55" s="51">
        <v>19</v>
      </c>
      <c r="I55" s="51">
        <v>1</v>
      </c>
      <c r="J55" s="105">
        <v>1</v>
      </c>
      <c r="K55" s="52">
        <v>7</v>
      </c>
      <c r="L55" s="121">
        <v>2138.4</v>
      </c>
      <c r="M55" s="122">
        <v>214</v>
      </c>
      <c r="N55" s="60">
        <f>M55/J55</f>
        <v>214</v>
      </c>
      <c r="O55" s="62">
        <f t="shared" si="6"/>
        <v>9.992523364485981</v>
      </c>
      <c r="P55" s="43">
        <v>831.59</v>
      </c>
      <c r="Q55" s="44">
        <v>83</v>
      </c>
      <c r="R55" s="61">
        <f t="shared" si="7"/>
        <v>1.5714594932598995</v>
      </c>
      <c r="S55" s="61">
        <f t="shared" si="8"/>
        <v>1.5783132530120483</v>
      </c>
      <c r="T55" s="106">
        <v>101310.79</v>
      </c>
      <c r="U55" s="107">
        <v>6700</v>
      </c>
      <c r="V55" s="63">
        <f t="shared" si="2"/>
        <v>15.12101343283582</v>
      </c>
    </row>
    <row r="56" spans="1:22" s="45" customFormat="1" ht="11.25">
      <c r="A56" s="37">
        <v>50</v>
      </c>
      <c r="B56" s="38"/>
      <c r="C56" s="39" t="s">
        <v>74</v>
      </c>
      <c r="D56" s="40" t="s">
        <v>25</v>
      </c>
      <c r="E56" s="72" t="s">
        <v>75</v>
      </c>
      <c r="F56" s="41">
        <v>43749</v>
      </c>
      <c r="G56" s="42" t="s">
        <v>31</v>
      </c>
      <c r="H56" s="51">
        <v>35</v>
      </c>
      <c r="I56" s="51">
        <v>1</v>
      </c>
      <c r="J56" s="105">
        <v>1</v>
      </c>
      <c r="K56" s="52">
        <v>11</v>
      </c>
      <c r="L56" s="121">
        <v>1900.8</v>
      </c>
      <c r="M56" s="122">
        <v>190</v>
      </c>
      <c r="N56" s="60">
        <f>M56/J56</f>
        <v>190</v>
      </c>
      <c r="O56" s="62">
        <f t="shared" si="6"/>
        <v>10.00421052631579</v>
      </c>
      <c r="P56" s="43">
        <v>2613.6</v>
      </c>
      <c r="Q56" s="44">
        <v>261</v>
      </c>
      <c r="R56" s="61">
        <f t="shared" si="7"/>
        <v>-0.2727272727272727</v>
      </c>
      <c r="S56" s="61">
        <f t="shared" si="8"/>
        <v>-0.2720306513409962</v>
      </c>
      <c r="T56" s="110">
        <v>517807.1</v>
      </c>
      <c r="U56" s="111">
        <v>25636</v>
      </c>
      <c r="V56" s="63">
        <f t="shared" si="2"/>
        <v>20.19843579341551</v>
      </c>
    </row>
    <row r="57" spans="1:22" s="45" customFormat="1" ht="11.25">
      <c r="A57" s="37">
        <v>51</v>
      </c>
      <c r="B57" s="38"/>
      <c r="C57" s="39" t="s">
        <v>39</v>
      </c>
      <c r="D57" s="40" t="s">
        <v>32</v>
      </c>
      <c r="E57" s="72" t="s">
        <v>40</v>
      </c>
      <c r="F57" s="41">
        <v>43182</v>
      </c>
      <c r="G57" s="42" t="s">
        <v>31</v>
      </c>
      <c r="H57" s="51">
        <v>250</v>
      </c>
      <c r="I57" s="54">
        <v>1</v>
      </c>
      <c r="J57" s="120">
        <v>1</v>
      </c>
      <c r="K57" s="52">
        <v>32</v>
      </c>
      <c r="L57" s="126">
        <v>1782</v>
      </c>
      <c r="M57" s="127">
        <v>178</v>
      </c>
      <c r="N57" s="60">
        <f>M57/J57</f>
        <v>178</v>
      </c>
      <c r="O57" s="62">
        <f t="shared" si="6"/>
        <v>10.01123595505618</v>
      </c>
      <c r="P57" s="43">
        <v>1782</v>
      </c>
      <c r="Q57" s="44">
        <v>178</v>
      </c>
      <c r="R57" s="61">
        <f t="shared" si="7"/>
        <v>0</v>
      </c>
      <c r="S57" s="61">
        <f t="shared" si="8"/>
        <v>0</v>
      </c>
      <c r="T57" s="114">
        <v>1187922.2600000007</v>
      </c>
      <c r="U57" s="113">
        <v>100376</v>
      </c>
      <c r="V57" s="63">
        <f t="shared" si="2"/>
        <v>11.834724037618562</v>
      </c>
    </row>
    <row r="58" spans="1:22" s="45" customFormat="1" ht="11.25">
      <c r="A58" s="37">
        <v>52</v>
      </c>
      <c r="B58" s="38"/>
      <c r="C58" s="39" t="s">
        <v>47</v>
      </c>
      <c r="D58" s="40" t="s">
        <v>29</v>
      </c>
      <c r="E58" s="72" t="s">
        <v>48</v>
      </c>
      <c r="F58" s="41">
        <v>43273</v>
      </c>
      <c r="G58" s="42" t="s">
        <v>31</v>
      </c>
      <c r="H58" s="51">
        <v>208</v>
      </c>
      <c r="I58" s="51">
        <v>1</v>
      </c>
      <c r="J58" s="105">
        <v>1</v>
      </c>
      <c r="K58" s="52">
        <v>35</v>
      </c>
      <c r="L58" s="121">
        <v>1782</v>
      </c>
      <c r="M58" s="122">
        <v>178</v>
      </c>
      <c r="N58" s="60">
        <f>M58/J58</f>
        <v>178</v>
      </c>
      <c r="O58" s="62">
        <f t="shared" si="6"/>
        <v>10.01123595505618</v>
      </c>
      <c r="P58" s="43">
        <v>3564</v>
      </c>
      <c r="Q58" s="44">
        <v>356</v>
      </c>
      <c r="R58" s="61">
        <f t="shared" si="7"/>
        <v>-0.5</v>
      </c>
      <c r="S58" s="61">
        <f t="shared" si="8"/>
        <v>-0.5</v>
      </c>
      <c r="T58" s="110">
        <v>1037439.6300000002</v>
      </c>
      <c r="U58" s="111">
        <v>89756</v>
      </c>
      <c r="V58" s="63">
        <f t="shared" si="2"/>
        <v>11.558443223851333</v>
      </c>
    </row>
    <row r="59" spans="1:22" s="45" customFormat="1" ht="11.25">
      <c r="A59" s="37">
        <v>53</v>
      </c>
      <c r="B59" s="38"/>
      <c r="C59" s="71" t="s">
        <v>58</v>
      </c>
      <c r="D59" s="84" t="s">
        <v>28</v>
      </c>
      <c r="E59" s="75" t="s">
        <v>59</v>
      </c>
      <c r="F59" s="80">
        <v>43483</v>
      </c>
      <c r="G59" s="76" t="s">
        <v>31</v>
      </c>
      <c r="H59" s="77">
        <v>133</v>
      </c>
      <c r="I59" s="77">
        <v>1</v>
      </c>
      <c r="J59" s="119">
        <v>1</v>
      </c>
      <c r="K59" s="77">
        <v>25</v>
      </c>
      <c r="L59" s="124">
        <v>1782</v>
      </c>
      <c r="M59" s="125">
        <v>178</v>
      </c>
      <c r="N59" s="60">
        <f>M59/J59</f>
        <v>178</v>
      </c>
      <c r="O59" s="62">
        <f t="shared" si="6"/>
        <v>10.01123595505618</v>
      </c>
      <c r="P59" s="78">
        <v>5702.4</v>
      </c>
      <c r="Q59" s="79">
        <v>570</v>
      </c>
      <c r="R59" s="61">
        <f t="shared" si="7"/>
        <v>-0.6875</v>
      </c>
      <c r="S59" s="61">
        <f t="shared" si="8"/>
        <v>-0.6877192982456141</v>
      </c>
      <c r="T59" s="115">
        <v>927528.7800000001</v>
      </c>
      <c r="U59" s="116">
        <v>77419</v>
      </c>
      <c r="V59" s="63">
        <f t="shared" si="2"/>
        <v>11.98063498624369</v>
      </c>
    </row>
    <row r="60" spans="1:22" s="45" customFormat="1" ht="11.25">
      <c r="A60" s="37">
        <v>54</v>
      </c>
      <c r="B60" s="38"/>
      <c r="C60" s="39" t="s">
        <v>63</v>
      </c>
      <c r="D60" s="40" t="s">
        <v>29</v>
      </c>
      <c r="E60" s="72" t="s">
        <v>62</v>
      </c>
      <c r="F60" s="41">
        <v>43616</v>
      </c>
      <c r="G60" s="42" t="s">
        <v>31</v>
      </c>
      <c r="H60" s="51">
        <v>176</v>
      </c>
      <c r="I60" s="51">
        <v>1</v>
      </c>
      <c r="J60" s="105">
        <v>1</v>
      </c>
      <c r="K60" s="52">
        <v>21</v>
      </c>
      <c r="L60" s="121">
        <v>1782</v>
      </c>
      <c r="M60" s="122">
        <v>178</v>
      </c>
      <c r="N60" s="60">
        <f>M60/J60</f>
        <v>178</v>
      </c>
      <c r="O60" s="62">
        <f t="shared" si="6"/>
        <v>10.01123595505618</v>
      </c>
      <c r="P60" s="43">
        <v>2970</v>
      </c>
      <c r="Q60" s="44">
        <v>297</v>
      </c>
      <c r="R60" s="61">
        <f t="shared" si="7"/>
        <v>-0.4</v>
      </c>
      <c r="S60" s="61">
        <f t="shared" si="8"/>
        <v>-0.4006734006734007</v>
      </c>
      <c r="T60" s="110">
        <v>286478.86000000004</v>
      </c>
      <c r="U60" s="111">
        <v>19514</v>
      </c>
      <c r="V60" s="63">
        <f t="shared" si="2"/>
        <v>14.680683611765915</v>
      </c>
    </row>
    <row r="61" spans="1:22" s="45" customFormat="1" ht="11.25">
      <c r="A61" s="37">
        <v>55</v>
      </c>
      <c r="B61" s="38"/>
      <c r="C61" s="39" t="s">
        <v>113</v>
      </c>
      <c r="D61" s="40" t="s">
        <v>34</v>
      </c>
      <c r="E61" s="72" t="s">
        <v>114</v>
      </c>
      <c r="F61" s="41">
        <v>43826</v>
      </c>
      <c r="G61" s="42" t="s">
        <v>36</v>
      </c>
      <c r="H61" s="51">
        <v>35</v>
      </c>
      <c r="I61" s="51">
        <v>3</v>
      </c>
      <c r="J61" s="105">
        <v>3</v>
      </c>
      <c r="K61" s="52">
        <v>4</v>
      </c>
      <c r="L61" s="121">
        <v>1459</v>
      </c>
      <c r="M61" s="122">
        <v>124</v>
      </c>
      <c r="N61" s="60">
        <f>M61/J61</f>
        <v>41.333333333333336</v>
      </c>
      <c r="O61" s="62">
        <f t="shared" si="6"/>
        <v>11.766129032258064</v>
      </c>
      <c r="P61" s="43">
        <v>14543.8</v>
      </c>
      <c r="Q61" s="44">
        <v>979</v>
      </c>
      <c r="R61" s="61">
        <f t="shared" si="7"/>
        <v>-0.899682338866046</v>
      </c>
      <c r="S61" s="61">
        <f t="shared" si="8"/>
        <v>-0.8733401430030644</v>
      </c>
      <c r="T61" s="106">
        <v>123376.3</v>
      </c>
      <c r="U61" s="107">
        <v>7366</v>
      </c>
      <c r="V61" s="63">
        <f t="shared" si="2"/>
        <v>16.74942981265273</v>
      </c>
    </row>
    <row r="62" spans="1:22" s="45" customFormat="1" ht="11.25">
      <c r="A62" s="37">
        <v>56</v>
      </c>
      <c r="B62" s="38"/>
      <c r="C62" s="39" t="s">
        <v>138</v>
      </c>
      <c r="D62" s="40" t="s">
        <v>108</v>
      </c>
      <c r="E62" s="72" t="s">
        <v>138</v>
      </c>
      <c r="F62" s="41">
        <v>43840</v>
      </c>
      <c r="G62" s="42" t="s">
        <v>23</v>
      </c>
      <c r="H62" s="51">
        <v>26</v>
      </c>
      <c r="I62" s="51">
        <v>3</v>
      </c>
      <c r="J62" s="105">
        <v>3</v>
      </c>
      <c r="K62" s="52">
        <v>2</v>
      </c>
      <c r="L62" s="121">
        <v>3181</v>
      </c>
      <c r="M62" s="122">
        <v>121</v>
      </c>
      <c r="N62" s="60">
        <f>M62/J62</f>
        <v>40.333333333333336</v>
      </c>
      <c r="O62" s="62">
        <f t="shared" si="6"/>
        <v>26.289256198347108</v>
      </c>
      <c r="P62" s="43">
        <v>78591</v>
      </c>
      <c r="Q62" s="44">
        <v>3530</v>
      </c>
      <c r="R62" s="61">
        <f t="shared" si="7"/>
        <v>-0.9595246275018768</v>
      </c>
      <c r="S62" s="61">
        <f t="shared" si="8"/>
        <v>-0.9657223796033995</v>
      </c>
      <c r="T62" s="106">
        <v>81772</v>
      </c>
      <c r="U62" s="107">
        <v>3651</v>
      </c>
      <c r="V62" s="63">
        <f t="shared" si="2"/>
        <v>22.397151465351957</v>
      </c>
    </row>
    <row r="63" spans="1:22" s="45" customFormat="1" ht="11.25">
      <c r="A63" s="37">
        <v>57</v>
      </c>
      <c r="B63" s="38"/>
      <c r="C63" s="39" t="s">
        <v>66</v>
      </c>
      <c r="D63" s="40" t="s">
        <v>29</v>
      </c>
      <c r="E63" s="72" t="s">
        <v>66</v>
      </c>
      <c r="F63" s="41">
        <v>43686</v>
      </c>
      <c r="G63" s="42" t="s">
        <v>30</v>
      </c>
      <c r="H63" s="51">
        <v>232</v>
      </c>
      <c r="I63" s="51">
        <v>1</v>
      </c>
      <c r="J63" s="105">
        <v>1</v>
      </c>
      <c r="K63" s="52">
        <v>16</v>
      </c>
      <c r="L63" s="121">
        <v>560</v>
      </c>
      <c r="M63" s="122">
        <v>80</v>
      </c>
      <c r="N63" s="60">
        <f>M63/J63</f>
        <v>80</v>
      </c>
      <c r="O63" s="62">
        <f t="shared" si="6"/>
        <v>7</v>
      </c>
      <c r="P63" s="43">
        <v>4877</v>
      </c>
      <c r="Q63" s="44">
        <v>620</v>
      </c>
      <c r="R63" s="61">
        <f t="shared" si="7"/>
        <v>-0.8851753126922288</v>
      </c>
      <c r="S63" s="61">
        <f t="shared" si="8"/>
        <v>-0.8709677419354839</v>
      </c>
      <c r="T63" s="106">
        <v>626193.5</v>
      </c>
      <c r="U63" s="107">
        <v>67097</v>
      </c>
      <c r="V63" s="63">
        <f t="shared" si="2"/>
        <v>9.332660178547476</v>
      </c>
    </row>
    <row r="64" spans="1:22" s="45" customFormat="1" ht="11.25">
      <c r="A64" s="37">
        <v>58</v>
      </c>
      <c r="B64" s="38"/>
      <c r="C64" s="85" t="s">
        <v>64</v>
      </c>
      <c r="D64" s="40" t="s">
        <v>32</v>
      </c>
      <c r="E64" s="72" t="s">
        <v>65</v>
      </c>
      <c r="F64" s="41">
        <v>43658</v>
      </c>
      <c r="G64" s="42" t="s">
        <v>30</v>
      </c>
      <c r="H64" s="51">
        <v>230</v>
      </c>
      <c r="I64" s="51">
        <v>1</v>
      </c>
      <c r="J64" s="105">
        <v>1</v>
      </c>
      <c r="K64" s="52">
        <v>13</v>
      </c>
      <c r="L64" s="121">
        <v>511</v>
      </c>
      <c r="M64" s="122">
        <v>73</v>
      </c>
      <c r="N64" s="60">
        <f>M64/J64</f>
        <v>73</v>
      </c>
      <c r="O64" s="62">
        <f t="shared" si="6"/>
        <v>7</v>
      </c>
      <c r="P64" s="43">
        <v>256</v>
      </c>
      <c r="Q64" s="44">
        <v>32</v>
      </c>
      <c r="R64" s="61">
        <f t="shared" si="7"/>
        <v>0.99609375</v>
      </c>
      <c r="S64" s="61">
        <f t="shared" si="8"/>
        <v>1.28125</v>
      </c>
      <c r="T64" s="106">
        <v>493055.2</v>
      </c>
      <c r="U64" s="107">
        <v>31208</v>
      </c>
      <c r="V64" s="63">
        <f t="shared" si="2"/>
        <v>15.799000256344527</v>
      </c>
    </row>
    <row r="65" spans="1:22" s="45" customFormat="1" ht="11.25">
      <c r="A65" s="37">
        <v>59</v>
      </c>
      <c r="B65" s="38"/>
      <c r="C65" s="39" t="s">
        <v>78</v>
      </c>
      <c r="D65" s="40" t="s">
        <v>37</v>
      </c>
      <c r="E65" s="72" t="s">
        <v>78</v>
      </c>
      <c r="F65" s="41">
        <v>43770</v>
      </c>
      <c r="G65" s="42" t="s">
        <v>31</v>
      </c>
      <c r="H65" s="51">
        <v>194</v>
      </c>
      <c r="I65" s="51">
        <v>1</v>
      </c>
      <c r="J65" s="105">
        <v>1</v>
      </c>
      <c r="K65" s="52">
        <v>12</v>
      </c>
      <c r="L65" s="121">
        <v>1024</v>
      </c>
      <c r="M65" s="122">
        <v>68</v>
      </c>
      <c r="N65" s="60">
        <f>M65/J65</f>
        <v>68</v>
      </c>
      <c r="O65" s="62">
        <f t="shared" si="6"/>
        <v>15.058823529411764</v>
      </c>
      <c r="P65" s="43">
        <v>7250</v>
      </c>
      <c r="Q65" s="44">
        <v>556</v>
      </c>
      <c r="R65" s="61">
        <f t="shared" si="7"/>
        <v>-0.8587586206896551</v>
      </c>
      <c r="S65" s="61">
        <f t="shared" si="8"/>
        <v>-0.8776978417266187</v>
      </c>
      <c r="T65" s="110">
        <v>627118</v>
      </c>
      <c r="U65" s="111">
        <v>39036</v>
      </c>
      <c r="V65" s="63">
        <f t="shared" si="2"/>
        <v>16.065119376985347</v>
      </c>
    </row>
    <row r="66" spans="1:22" s="45" customFormat="1" ht="11.25">
      <c r="A66" s="37">
        <v>60</v>
      </c>
      <c r="B66" s="38"/>
      <c r="C66" s="39" t="s">
        <v>122</v>
      </c>
      <c r="D66" s="40" t="s">
        <v>81</v>
      </c>
      <c r="E66" s="72" t="s">
        <v>122</v>
      </c>
      <c r="F66" s="41">
        <v>43833</v>
      </c>
      <c r="G66" s="42" t="s">
        <v>35</v>
      </c>
      <c r="H66" s="51">
        <v>53</v>
      </c>
      <c r="I66" s="51">
        <v>13</v>
      </c>
      <c r="J66" s="105">
        <v>1</v>
      </c>
      <c r="K66" s="52">
        <v>3</v>
      </c>
      <c r="L66" s="121">
        <v>697</v>
      </c>
      <c r="M66" s="123">
        <v>52</v>
      </c>
      <c r="N66" s="60">
        <f>M66/J66</f>
        <v>52</v>
      </c>
      <c r="O66" s="62">
        <f t="shared" si="6"/>
        <v>13.403846153846153</v>
      </c>
      <c r="P66" s="43">
        <v>15068.5</v>
      </c>
      <c r="Q66" s="50">
        <v>991</v>
      </c>
      <c r="R66" s="61">
        <f t="shared" si="7"/>
        <v>-0.9537445664797425</v>
      </c>
      <c r="S66" s="61">
        <f t="shared" si="8"/>
        <v>-0.9475277497477296</v>
      </c>
      <c r="T66" s="108">
        <v>96724</v>
      </c>
      <c r="U66" s="109">
        <v>5422</v>
      </c>
      <c r="V66" s="63">
        <f t="shared" si="2"/>
        <v>17.83917373662855</v>
      </c>
    </row>
    <row r="67" spans="1:22" s="45" customFormat="1" ht="11.25">
      <c r="A67" s="37">
        <v>61</v>
      </c>
      <c r="B67" s="38"/>
      <c r="C67" s="46" t="s">
        <v>41</v>
      </c>
      <c r="D67" s="47" t="s">
        <v>28</v>
      </c>
      <c r="E67" s="73" t="s">
        <v>41</v>
      </c>
      <c r="F67" s="48">
        <v>43091</v>
      </c>
      <c r="G67" s="42" t="s">
        <v>60</v>
      </c>
      <c r="H67" s="53">
        <v>264</v>
      </c>
      <c r="I67" s="53">
        <v>1</v>
      </c>
      <c r="J67" s="105">
        <v>1</v>
      </c>
      <c r="K67" s="52">
        <v>41</v>
      </c>
      <c r="L67" s="128">
        <v>1019</v>
      </c>
      <c r="M67" s="129">
        <v>48</v>
      </c>
      <c r="N67" s="60">
        <f>M67/J67</f>
        <v>48</v>
      </c>
      <c r="O67" s="62">
        <f t="shared" si="6"/>
        <v>21.229166666666668</v>
      </c>
      <c r="P67" s="43">
        <v>196</v>
      </c>
      <c r="Q67" s="44">
        <v>29</v>
      </c>
      <c r="R67" s="61">
        <f t="shared" si="7"/>
        <v>4.198979591836735</v>
      </c>
      <c r="S67" s="61">
        <f t="shared" si="8"/>
        <v>0.6551724137931034</v>
      </c>
      <c r="T67" s="112">
        <v>5743099.94</v>
      </c>
      <c r="U67" s="113">
        <v>515132</v>
      </c>
      <c r="V67" s="63">
        <f t="shared" si="2"/>
        <v>11.148792814268965</v>
      </c>
    </row>
    <row r="68" spans="1:22" s="45" customFormat="1" ht="11.25">
      <c r="A68" s="37">
        <v>62</v>
      </c>
      <c r="B68" s="38"/>
      <c r="C68" s="39" t="s">
        <v>112</v>
      </c>
      <c r="D68" s="40" t="s">
        <v>106</v>
      </c>
      <c r="E68" s="72" t="s">
        <v>112</v>
      </c>
      <c r="F68" s="41">
        <v>43826</v>
      </c>
      <c r="G68" s="42" t="s">
        <v>30</v>
      </c>
      <c r="H68" s="51">
        <v>67</v>
      </c>
      <c r="I68" s="51">
        <v>2</v>
      </c>
      <c r="J68" s="105">
        <v>2</v>
      </c>
      <c r="K68" s="52">
        <v>4</v>
      </c>
      <c r="L68" s="121">
        <v>541</v>
      </c>
      <c r="M68" s="122">
        <v>41</v>
      </c>
      <c r="N68" s="60">
        <f>M68/J68</f>
        <v>20.5</v>
      </c>
      <c r="O68" s="62">
        <f t="shared" si="6"/>
        <v>13.195121951219512</v>
      </c>
      <c r="P68" s="43">
        <v>624</v>
      </c>
      <c r="Q68" s="44">
        <v>49</v>
      </c>
      <c r="R68" s="61">
        <f t="shared" si="7"/>
        <v>-0.1330128205128205</v>
      </c>
      <c r="S68" s="61">
        <f t="shared" si="8"/>
        <v>-0.16326530612244897</v>
      </c>
      <c r="T68" s="106">
        <v>24308.5</v>
      </c>
      <c r="U68" s="107">
        <v>1366</v>
      </c>
      <c r="V68" s="63">
        <f t="shared" si="2"/>
        <v>17.795387994143486</v>
      </c>
    </row>
    <row r="69" spans="1:22" s="45" customFormat="1" ht="11.25">
      <c r="A69" s="37">
        <v>63</v>
      </c>
      <c r="B69" s="38"/>
      <c r="C69" s="39" t="s">
        <v>77</v>
      </c>
      <c r="D69" s="40" t="s">
        <v>29</v>
      </c>
      <c r="E69" s="72" t="s">
        <v>77</v>
      </c>
      <c r="F69" s="41">
        <v>43763</v>
      </c>
      <c r="G69" s="42" t="s">
        <v>30</v>
      </c>
      <c r="H69" s="51">
        <v>276</v>
      </c>
      <c r="I69" s="51">
        <v>1</v>
      </c>
      <c r="J69" s="105">
        <v>1</v>
      </c>
      <c r="K69" s="52">
        <v>13</v>
      </c>
      <c r="L69" s="121">
        <v>204</v>
      </c>
      <c r="M69" s="122">
        <v>34</v>
      </c>
      <c r="N69" s="60">
        <f>M69/J69</f>
        <v>34</v>
      </c>
      <c r="O69" s="62">
        <f t="shared" si="6"/>
        <v>6</v>
      </c>
      <c r="P69" s="43">
        <v>6238</v>
      </c>
      <c r="Q69" s="44">
        <v>979</v>
      </c>
      <c r="R69" s="61">
        <f t="shared" si="7"/>
        <v>-0.9672972106444373</v>
      </c>
      <c r="S69" s="61">
        <f t="shared" si="8"/>
        <v>-0.965270684371808</v>
      </c>
      <c r="T69" s="106">
        <v>33286988.9</v>
      </c>
      <c r="U69" s="107">
        <v>196014</v>
      </c>
      <c r="V69" s="63">
        <f t="shared" si="2"/>
        <v>169.8194460599753</v>
      </c>
    </row>
    <row r="70" spans="1:22" s="45" customFormat="1" ht="11.25">
      <c r="A70" s="37">
        <v>64</v>
      </c>
      <c r="B70" s="38"/>
      <c r="C70" s="39" t="s">
        <v>101</v>
      </c>
      <c r="D70" s="40" t="s">
        <v>42</v>
      </c>
      <c r="E70" s="72" t="s">
        <v>101</v>
      </c>
      <c r="F70" s="41">
        <v>43819</v>
      </c>
      <c r="G70" s="42" t="s">
        <v>36</v>
      </c>
      <c r="H70" s="51">
        <v>24</v>
      </c>
      <c r="I70" s="51">
        <v>1</v>
      </c>
      <c r="J70" s="105">
        <v>1</v>
      </c>
      <c r="K70" s="52">
        <v>5</v>
      </c>
      <c r="L70" s="121">
        <v>199</v>
      </c>
      <c r="M70" s="122">
        <v>28</v>
      </c>
      <c r="N70" s="60">
        <f>M70/J70</f>
        <v>28</v>
      </c>
      <c r="O70" s="62">
        <f t="shared" si="6"/>
        <v>7.107142857142857</v>
      </c>
      <c r="P70" s="43">
        <v>3132</v>
      </c>
      <c r="Q70" s="44">
        <v>184</v>
      </c>
      <c r="R70" s="61">
        <f t="shared" si="7"/>
        <v>-0.9364623243933589</v>
      </c>
      <c r="S70" s="61">
        <f t="shared" si="8"/>
        <v>-0.8478260869565217</v>
      </c>
      <c r="T70" s="106">
        <v>94719.5</v>
      </c>
      <c r="U70" s="107">
        <v>5723</v>
      </c>
      <c r="V70" s="63">
        <f t="shared" si="2"/>
        <v>16.550672724095755</v>
      </c>
    </row>
    <row r="71" spans="1:22" s="45" customFormat="1" ht="11.25">
      <c r="A71" s="37">
        <v>65</v>
      </c>
      <c r="B71" s="38"/>
      <c r="C71" s="39" t="s">
        <v>67</v>
      </c>
      <c r="D71" s="40" t="s">
        <v>37</v>
      </c>
      <c r="E71" s="72" t="s">
        <v>68</v>
      </c>
      <c r="F71" s="41">
        <v>43724</v>
      </c>
      <c r="G71" s="42" t="s">
        <v>36</v>
      </c>
      <c r="H71" s="51">
        <v>23</v>
      </c>
      <c r="I71" s="51">
        <v>1</v>
      </c>
      <c r="J71" s="105">
        <v>1</v>
      </c>
      <c r="K71" s="52">
        <v>10</v>
      </c>
      <c r="L71" s="121">
        <v>185</v>
      </c>
      <c r="M71" s="122">
        <v>10</v>
      </c>
      <c r="N71" s="60">
        <f>M71/J71</f>
        <v>10</v>
      </c>
      <c r="O71" s="62">
        <f>L71/M71</f>
        <v>18.5</v>
      </c>
      <c r="P71" s="43">
        <v>255</v>
      </c>
      <c r="Q71" s="44">
        <v>14</v>
      </c>
      <c r="R71" s="61">
        <f t="shared" si="7"/>
        <v>-0.27450980392156865</v>
      </c>
      <c r="S71" s="61">
        <f t="shared" si="8"/>
        <v>-0.2857142857142857</v>
      </c>
      <c r="T71" s="106">
        <v>57793.189999999995</v>
      </c>
      <c r="U71" s="107">
        <v>4496</v>
      </c>
      <c r="V71" s="63">
        <f>T71/U71</f>
        <v>12.854357206405693</v>
      </c>
    </row>
  </sheetData>
  <sheetProtection selectLockedCells="1" selectUnlockedCells="1"/>
  <mergeCells count="9">
    <mergeCell ref="T4:V4"/>
    <mergeCell ref="L4:M4"/>
    <mergeCell ref="N4:O4"/>
    <mergeCell ref="P4:Q4"/>
    <mergeCell ref="R4:S4"/>
    <mergeCell ref="B1:C1"/>
    <mergeCell ref="L1:V3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2020-01-24T16:53:46Z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