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782" activeTab="0"/>
  </bookViews>
  <sheets>
    <sheet name="10-16.1.2020 (hafta)" sheetId="1" r:id="rId1"/>
  </sheets>
  <definedNames>
    <definedName name="Excel_BuiltIn__FilterDatabase" localSheetId="0">'10-16.1.2020 (hafta)'!$A$1:$V$68</definedName>
    <definedName name="_xlnm.Print_Area" localSheetId="0">'10-16.1.2020 (hafta)'!#REF!</definedName>
  </definedNames>
  <calcPr fullCalcOnLoad="1"/>
</workbook>
</file>

<file path=xl/sharedStrings.xml><?xml version="1.0" encoding="utf-8"?>
<sst xmlns="http://schemas.openxmlformats.org/spreadsheetml/2006/main" count="286" uniqueCount="148">
  <si>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</si>
  <si>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</si>
  <si>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</si>
  <si>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</si>
  <si>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</si>
  <si>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</si>
  <si>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</si>
  <si>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</si>
  <si>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</si>
  <si>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</si>
  <si>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</si>
  <si>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</si>
  <si>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</si>
  <si>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</si>
  <si>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</si>
  <si>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</si>
  <si>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</si>
  <si>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</si>
  <si>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</si>
  <si>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</si>
  <si>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</si>
  <si>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</si>
  <si>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</si>
  <si>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</si>
  <si>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</si>
  <si>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</si>
  <si>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</si>
  <si>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</si>
  <si>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</si>
  <si>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</si>
  <si>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</si>
  <si>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</si>
  <si>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</si>
  <si>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</si>
  <si>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</si>
  <si>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</si>
  <si>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</si>
  <si>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</si>
  <si>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</si>
  <si>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MC FİLM</t>
  </si>
  <si>
    <t>KURMACA</t>
  </si>
  <si>
    <t>YILDIZLAR ASLA ÖLMEZ</t>
  </si>
  <si>
    <t>VYKRADENA PRYNTSESA: RUSLAN I LUDMILA</t>
  </si>
  <si>
    <t>KAYIP PRENSES</t>
  </si>
  <si>
    <t>18+</t>
  </si>
  <si>
    <t>SAGU &amp; PAGU: BÜYÜK DEFİNE</t>
  </si>
  <si>
    <t>ROCK DOG</t>
  </si>
  <si>
    <t>SÜPER YETENEK</t>
  </si>
  <si>
    <t>YABANİ</t>
  </si>
  <si>
    <t>CJET</t>
  </si>
  <si>
    <t>TME FILMS</t>
  </si>
  <si>
    <t>TABALUGA</t>
  </si>
  <si>
    <t>DER KLEINE DRACHE KOKOSNUSS - AUF IN DEN DSCHUNGEL!</t>
  </si>
  <si>
    <t>SEVİMLİ EJDERHA KOKONAT: ORMANDA ŞENLİK</t>
  </si>
  <si>
    <t>KUKLALI KÖŞK: HIRSIZ VAR</t>
  </si>
  <si>
    <t>STL3</t>
  </si>
  <si>
    <t>YARAMAZLAR TAKIMI: ZAMANDA YOLCULUK</t>
  </si>
  <si>
    <t>SMESHARIKI. DEZHA VYU</t>
  </si>
  <si>
    <t>İFRİT</t>
  </si>
  <si>
    <t>TERRA WILLY: PLANETE INCONNUE</t>
  </si>
  <si>
    <t>ASTRONOT WILLY: MACERA GEZEGENİ</t>
  </si>
  <si>
    <t>LUIS AND HIS FRIENDS FROM OUTER SPACE</t>
  </si>
  <si>
    <t>LUIS VE UZAYLI DOSTLARI</t>
  </si>
  <si>
    <t>KONUŞAN HAYVANLAR</t>
  </si>
  <si>
    <t>NOUS FINIRONS ENSEMBLE</t>
  </si>
  <si>
    <t>KÜÇÜK BEYAZ YALANLAR DEVAM EDİYOR</t>
  </si>
  <si>
    <t>KEDİLER</t>
  </si>
  <si>
    <t>MAO YU TAO HUA YUAN</t>
  </si>
  <si>
    <t>MASAL ŞATOSU: SİHİRLİ DAVET</t>
  </si>
  <si>
    <t>SGM</t>
  </si>
  <si>
    <t>HIZLI VE TÜYLÜ</t>
  </si>
  <si>
    <t>MANOU, DER MAUERSEGLER</t>
  </si>
  <si>
    <t>DOLOR Y GLORIA</t>
  </si>
  <si>
    <t>ACI VE ZAFER</t>
  </si>
  <si>
    <t>7. KOĞUŞTAKİ MUCİZE</t>
  </si>
  <si>
    <t>BULMACA KULESİ</t>
  </si>
  <si>
    <t>ARAF 3: CİNLER KİTABI</t>
  </si>
  <si>
    <t>PARAZİT</t>
  </si>
  <si>
    <t>GISAENGCHUNG - PARASITE</t>
  </si>
  <si>
    <t>16+</t>
  </si>
  <si>
    <t>RECEP İVEDİK 6</t>
  </si>
  <si>
    <t>10+</t>
  </si>
  <si>
    <t>VE SONRA DANS ETTİK</t>
  </si>
  <si>
    <t>AND THEN WE DANCE</t>
  </si>
  <si>
    <t>FROZEN 2</t>
  </si>
  <si>
    <t>10A</t>
  </si>
  <si>
    <t>CEP HERKÜLÜ: NAİM SÜLEYMANOĞLU</t>
  </si>
  <si>
    <t>DİLSİZ</t>
  </si>
  <si>
    <t>HEMEN DÖNERİZ</t>
  </si>
  <si>
    <t>KÜÇÜK ŞEYLER</t>
  </si>
  <si>
    <t>PORTRAIT DE LA JEUNE FILLE EN FEU</t>
  </si>
  <si>
    <t>ALEV ALMIŞ BİR GENÇ KIZIN PORTRESİ</t>
  </si>
  <si>
    <t>MUCİZE 2: AŞK</t>
  </si>
  <si>
    <t>6A</t>
  </si>
  <si>
    <t>THE ADDAMS FAMILY</t>
  </si>
  <si>
    <t>ADDAMS AİLESİ</t>
  </si>
  <si>
    <t>AMAN REİS DUYMASIN</t>
  </si>
  <si>
    <t>JUMANJI: THE NEXT LEVEL</t>
  </si>
  <si>
    <t>JUMANJ: YENİ SEVİYE</t>
  </si>
  <si>
    <t>THE DONKEY KING</t>
  </si>
  <si>
    <t>EŞEK KRAL</t>
  </si>
  <si>
    <t>EMA</t>
  </si>
  <si>
    <t>BOMBSHELL</t>
  </si>
  <si>
    <t>SKANDAL</t>
  </si>
  <si>
    <t>KIRK YALAN</t>
  </si>
  <si>
    <t>10+13A</t>
  </si>
  <si>
    <t>ELFLAND</t>
  </si>
  <si>
    <t>ELFLAND: YENİ YIL DEDEKTİFLERİ</t>
  </si>
  <si>
    <t>6+10A</t>
  </si>
  <si>
    <t>BEYAZ HÜZÜN</t>
  </si>
  <si>
    <t>6+</t>
  </si>
  <si>
    <t>STAR WARS: RISE OF THE SKYWALKER</t>
  </si>
  <si>
    <t>STAR WARS: SKYWALKER'IN YÜKSELİŞİ</t>
  </si>
  <si>
    <t>KARLAR ÜLKESİ 2</t>
  </si>
  <si>
    <t>RAFADAN TAYFA: GÖBEKLİTEPE</t>
  </si>
  <si>
    <t>ASLAN PARÇAM</t>
  </si>
  <si>
    <t>ŞUURSUZ AŞK</t>
  </si>
  <si>
    <t>KARA NOEL</t>
  </si>
  <si>
    <t>BLACK CHRISTMAS</t>
  </si>
  <si>
    <t>LITTLE JOE</t>
  </si>
  <si>
    <t>KÜÇÜK JOE</t>
  </si>
  <si>
    <t>JUDY</t>
  </si>
  <si>
    <t>YIP MAN 4</t>
  </si>
  <si>
    <t>IP MAN 4: FİNAL</t>
  </si>
  <si>
    <t>OFFICIAL SECRETS</t>
  </si>
  <si>
    <t>RESMİ SIRLAR</t>
  </si>
  <si>
    <t>BABA PARASI</t>
  </si>
  <si>
    <t>STRAY</t>
  </si>
  <si>
    <t>BACURAU</t>
  </si>
  <si>
    <t>LAZKİT</t>
  </si>
  <si>
    <t>GECE GELEN: CİN BEBEK</t>
  </si>
  <si>
    <t>MATTHIAS ET MAXIME</t>
  </si>
  <si>
    <t>MATTHIAS VE MAXIME</t>
  </si>
  <si>
    <t>LA GOMERA</t>
  </si>
  <si>
    <t>ISLIKÇILAR</t>
  </si>
  <si>
    <t>SIFIR BİR</t>
  </si>
  <si>
    <t>KNIVES OUT</t>
  </si>
  <si>
    <t>BIÇAKLAR ÇEKİLDİ</t>
  </si>
  <si>
    <t>GAMONYA</t>
  </si>
  <si>
    <t>BİZ BÖYLEYİZ</t>
  </si>
  <si>
    <t>NBİZ BÖYLEYİZ</t>
  </si>
  <si>
    <t>REM</t>
  </si>
  <si>
    <t>UNDERWATER</t>
  </si>
  <si>
    <t>DERİN SULAR</t>
  </si>
  <si>
    <t>AJANLAR İŞ BAŞINDA</t>
  </si>
  <si>
    <t>SPIES IN DISGUISE</t>
  </si>
  <si>
    <t>CATS</t>
  </si>
  <si>
    <t>10 - 16 OCAK 2020 / 2.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</si>
</sst>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6" fillId="27" borderId="12" xfId="0" applyNumberFormat="1" applyFont="1" applyFill="1" applyBorder="1" applyAlignment="1" applyProtection="1">
      <alignment horizontal="center" vertical="center"/>
      <protection/>
    </xf>
    <xf numFmtId="4" fontId="26" fillId="0" borderId="12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49" fontId="23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5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38" fillId="0" borderId="12" xfId="44" applyNumberFormat="1" applyFont="1" applyFill="1" applyBorder="1" applyAlignment="1" applyProtection="1">
      <alignment horizontal="right" vertical="center"/>
      <protection locked="0"/>
    </xf>
    <xf numFmtId="3" fontId="38" fillId="0" borderId="12" xfId="44" applyNumberFormat="1" applyFont="1" applyFill="1" applyBorder="1" applyAlignment="1" applyProtection="1">
      <alignment horizontal="right" vertical="center"/>
      <protection locked="0"/>
    </xf>
    <xf numFmtId="4" fontId="38" fillId="0" borderId="12" xfId="46" applyNumberFormat="1" applyFont="1" applyFill="1" applyBorder="1" applyAlignment="1" applyProtection="1">
      <alignment horizontal="right" vertical="center"/>
      <protection locked="0"/>
    </xf>
    <xf numFmtId="3" fontId="38" fillId="0" borderId="12" xfId="46" applyNumberFormat="1" applyFont="1" applyFill="1" applyBorder="1" applyAlignment="1" applyProtection="1">
      <alignment horizontal="right" vertical="center"/>
      <protection locked="0"/>
    </xf>
    <xf numFmtId="4" fontId="38" fillId="0" borderId="12" xfId="112" applyNumberFormat="1" applyFont="1" applyFill="1" applyBorder="1" applyAlignment="1" applyProtection="1">
      <alignment horizontal="right" vertical="center"/>
      <protection/>
    </xf>
    <xf numFmtId="3" fontId="38" fillId="0" borderId="12" xfId="112" applyNumberFormat="1" applyFont="1" applyFill="1" applyBorder="1" applyAlignment="1" applyProtection="1">
      <alignment horizontal="right" vertical="center"/>
      <protection/>
    </xf>
    <xf numFmtId="4" fontId="38" fillId="0" borderId="12" xfId="45" applyNumberFormat="1" applyFont="1" applyFill="1" applyBorder="1" applyAlignment="1" applyProtection="1">
      <alignment horizontal="right" vertical="center" shrinkToFit="1"/>
      <protection/>
    </xf>
    <xf numFmtId="3" fontId="38" fillId="0" borderId="12" xfId="45" applyNumberFormat="1" applyFont="1" applyFill="1" applyBorder="1" applyAlignment="1" applyProtection="1">
      <alignment horizontal="right" vertical="center" shrinkToFit="1"/>
      <protection/>
    </xf>
    <xf numFmtId="3" fontId="38" fillId="0" borderId="12" xfId="45" applyNumberFormat="1" applyFont="1" applyFill="1" applyBorder="1" applyAlignment="1" applyProtection="1">
      <alignment horizontal="right" vertical="center" shrinkToFit="1"/>
      <protection locked="0"/>
    </xf>
    <xf numFmtId="4" fontId="38" fillId="0" borderId="12" xfId="0" applyNumberFormat="1" applyFont="1" applyFill="1" applyBorder="1" applyAlignment="1" applyProtection="1">
      <alignment horizontal="right" vertical="center" shrinkToFit="1"/>
      <protection/>
    </xf>
    <xf numFmtId="4" fontId="38" fillId="0" borderId="12" xfId="46" applyNumberFormat="1" applyFont="1" applyFill="1" applyBorder="1" applyAlignment="1" applyProtection="1">
      <alignment horizontal="right" vertical="center" shrinkToFit="1"/>
      <protection locked="0"/>
    </xf>
    <xf numFmtId="3" fontId="38" fillId="0" borderId="12" xfId="46" applyNumberFormat="1" applyFont="1" applyFill="1" applyBorder="1" applyAlignment="1" applyProtection="1">
      <alignment horizontal="right" vertical="center" shrinkToFit="1"/>
      <protection locked="0"/>
    </xf>
    <xf numFmtId="0" fontId="37" fillId="0" borderId="12" xfId="0" applyFont="1" applyFill="1" applyBorder="1" applyAlignment="1" applyProtection="1">
      <alignment horizontal="center" vertical="center" shrinkToFit="1"/>
      <protection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5" applyNumberFormat="1" applyFont="1" applyFill="1" applyBorder="1" applyAlignment="1" applyProtection="1">
      <alignment horizontal="right" vertical="center" shrinkToFit="1"/>
      <protection/>
    </xf>
    <xf numFmtId="3" fontId="68" fillId="0" borderId="12" xfId="45" applyNumberFormat="1" applyFont="1" applyFill="1" applyBorder="1" applyAlignment="1" applyProtection="1">
      <alignment horizontal="right" vertical="center" shrinkToFit="1"/>
      <protection/>
    </xf>
    <xf numFmtId="4" fontId="68" fillId="0" borderId="12" xfId="46" applyNumberFormat="1" applyFont="1" applyFill="1" applyBorder="1" applyAlignment="1" applyProtection="1">
      <alignment horizontal="right" vertical="center" shrinkToFit="1"/>
      <protection locked="0"/>
    </xf>
    <xf numFmtId="3" fontId="68" fillId="0" borderId="12" xfId="46" applyNumberFormat="1" applyFont="1" applyFill="1" applyBorder="1" applyAlignment="1" applyProtection="1">
      <alignment horizontal="right" vertical="center" shrinkToFit="1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64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5.57421875" style="12" bestFit="1" customWidth="1"/>
    <col min="18" max="19" width="4.2812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17" t="s">
        <v>0</v>
      </c>
      <c r="C1" s="117"/>
      <c r="D1" s="19"/>
      <c r="E1" s="20"/>
      <c r="F1" s="21"/>
      <c r="G1" s="20"/>
      <c r="H1" s="22"/>
      <c r="I1" s="60"/>
      <c r="J1" s="61"/>
      <c r="K1" s="2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s="23" customFormat="1" ht="12.75">
      <c r="A2" s="18"/>
      <c r="B2" s="119" t="s">
        <v>1</v>
      </c>
      <c r="C2" s="119"/>
      <c r="D2" s="24"/>
      <c r="E2" s="25"/>
      <c r="F2" s="26"/>
      <c r="G2" s="25"/>
      <c r="H2" s="27"/>
      <c r="I2" s="27"/>
      <c r="J2" s="62"/>
      <c r="K2" s="2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23" customFormat="1" ht="11.25">
      <c r="A3" s="18"/>
      <c r="B3" s="120" t="s">
        <v>147</v>
      </c>
      <c r="C3" s="120"/>
      <c r="D3" s="29"/>
      <c r="E3" s="30"/>
      <c r="F3" s="31"/>
      <c r="G3" s="30"/>
      <c r="H3" s="32"/>
      <c r="I3" s="32"/>
      <c r="J3" s="63"/>
      <c r="K3" s="32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s="34" customFormat="1" ht="11.25" customHeight="1">
      <c r="A4" s="33"/>
      <c r="B4" s="77"/>
      <c r="C4" s="78"/>
      <c r="D4" s="79"/>
      <c r="E4" s="78"/>
      <c r="F4" s="80"/>
      <c r="G4" s="81"/>
      <c r="H4" s="81"/>
      <c r="I4" s="82"/>
      <c r="J4" s="83"/>
      <c r="K4" s="81"/>
      <c r="L4" s="116" t="s">
        <v>3</v>
      </c>
      <c r="M4" s="116"/>
      <c r="N4" s="116" t="s">
        <v>3</v>
      </c>
      <c r="O4" s="116"/>
      <c r="P4" s="116" t="s">
        <v>4</v>
      </c>
      <c r="Q4" s="116"/>
      <c r="R4" s="116" t="s">
        <v>2</v>
      </c>
      <c r="S4" s="116"/>
      <c r="T4" s="116" t="s">
        <v>5</v>
      </c>
      <c r="U4" s="116"/>
      <c r="V4" s="116"/>
    </row>
    <row r="5" spans="1:22" s="36" customFormat="1" ht="57.75">
      <c r="A5" s="35"/>
      <c r="B5" s="84"/>
      <c r="C5" s="85" t="s">
        <v>6</v>
      </c>
      <c r="D5" s="86" t="s">
        <v>7</v>
      </c>
      <c r="E5" s="85" t="s">
        <v>8</v>
      </c>
      <c r="F5" s="87" t="s">
        <v>9</v>
      </c>
      <c r="G5" s="88" t="s">
        <v>10</v>
      </c>
      <c r="H5" s="89" t="s">
        <v>11</v>
      </c>
      <c r="I5" s="90" t="s">
        <v>12</v>
      </c>
      <c r="J5" s="94" t="s">
        <v>13</v>
      </c>
      <c r="K5" s="89" t="s">
        <v>14</v>
      </c>
      <c r="L5" s="91" t="s">
        <v>15</v>
      </c>
      <c r="M5" s="92" t="s">
        <v>21</v>
      </c>
      <c r="N5" s="93" t="s">
        <v>17</v>
      </c>
      <c r="O5" s="93" t="s">
        <v>18</v>
      </c>
      <c r="P5" s="91" t="s">
        <v>15</v>
      </c>
      <c r="Q5" s="92" t="s">
        <v>19</v>
      </c>
      <c r="R5" s="93" t="s">
        <v>20</v>
      </c>
      <c r="S5" s="93" t="s">
        <v>22</v>
      </c>
      <c r="T5" s="91" t="s">
        <v>15</v>
      </c>
      <c r="U5" s="92" t="s">
        <v>16</v>
      </c>
      <c r="V5" s="93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6" customFormat="1" ht="11.25">
      <c r="A7" s="37">
        <v>1</v>
      </c>
      <c r="B7" s="38"/>
      <c r="C7" s="39" t="s">
        <v>114</v>
      </c>
      <c r="D7" s="40" t="s">
        <v>29</v>
      </c>
      <c r="E7" s="69" t="s">
        <v>114</v>
      </c>
      <c r="F7" s="42">
        <v>43826</v>
      </c>
      <c r="G7" s="43" t="s">
        <v>30</v>
      </c>
      <c r="H7" s="56">
        <v>406</v>
      </c>
      <c r="I7" s="56">
        <v>410</v>
      </c>
      <c r="J7" s="95">
        <v>821</v>
      </c>
      <c r="K7" s="57">
        <v>2</v>
      </c>
      <c r="L7" s="109">
        <v>7796548</v>
      </c>
      <c r="M7" s="110">
        <v>498824</v>
      </c>
      <c r="N7" s="65">
        <f>M7/J7</f>
        <v>607.5809987819732</v>
      </c>
      <c r="O7" s="67">
        <f>L7/M7</f>
        <v>15.629857424662807</v>
      </c>
      <c r="P7" s="44">
        <v>10166555</v>
      </c>
      <c r="Q7" s="45">
        <v>614171</v>
      </c>
      <c r="R7" s="66">
        <f>IF(P7&lt;&gt;0,-(P7-L7)/P7,"")</f>
        <v>-0.2331180030993783</v>
      </c>
      <c r="S7" s="66">
        <f>IF(Q7&lt;&gt;0,-(Q7-M7)/Q7,"")</f>
        <v>-0.18780925833359113</v>
      </c>
      <c r="T7" s="96">
        <v>34366472.35</v>
      </c>
      <c r="U7" s="97">
        <v>2069535</v>
      </c>
      <c r="V7" s="68">
        <f aca="true" t="shared" si="0" ref="V7:V38">T7/U7</f>
        <v>16.605890864372917</v>
      </c>
    </row>
    <row r="8" spans="1:22" s="46" customFormat="1" ht="11.25">
      <c r="A8" s="37">
        <v>2</v>
      </c>
      <c r="B8" s="76" t="s">
        <v>24</v>
      </c>
      <c r="C8" s="39" t="s">
        <v>135</v>
      </c>
      <c r="D8" s="40" t="s">
        <v>79</v>
      </c>
      <c r="E8" s="69" t="s">
        <v>135</v>
      </c>
      <c r="F8" s="42">
        <v>43840</v>
      </c>
      <c r="G8" s="43" t="s">
        <v>30</v>
      </c>
      <c r="H8" s="56">
        <v>325</v>
      </c>
      <c r="I8" s="56">
        <v>325</v>
      </c>
      <c r="J8" s="95">
        <v>325</v>
      </c>
      <c r="K8" s="57">
        <v>1</v>
      </c>
      <c r="L8" s="109">
        <v>8445859.5</v>
      </c>
      <c r="M8" s="110">
        <v>464241</v>
      </c>
      <c r="N8" s="65">
        <f aca="true" t="shared" si="1" ref="N8:N26">M8/J8</f>
        <v>1428.4338461538462</v>
      </c>
      <c r="O8" s="67">
        <f aca="true" t="shared" si="2" ref="O8:O26">L8/M8</f>
        <v>18.192834109869658</v>
      </c>
      <c r="P8" s="44"/>
      <c r="Q8" s="45"/>
      <c r="R8" s="66"/>
      <c r="S8" s="66"/>
      <c r="T8" s="96">
        <v>8445859.5</v>
      </c>
      <c r="U8" s="97">
        <v>464241</v>
      </c>
      <c r="V8" s="68">
        <f t="shared" si="0"/>
        <v>18.192834109869658</v>
      </c>
    </row>
    <row r="9" spans="1:22" s="46" customFormat="1" ht="11.25">
      <c r="A9" s="37">
        <v>3</v>
      </c>
      <c r="B9" s="38"/>
      <c r="C9" s="39" t="s">
        <v>126</v>
      </c>
      <c r="D9" s="40" t="s">
        <v>105</v>
      </c>
      <c r="E9" s="69" t="s">
        <v>126</v>
      </c>
      <c r="F9" s="42">
        <v>43833</v>
      </c>
      <c r="G9" s="71" t="s">
        <v>49</v>
      </c>
      <c r="H9" s="56">
        <v>407</v>
      </c>
      <c r="I9" s="56">
        <v>402</v>
      </c>
      <c r="J9" s="95">
        <v>558</v>
      </c>
      <c r="K9" s="57">
        <v>2</v>
      </c>
      <c r="L9" s="109">
        <v>5901383</v>
      </c>
      <c r="M9" s="110">
        <v>338330</v>
      </c>
      <c r="N9" s="65">
        <f t="shared" si="1"/>
        <v>606.326164874552</v>
      </c>
      <c r="O9" s="67">
        <f t="shared" si="2"/>
        <v>17.442683179144623</v>
      </c>
      <c r="P9" s="44">
        <v>8823551</v>
      </c>
      <c r="Q9" s="45">
        <v>482210</v>
      </c>
      <c r="R9" s="66">
        <f>IF(P9&lt;&gt;0,-(P9-L9)/P9,"")</f>
        <v>-0.3311782297172646</v>
      </c>
      <c r="S9" s="66">
        <f>IF(Q9&lt;&gt;0,-(Q9-M9)/Q9,"")</f>
        <v>-0.298376226125547</v>
      </c>
      <c r="T9" s="96">
        <v>17997660</v>
      </c>
      <c r="U9" s="97">
        <v>995290</v>
      </c>
      <c r="V9" s="68">
        <f t="shared" si="0"/>
        <v>18.082830129911883</v>
      </c>
    </row>
    <row r="10" spans="1:22" s="46" customFormat="1" ht="11.25">
      <c r="A10" s="37">
        <v>4</v>
      </c>
      <c r="B10" s="76" t="s">
        <v>24</v>
      </c>
      <c r="C10" s="39" t="s">
        <v>139</v>
      </c>
      <c r="D10" s="40" t="s">
        <v>81</v>
      </c>
      <c r="E10" s="69" t="s">
        <v>140</v>
      </c>
      <c r="F10" s="42">
        <v>43840</v>
      </c>
      <c r="G10" s="71" t="s">
        <v>49</v>
      </c>
      <c r="H10" s="56">
        <v>265</v>
      </c>
      <c r="I10" s="56">
        <v>265</v>
      </c>
      <c r="J10" s="95">
        <v>355</v>
      </c>
      <c r="K10" s="57">
        <v>1</v>
      </c>
      <c r="L10" s="109">
        <v>3131463</v>
      </c>
      <c r="M10" s="110">
        <v>161732</v>
      </c>
      <c r="N10" s="65">
        <f t="shared" si="1"/>
        <v>455.5830985915493</v>
      </c>
      <c r="O10" s="67">
        <f t="shared" si="2"/>
        <v>19.362049563475377</v>
      </c>
      <c r="P10" s="44"/>
      <c r="Q10" s="45"/>
      <c r="R10" s="66"/>
      <c r="S10" s="66"/>
      <c r="T10" s="96">
        <v>3131463</v>
      </c>
      <c r="U10" s="97">
        <v>161732</v>
      </c>
      <c r="V10" s="68">
        <f t="shared" si="0"/>
        <v>19.362049563475377</v>
      </c>
    </row>
    <row r="11" spans="1:22" s="46" customFormat="1" ht="11.25">
      <c r="A11" s="37">
        <v>5</v>
      </c>
      <c r="B11" s="76" t="s">
        <v>24</v>
      </c>
      <c r="C11" s="39" t="s">
        <v>138</v>
      </c>
      <c r="D11" s="40" t="s">
        <v>93</v>
      </c>
      <c r="E11" s="69" t="s">
        <v>138</v>
      </c>
      <c r="F11" s="42">
        <v>43840</v>
      </c>
      <c r="G11" s="71" t="s">
        <v>49</v>
      </c>
      <c r="H11" s="56">
        <v>361</v>
      </c>
      <c r="I11" s="56">
        <v>362</v>
      </c>
      <c r="J11" s="95">
        <v>503</v>
      </c>
      <c r="K11" s="57">
        <v>1</v>
      </c>
      <c r="L11" s="109">
        <v>2512236</v>
      </c>
      <c r="M11" s="110">
        <v>144037</v>
      </c>
      <c r="N11" s="65">
        <f t="shared" si="1"/>
        <v>286.3558648111332</v>
      </c>
      <c r="O11" s="67">
        <f t="shared" si="2"/>
        <v>17.441601810645874</v>
      </c>
      <c r="P11" s="44"/>
      <c r="Q11" s="45"/>
      <c r="R11" s="66"/>
      <c r="S11" s="66"/>
      <c r="T11" s="96">
        <v>2512236</v>
      </c>
      <c r="U11" s="97">
        <v>144037</v>
      </c>
      <c r="V11" s="68">
        <f t="shared" si="0"/>
        <v>17.441601810645874</v>
      </c>
    </row>
    <row r="12" spans="1:22" s="46" customFormat="1" ht="11.25">
      <c r="A12" s="37">
        <v>6</v>
      </c>
      <c r="B12" s="38"/>
      <c r="C12" s="39" t="s">
        <v>92</v>
      </c>
      <c r="D12" s="40" t="s">
        <v>32</v>
      </c>
      <c r="E12" s="69" t="s">
        <v>92</v>
      </c>
      <c r="F12" s="42">
        <v>43805</v>
      </c>
      <c r="G12" s="43" t="s">
        <v>30</v>
      </c>
      <c r="H12" s="56">
        <v>406</v>
      </c>
      <c r="I12" s="56">
        <v>237</v>
      </c>
      <c r="J12" s="95">
        <v>237</v>
      </c>
      <c r="K12" s="57">
        <v>6</v>
      </c>
      <c r="L12" s="109">
        <v>1024329</v>
      </c>
      <c r="M12" s="110">
        <v>75393</v>
      </c>
      <c r="N12" s="65">
        <f t="shared" si="1"/>
        <v>318.11392405063293</v>
      </c>
      <c r="O12" s="67">
        <f t="shared" si="2"/>
        <v>13.586526600612789</v>
      </c>
      <c r="P12" s="44">
        <v>1897226.5</v>
      </c>
      <c r="Q12" s="45">
        <v>107459</v>
      </c>
      <c r="R12" s="66">
        <f>IF(P12&lt;&gt;0,-(P12-L12)/P12,"")</f>
        <v>-0.4600913491351718</v>
      </c>
      <c r="S12" s="66">
        <f>IF(Q12&lt;&gt;0,-(Q12-M12)/Q12,"")</f>
        <v>-0.2984021812970528</v>
      </c>
      <c r="T12" s="96">
        <v>32170903.85</v>
      </c>
      <c r="U12" s="97">
        <v>1845677</v>
      </c>
      <c r="V12" s="68">
        <f t="shared" si="0"/>
        <v>17.430408381314823</v>
      </c>
    </row>
    <row r="13" spans="1:22" s="46" customFormat="1" ht="11.25">
      <c r="A13" s="37">
        <v>7</v>
      </c>
      <c r="B13" s="76" t="s">
        <v>24</v>
      </c>
      <c r="C13" s="47" t="s">
        <v>142</v>
      </c>
      <c r="D13" s="48" t="s">
        <v>35</v>
      </c>
      <c r="E13" s="70" t="s">
        <v>143</v>
      </c>
      <c r="F13" s="49">
        <v>43840</v>
      </c>
      <c r="G13" s="43" t="s">
        <v>50</v>
      </c>
      <c r="H13" s="58">
        <v>163</v>
      </c>
      <c r="I13" s="58">
        <v>163</v>
      </c>
      <c r="J13" s="95">
        <v>163</v>
      </c>
      <c r="K13" s="57">
        <v>1</v>
      </c>
      <c r="L13" s="109">
        <v>1012217</v>
      </c>
      <c r="M13" s="110">
        <v>50358</v>
      </c>
      <c r="N13" s="65">
        <f t="shared" si="1"/>
        <v>308.9447852760736</v>
      </c>
      <c r="O13" s="67">
        <f t="shared" si="2"/>
        <v>20.100420985742087</v>
      </c>
      <c r="P13" s="44"/>
      <c r="Q13" s="45"/>
      <c r="R13" s="66"/>
      <c r="S13" s="66"/>
      <c r="T13" s="98">
        <v>1012217</v>
      </c>
      <c r="U13" s="99">
        <v>50358</v>
      </c>
      <c r="V13" s="68">
        <f t="shared" si="0"/>
        <v>20.100420985742087</v>
      </c>
    </row>
    <row r="14" spans="1:22" s="46" customFormat="1" ht="11.25">
      <c r="A14" s="37">
        <v>8</v>
      </c>
      <c r="B14" s="38"/>
      <c r="C14" s="39" t="s">
        <v>86</v>
      </c>
      <c r="D14" s="40" t="s">
        <v>32</v>
      </c>
      <c r="E14" s="69" t="s">
        <v>86</v>
      </c>
      <c r="F14" s="42">
        <v>43791</v>
      </c>
      <c r="G14" s="43" t="s">
        <v>30</v>
      </c>
      <c r="H14" s="56">
        <v>398</v>
      </c>
      <c r="I14" s="56">
        <v>117</v>
      </c>
      <c r="J14" s="95">
        <v>117</v>
      </c>
      <c r="K14" s="57">
        <v>8</v>
      </c>
      <c r="L14" s="109">
        <v>540588</v>
      </c>
      <c r="M14" s="110">
        <v>44747</v>
      </c>
      <c r="N14" s="65">
        <f t="shared" si="1"/>
        <v>382.45299145299145</v>
      </c>
      <c r="O14" s="67">
        <f t="shared" si="2"/>
        <v>12.080988669631484</v>
      </c>
      <c r="P14" s="44">
        <v>728171.5</v>
      </c>
      <c r="Q14" s="45">
        <v>55726</v>
      </c>
      <c r="R14" s="66">
        <f>IF(P14&lt;&gt;0,-(P14-L14)/P14,"")</f>
        <v>-0.25760895613190027</v>
      </c>
      <c r="S14" s="66">
        <f>IF(Q14&lt;&gt;0,-(Q14-M14)/Q14,"")</f>
        <v>-0.19701755015612102</v>
      </c>
      <c r="T14" s="96">
        <v>31205617</v>
      </c>
      <c r="U14" s="97">
        <v>1835916</v>
      </c>
      <c r="V14" s="68">
        <f t="shared" si="0"/>
        <v>16.997301074776843</v>
      </c>
    </row>
    <row r="15" spans="1:22" s="46" customFormat="1" ht="11.25">
      <c r="A15" s="37">
        <v>9</v>
      </c>
      <c r="B15" s="76" t="s">
        <v>24</v>
      </c>
      <c r="C15" s="47" t="s">
        <v>145</v>
      </c>
      <c r="D15" s="48" t="s">
        <v>108</v>
      </c>
      <c r="E15" s="70" t="s">
        <v>144</v>
      </c>
      <c r="F15" s="49">
        <v>43840</v>
      </c>
      <c r="G15" s="43" t="s">
        <v>50</v>
      </c>
      <c r="H15" s="58">
        <v>202</v>
      </c>
      <c r="I15" s="58">
        <v>202</v>
      </c>
      <c r="J15" s="95">
        <v>202</v>
      </c>
      <c r="K15" s="57">
        <v>1</v>
      </c>
      <c r="L15" s="109">
        <v>579964</v>
      </c>
      <c r="M15" s="110">
        <v>30202</v>
      </c>
      <c r="N15" s="65">
        <f t="shared" si="1"/>
        <v>149.5148514851485</v>
      </c>
      <c r="O15" s="67">
        <f t="shared" si="2"/>
        <v>19.202834249387458</v>
      </c>
      <c r="P15" s="44"/>
      <c r="Q15" s="45"/>
      <c r="R15" s="66"/>
      <c r="S15" s="66"/>
      <c r="T15" s="98">
        <v>579964</v>
      </c>
      <c r="U15" s="99">
        <v>30202</v>
      </c>
      <c r="V15" s="68">
        <f t="shared" si="0"/>
        <v>19.202834249387458</v>
      </c>
    </row>
    <row r="16" spans="1:22" s="46" customFormat="1" ht="11.25">
      <c r="A16" s="37">
        <v>10</v>
      </c>
      <c r="B16" s="38"/>
      <c r="C16" s="39" t="s">
        <v>122</v>
      </c>
      <c r="D16" s="40" t="s">
        <v>35</v>
      </c>
      <c r="E16" s="69" t="s">
        <v>123</v>
      </c>
      <c r="F16" s="42">
        <v>43831</v>
      </c>
      <c r="G16" s="43" t="s">
        <v>30</v>
      </c>
      <c r="H16" s="56">
        <v>251</v>
      </c>
      <c r="I16" s="56">
        <v>139</v>
      </c>
      <c r="J16" s="95">
        <v>139</v>
      </c>
      <c r="K16" s="57">
        <v>2</v>
      </c>
      <c r="L16" s="109">
        <v>527991</v>
      </c>
      <c r="M16" s="110">
        <v>27776</v>
      </c>
      <c r="N16" s="65">
        <f t="shared" si="1"/>
        <v>199.8273381294964</v>
      </c>
      <c r="O16" s="67">
        <f t="shared" si="2"/>
        <v>19.008892569124423</v>
      </c>
      <c r="P16" s="44">
        <v>1182346</v>
      </c>
      <c r="Q16" s="45">
        <v>62302</v>
      </c>
      <c r="R16" s="66">
        <f>IF(P16&lt;&gt;0,-(P16-L16)/P16,"")</f>
        <v>-0.5534378261524122</v>
      </c>
      <c r="S16" s="66">
        <f>IF(Q16&lt;&gt;0,-(Q16-M16)/Q16,"")</f>
        <v>-0.5541716156784694</v>
      </c>
      <c r="T16" s="96">
        <v>1905986</v>
      </c>
      <c r="U16" s="97">
        <v>98958</v>
      </c>
      <c r="V16" s="68">
        <f t="shared" si="0"/>
        <v>19.26055498292205</v>
      </c>
    </row>
    <row r="17" spans="1:22" s="46" customFormat="1" ht="11.25">
      <c r="A17" s="37">
        <v>11</v>
      </c>
      <c r="B17" s="76" t="s">
        <v>24</v>
      </c>
      <c r="C17" s="39" t="s">
        <v>136</v>
      </c>
      <c r="D17" s="40" t="s">
        <v>35</v>
      </c>
      <c r="E17" s="69" t="s">
        <v>137</v>
      </c>
      <c r="F17" s="42">
        <v>43840</v>
      </c>
      <c r="G17" s="43" t="s">
        <v>30</v>
      </c>
      <c r="H17" s="56">
        <v>89</v>
      </c>
      <c r="I17" s="56">
        <v>89</v>
      </c>
      <c r="J17" s="95">
        <v>89</v>
      </c>
      <c r="K17" s="57">
        <v>1</v>
      </c>
      <c r="L17" s="109">
        <v>552267.5</v>
      </c>
      <c r="M17" s="110">
        <v>25757</v>
      </c>
      <c r="N17" s="65">
        <f t="shared" si="1"/>
        <v>289.40449438202245</v>
      </c>
      <c r="O17" s="67">
        <f t="shared" si="2"/>
        <v>21.44145280894514</v>
      </c>
      <c r="P17" s="44"/>
      <c r="Q17" s="45"/>
      <c r="R17" s="66"/>
      <c r="S17" s="66"/>
      <c r="T17" s="96">
        <v>552267.5</v>
      </c>
      <c r="U17" s="97">
        <v>25757</v>
      </c>
      <c r="V17" s="68">
        <f t="shared" si="0"/>
        <v>21.44145280894514</v>
      </c>
    </row>
    <row r="18" spans="1:22" s="46" customFormat="1" ht="11.25">
      <c r="A18" s="37">
        <v>12</v>
      </c>
      <c r="B18" s="38"/>
      <c r="C18" s="39" t="s">
        <v>111</v>
      </c>
      <c r="D18" s="40" t="s">
        <v>105</v>
      </c>
      <c r="E18" s="69" t="s">
        <v>112</v>
      </c>
      <c r="F18" s="42">
        <v>43819</v>
      </c>
      <c r="G18" s="43" t="s">
        <v>23</v>
      </c>
      <c r="H18" s="56">
        <v>311</v>
      </c>
      <c r="I18" s="56">
        <v>75</v>
      </c>
      <c r="J18" s="95">
        <v>75</v>
      </c>
      <c r="K18" s="57">
        <v>4</v>
      </c>
      <c r="L18" s="109">
        <v>425933</v>
      </c>
      <c r="M18" s="110">
        <v>15162</v>
      </c>
      <c r="N18" s="65">
        <f t="shared" si="1"/>
        <v>202.16</v>
      </c>
      <c r="O18" s="67">
        <f t="shared" si="2"/>
        <v>28.092138240337686</v>
      </c>
      <c r="P18" s="44">
        <v>918937</v>
      </c>
      <c r="Q18" s="45">
        <v>37081</v>
      </c>
      <c r="R18" s="66">
        <f aca="true" t="shared" si="3" ref="R18:S23">IF(P18&lt;&gt;0,-(P18-L18)/P18,"")</f>
        <v>-0.5364937966367662</v>
      </c>
      <c r="S18" s="66">
        <f t="shared" si="3"/>
        <v>-0.5911113508265688</v>
      </c>
      <c r="T18" s="96">
        <v>9089367</v>
      </c>
      <c r="U18" s="97">
        <v>370102</v>
      </c>
      <c r="V18" s="68">
        <f t="shared" si="0"/>
        <v>24.559086414015596</v>
      </c>
    </row>
    <row r="19" spans="1:22" s="46" customFormat="1" ht="11.25">
      <c r="A19" s="37">
        <v>13</v>
      </c>
      <c r="B19" s="53"/>
      <c r="C19" s="47" t="s">
        <v>109</v>
      </c>
      <c r="D19" s="48" t="s">
        <v>110</v>
      </c>
      <c r="E19" s="70" t="s">
        <v>109</v>
      </c>
      <c r="F19" s="49">
        <v>43819</v>
      </c>
      <c r="G19" s="43" t="s">
        <v>50</v>
      </c>
      <c r="H19" s="58">
        <v>123</v>
      </c>
      <c r="I19" s="58">
        <v>29</v>
      </c>
      <c r="J19" s="95">
        <v>29</v>
      </c>
      <c r="K19" s="57">
        <v>4</v>
      </c>
      <c r="L19" s="109">
        <v>169380</v>
      </c>
      <c r="M19" s="110">
        <v>14769</v>
      </c>
      <c r="N19" s="65">
        <f t="shared" si="1"/>
        <v>509.2758620689655</v>
      </c>
      <c r="O19" s="67">
        <f t="shared" si="2"/>
        <v>11.468616697135893</v>
      </c>
      <c r="P19" s="44">
        <v>50323</v>
      </c>
      <c r="Q19" s="45">
        <v>4118</v>
      </c>
      <c r="R19" s="66">
        <f t="shared" si="3"/>
        <v>2.365856566579894</v>
      </c>
      <c r="S19" s="66">
        <f t="shared" si="3"/>
        <v>2.586449732880039</v>
      </c>
      <c r="T19" s="98">
        <v>449759.5</v>
      </c>
      <c r="U19" s="99">
        <v>39120</v>
      </c>
      <c r="V19" s="68">
        <f t="shared" si="0"/>
        <v>11.49691973415133</v>
      </c>
    </row>
    <row r="20" spans="1:22" s="46" customFormat="1" ht="11.25">
      <c r="A20" s="37">
        <v>14</v>
      </c>
      <c r="B20" s="38"/>
      <c r="C20" s="47" t="s">
        <v>97</v>
      </c>
      <c r="D20" s="48" t="s">
        <v>35</v>
      </c>
      <c r="E20" s="70" t="s">
        <v>98</v>
      </c>
      <c r="F20" s="49">
        <v>43812</v>
      </c>
      <c r="G20" s="43" t="s">
        <v>27</v>
      </c>
      <c r="H20" s="58">
        <v>272</v>
      </c>
      <c r="I20" s="58">
        <v>27</v>
      </c>
      <c r="J20" s="95">
        <v>27</v>
      </c>
      <c r="K20" s="57">
        <v>5</v>
      </c>
      <c r="L20" s="109">
        <v>146188</v>
      </c>
      <c r="M20" s="110">
        <v>7711</v>
      </c>
      <c r="N20" s="65">
        <f t="shared" si="1"/>
        <v>285.5925925925926</v>
      </c>
      <c r="O20" s="67">
        <f t="shared" si="2"/>
        <v>18.95837115808585</v>
      </c>
      <c r="P20" s="44">
        <v>414751</v>
      </c>
      <c r="Q20" s="45">
        <v>20262</v>
      </c>
      <c r="R20" s="66">
        <f t="shared" si="3"/>
        <v>-0.6475282760017457</v>
      </c>
      <c r="S20" s="66">
        <f t="shared" si="3"/>
        <v>-0.6194353963083605</v>
      </c>
      <c r="T20" s="98">
        <v>6104926</v>
      </c>
      <c r="U20" s="99">
        <v>306024</v>
      </c>
      <c r="V20" s="68">
        <f t="shared" si="0"/>
        <v>19.94917392099966</v>
      </c>
    </row>
    <row r="21" spans="1:22" s="46" customFormat="1" ht="11.25">
      <c r="A21" s="37">
        <v>15</v>
      </c>
      <c r="B21" s="53"/>
      <c r="C21" s="47" t="s">
        <v>96</v>
      </c>
      <c r="D21" s="48" t="s">
        <v>81</v>
      </c>
      <c r="E21" s="70" t="s">
        <v>96</v>
      </c>
      <c r="F21" s="49">
        <v>43812</v>
      </c>
      <c r="G21" s="43" t="s">
        <v>50</v>
      </c>
      <c r="H21" s="58">
        <v>326</v>
      </c>
      <c r="I21" s="58">
        <v>28</v>
      </c>
      <c r="J21" s="95">
        <v>28</v>
      </c>
      <c r="K21" s="57">
        <v>5</v>
      </c>
      <c r="L21" s="109">
        <v>63027</v>
      </c>
      <c r="M21" s="110">
        <v>4709</v>
      </c>
      <c r="N21" s="65">
        <f t="shared" si="1"/>
        <v>168.17857142857142</v>
      </c>
      <c r="O21" s="67">
        <f t="shared" si="2"/>
        <v>13.384370354640051</v>
      </c>
      <c r="P21" s="44">
        <v>322112</v>
      </c>
      <c r="Q21" s="45">
        <v>22642</v>
      </c>
      <c r="R21" s="66">
        <f t="shared" si="3"/>
        <v>-0.8043320335783827</v>
      </c>
      <c r="S21" s="66">
        <f t="shared" si="3"/>
        <v>-0.7920236728204222</v>
      </c>
      <c r="T21" s="98">
        <v>6829374.5</v>
      </c>
      <c r="U21" s="99">
        <v>402903</v>
      </c>
      <c r="V21" s="68">
        <f t="shared" si="0"/>
        <v>16.950418587104092</v>
      </c>
    </row>
    <row r="22" spans="1:22" s="46" customFormat="1" ht="11.25">
      <c r="A22" s="37">
        <v>16</v>
      </c>
      <c r="B22" s="38"/>
      <c r="C22" s="39" t="s">
        <v>78</v>
      </c>
      <c r="D22" s="40" t="s">
        <v>25</v>
      </c>
      <c r="E22" s="69" t="s">
        <v>77</v>
      </c>
      <c r="F22" s="42">
        <v>43770</v>
      </c>
      <c r="G22" s="43" t="s">
        <v>31</v>
      </c>
      <c r="H22" s="56">
        <v>100</v>
      </c>
      <c r="I22" s="56">
        <v>17</v>
      </c>
      <c r="J22" s="95">
        <v>17</v>
      </c>
      <c r="K22" s="57">
        <v>11</v>
      </c>
      <c r="L22" s="109">
        <v>86760.8</v>
      </c>
      <c r="M22" s="110">
        <v>4437</v>
      </c>
      <c r="N22" s="65">
        <f t="shared" si="1"/>
        <v>261</v>
      </c>
      <c r="O22" s="67">
        <f t="shared" si="2"/>
        <v>19.553932837502817</v>
      </c>
      <c r="P22" s="44">
        <v>73179.5</v>
      </c>
      <c r="Q22" s="45">
        <v>3326</v>
      </c>
      <c r="R22" s="66">
        <f t="shared" si="3"/>
        <v>0.18558886026824456</v>
      </c>
      <c r="S22" s="66">
        <f t="shared" si="3"/>
        <v>0.3340348767288034</v>
      </c>
      <c r="T22" s="100">
        <v>2239832</v>
      </c>
      <c r="U22" s="101">
        <v>105428</v>
      </c>
      <c r="V22" s="68">
        <f t="shared" si="0"/>
        <v>21.24513411996813</v>
      </c>
    </row>
    <row r="23" spans="1:22" s="46" customFormat="1" ht="11.25">
      <c r="A23" s="37">
        <v>17</v>
      </c>
      <c r="B23" s="38"/>
      <c r="C23" s="39" t="s">
        <v>121</v>
      </c>
      <c r="D23" s="40" t="s">
        <v>110</v>
      </c>
      <c r="E23" s="69" t="s">
        <v>121</v>
      </c>
      <c r="F23" s="42">
        <v>43833</v>
      </c>
      <c r="G23" s="43" t="s">
        <v>31</v>
      </c>
      <c r="H23" s="56">
        <v>52</v>
      </c>
      <c r="I23" s="56">
        <v>27</v>
      </c>
      <c r="J23" s="95">
        <v>27</v>
      </c>
      <c r="K23" s="57">
        <v>2</v>
      </c>
      <c r="L23" s="109">
        <v>98796.5</v>
      </c>
      <c r="M23" s="110">
        <v>4192</v>
      </c>
      <c r="N23" s="65">
        <f t="shared" si="1"/>
        <v>155.25925925925927</v>
      </c>
      <c r="O23" s="67">
        <f t="shared" si="2"/>
        <v>23.567867366412212</v>
      </c>
      <c r="P23" s="44">
        <v>241386.5</v>
      </c>
      <c r="Q23" s="45">
        <v>9946</v>
      </c>
      <c r="R23" s="66">
        <f t="shared" si="3"/>
        <v>-0.5907124052090734</v>
      </c>
      <c r="S23" s="66">
        <f t="shared" si="3"/>
        <v>-0.5785240297607078</v>
      </c>
      <c r="T23" s="100">
        <v>342579</v>
      </c>
      <c r="U23" s="101">
        <v>14263</v>
      </c>
      <c r="V23" s="68">
        <f t="shared" si="0"/>
        <v>24.018719764425438</v>
      </c>
    </row>
    <row r="24" spans="1:22" s="46" customFormat="1" ht="11.25">
      <c r="A24" s="37">
        <v>18</v>
      </c>
      <c r="B24" s="76" t="s">
        <v>24</v>
      </c>
      <c r="C24" s="39" t="s">
        <v>146</v>
      </c>
      <c r="D24" s="40" t="s">
        <v>110</v>
      </c>
      <c r="E24" s="69" t="s">
        <v>146</v>
      </c>
      <c r="F24" s="42">
        <v>43840</v>
      </c>
      <c r="G24" s="43" t="s">
        <v>23</v>
      </c>
      <c r="H24" s="56">
        <v>26</v>
      </c>
      <c r="I24" s="56">
        <v>26</v>
      </c>
      <c r="J24" s="95">
        <v>26</v>
      </c>
      <c r="K24" s="57">
        <v>1</v>
      </c>
      <c r="L24" s="109">
        <v>78591</v>
      </c>
      <c r="M24" s="110">
        <v>3530</v>
      </c>
      <c r="N24" s="65">
        <f t="shared" si="1"/>
        <v>135.76923076923077</v>
      </c>
      <c r="O24" s="67">
        <f t="shared" si="2"/>
        <v>22.263739376770538</v>
      </c>
      <c r="P24" s="44"/>
      <c r="Q24" s="45"/>
      <c r="R24" s="66"/>
      <c r="S24" s="66"/>
      <c r="T24" s="96">
        <v>78591</v>
      </c>
      <c r="U24" s="97">
        <v>3530</v>
      </c>
      <c r="V24" s="68">
        <f t="shared" si="0"/>
        <v>22.263739376770538</v>
      </c>
    </row>
    <row r="25" spans="1:22" s="46" customFormat="1" ht="11.25">
      <c r="A25" s="37">
        <v>19</v>
      </c>
      <c r="B25" s="38"/>
      <c r="C25" s="39" t="s">
        <v>104</v>
      </c>
      <c r="D25" s="40" t="s">
        <v>35</v>
      </c>
      <c r="E25" s="69" t="s">
        <v>104</v>
      </c>
      <c r="F25" s="42">
        <v>43819</v>
      </c>
      <c r="G25" s="71" t="s">
        <v>49</v>
      </c>
      <c r="H25" s="56">
        <v>350</v>
      </c>
      <c r="I25" s="56">
        <v>8</v>
      </c>
      <c r="J25" s="95">
        <v>8</v>
      </c>
      <c r="K25" s="57">
        <v>4</v>
      </c>
      <c r="L25" s="109">
        <v>41109</v>
      </c>
      <c r="M25" s="110">
        <v>2387</v>
      </c>
      <c r="N25" s="65">
        <f t="shared" si="1"/>
        <v>298.375</v>
      </c>
      <c r="O25" s="67">
        <f t="shared" si="2"/>
        <v>17.22203602848764</v>
      </c>
      <c r="P25" s="44">
        <v>132259</v>
      </c>
      <c r="Q25" s="45">
        <v>7391</v>
      </c>
      <c r="R25" s="66">
        <f>IF(P25&lt;&gt;0,-(P25-L25)/P25,"")</f>
        <v>-0.6891780521552409</v>
      </c>
      <c r="S25" s="66">
        <f>IF(Q25&lt;&gt;0,-(Q25-M25)/Q25,"")</f>
        <v>-0.6770396428088216</v>
      </c>
      <c r="T25" s="96">
        <v>2499528</v>
      </c>
      <c r="U25" s="97">
        <v>142211</v>
      </c>
      <c r="V25" s="68">
        <f t="shared" si="0"/>
        <v>17.576193121488494</v>
      </c>
    </row>
    <row r="26" spans="1:22" s="46" customFormat="1" ht="11.25">
      <c r="A26" s="37">
        <v>20</v>
      </c>
      <c r="B26" s="76" t="s">
        <v>24</v>
      </c>
      <c r="C26" s="39" t="s">
        <v>131</v>
      </c>
      <c r="D26" s="40" t="s">
        <v>79</v>
      </c>
      <c r="E26" s="69" t="s">
        <v>132</v>
      </c>
      <c r="F26" s="42">
        <v>43840</v>
      </c>
      <c r="G26" s="43" t="s">
        <v>37</v>
      </c>
      <c r="H26" s="56">
        <v>16</v>
      </c>
      <c r="I26" s="56">
        <v>17</v>
      </c>
      <c r="J26" s="95">
        <v>17</v>
      </c>
      <c r="K26" s="57">
        <v>1</v>
      </c>
      <c r="L26" s="109">
        <v>36894.5</v>
      </c>
      <c r="M26" s="110">
        <v>2058</v>
      </c>
      <c r="N26" s="65">
        <f t="shared" si="1"/>
        <v>121.05882352941177</v>
      </c>
      <c r="O26" s="67">
        <f t="shared" si="2"/>
        <v>17.927356656948493</v>
      </c>
      <c r="P26" s="44"/>
      <c r="Q26" s="45"/>
      <c r="R26" s="66"/>
      <c r="S26" s="66"/>
      <c r="T26" s="96">
        <v>46634.5</v>
      </c>
      <c r="U26" s="97">
        <v>2660</v>
      </c>
      <c r="V26" s="68">
        <f t="shared" si="0"/>
        <v>17.531766917293233</v>
      </c>
    </row>
    <row r="27" spans="1:22" s="46" customFormat="1" ht="11.25">
      <c r="A27" s="37">
        <v>21</v>
      </c>
      <c r="B27" s="38"/>
      <c r="C27" s="39" t="s">
        <v>80</v>
      </c>
      <c r="D27" s="40" t="s">
        <v>81</v>
      </c>
      <c r="E27" s="69" t="s">
        <v>80</v>
      </c>
      <c r="F27" s="42">
        <v>43777</v>
      </c>
      <c r="G27" s="71" t="s">
        <v>49</v>
      </c>
      <c r="H27" s="56">
        <v>419</v>
      </c>
      <c r="I27" s="56">
        <v>3</v>
      </c>
      <c r="J27" s="95">
        <v>3</v>
      </c>
      <c r="K27" s="57">
        <v>10</v>
      </c>
      <c r="L27" s="109">
        <v>18834</v>
      </c>
      <c r="M27" s="110">
        <v>1906</v>
      </c>
      <c r="N27" s="65">
        <f>M27/J27</f>
        <v>635.3333333333334</v>
      </c>
      <c r="O27" s="67">
        <f aca="true" t="shared" si="4" ref="O18:O49">L27/M27</f>
        <v>9.881427072402937</v>
      </c>
      <c r="P27" s="44">
        <v>117595</v>
      </c>
      <c r="Q27" s="45">
        <v>8790</v>
      </c>
      <c r="R27" s="66">
        <f>IF(P27&lt;&gt;0,-(P27-L27)/P27,"")</f>
        <v>-0.8398401292571963</v>
      </c>
      <c r="S27" s="66">
        <f>IF(Q27&lt;&gt;0,-(Q27-M27)/Q27,"")</f>
        <v>-0.7831626848691695</v>
      </c>
      <c r="T27" s="96">
        <v>67711956</v>
      </c>
      <c r="U27" s="97">
        <v>3985831</v>
      </c>
      <c r="V27" s="68">
        <f t="shared" si="0"/>
        <v>16.988165328635358</v>
      </c>
    </row>
    <row r="28" spans="1:22" s="46" customFormat="1" ht="11.25">
      <c r="A28" s="37">
        <v>22</v>
      </c>
      <c r="B28" s="76" t="s">
        <v>24</v>
      </c>
      <c r="C28" s="39" t="s">
        <v>133</v>
      </c>
      <c r="D28" s="40" t="s">
        <v>79</v>
      </c>
      <c r="E28" s="69" t="s">
        <v>134</v>
      </c>
      <c r="F28" s="42">
        <v>43840</v>
      </c>
      <c r="G28" s="73" t="s">
        <v>34</v>
      </c>
      <c r="H28" s="56">
        <v>18</v>
      </c>
      <c r="I28" s="56">
        <v>17</v>
      </c>
      <c r="J28" s="95">
        <v>17</v>
      </c>
      <c r="K28" s="57">
        <v>1</v>
      </c>
      <c r="L28" s="109">
        <v>20114</v>
      </c>
      <c r="M28" s="110">
        <v>1587</v>
      </c>
      <c r="N28" s="65">
        <f>M28/J28</f>
        <v>93.3529411764706</v>
      </c>
      <c r="O28" s="67">
        <f t="shared" si="4"/>
        <v>12.674228103339635</v>
      </c>
      <c r="P28" s="44"/>
      <c r="Q28" s="45"/>
      <c r="R28" s="66"/>
      <c r="S28" s="66"/>
      <c r="T28" s="96">
        <v>20114</v>
      </c>
      <c r="U28" s="97">
        <v>1587</v>
      </c>
      <c r="V28" s="68">
        <f t="shared" si="0"/>
        <v>12.674228103339635</v>
      </c>
    </row>
    <row r="29" spans="1:22" s="46" customFormat="1" ht="11.25">
      <c r="A29" s="37">
        <v>23</v>
      </c>
      <c r="B29" s="38"/>
      <c r="C29" s="39" t="s">
        <v>90</v>
      </c>
      <c r="D29" s="40" t="s">
        <v>79</v>
      </c>
      <c r="E29" s="69" t="s">
        <v>91</v>
      </c>
      <c r="F29" s="42">
        <v>43805</v>
      </c>
      <c r="G29" s="43" t="s">
        <v>37</v>
      </c>
      <c r="H29" s="56">
        <v>26</v>
      </c>
      <c r="I29" s="56">
        <v>5</v>
      </c>
      <c r="J29" s="95">
        <v>5</v>
      </c>
      <c r="K29" s="57">
        <v>6</v>
      </c>
      <c r="L29" s="109">
        <v>26920</v>
      </c>
      <c r="M29" s="110">
        <v>1405</v>
      </c>
      <c r="N29" s="65">
        <f>M29/J29</f>
        <v>281</v>
      </c>
      <c r="O29" s="67">
        <f t="shared" si="4"/>
        <v>19.160142348754448</v>
      </c>
      <c r="P29" s="44">
        <v>61952</v>
      </c>
      <c r="Q29" s="45">
        <v>3692</v>
      </c>
      <c r="R29" s="66">
        <f>IF(P29&lt;&gt;0,-(P29-L29)/P29,"")</f>
        <v>-0.565470041322314</v>
      </c>
      <c r="S29" s="66">
        <f>IF(Q29&lt;&gt;0,-(Q29-M29)/Q29,"")</f>
        <v>-0.6194474539544962</v>
      </c>
      <c r="T29" s="96">
        <v>612082.5</v>
      </c>
      <c r="U29" s="97">
        <v>37087</v>
      </c>
      <c r="V29" s="68">
        <f t="shared" si="0"/>
        <v>16.50396365303206</v>
      </c>
    </row>
    <row r="30" spans="1:22" s="46" customFormat="1" ht="11.25">
      <c r="A30" s="37">
        <v>24</v>
      </c>
      <c r="B30" s="76" t="s">
        <v>24</v>
      </c>
      <c r="C30" s="39" t="s">
        <v>141</v>
      </c>
      <c r="D30" s="40" t="s">
        <v>35</v>
      </c>
      <c r="E30" s="69" t="s">
        <v>141</v>
      </c>
      <c r="F30" s="42">
        <v>43840</v>
      </c>
      <c r="G30" s="43" t="s">
        <v>69</v>
      </c>
      <c r="H30" s="56">
        <v>20</v>
      </c>
      <c r="I30" s="56">
        <v>20</v>
      </c>
      <c r="J30" s="95">
        <v>20</v>
      </c>
      <c r="K30" s="57">
        <v>1</v>
      </c>
      <c r="L30" s="109">
        <v>17161</v>
      </c>
      <c r="M30" s="110">
        <v>1397</v>
      </c>
      <c r="N30" s="65">
        <f>M30/J30</f>
        <v>69.85</v>
      </c>
      <c r="O30" s="67">
        <f t="shared" si="4"/>
        <v>12.284180386542591</v>
      </c>
      <c r="P30" s="44"/>
      <c r="Q30" s="45"/>
      <c r="R30" s="66"/>
      <c r="S30" s="66"/>
      <c r="T30" s="96">
        <v>17161</v>
      </c>
      <c r="U30" s="97">
        <v>1397</v>
      </c>
      <c r="V30" s="68">
        <f t="shared" si="0"/>
        <v>12.284180386542591</v>
      </c>
    </row>
    <row r="31" spans="1:22" s="46" customFormat="1" ht="11.25">
      <c r="A31" s="37">
        <v>25</v>
      </c>
      <c r="B31" s="38"/>
      <c r="C31" s="39" t="s">
        <v>99</v>
      </c>
      <c r="D31" s="40" t="s">
        <v>93</v>
      </c>
      <c r="E31" s="69" t="s">
        <v>100</v>
      </c>
      <c r="F31" s="42">
        <v>43819</v>
      </c>
      <c r="G31" s="43" t="s">
        <v>31</v>
      </c>
      <c r="H31" s="56">
        <v>145</v>
      </c>
      <c r="I31" s="56">
        <v>22</v>
      </c>
      <c r="J31" s="95">
        <v>22</v>
      </c>
      <c r="K31" s="57">
        <v>4</v>
      </c>
      <c r="L31" s="109">
        <v>14964</v>
      </c>
      <c r="M31" s="110">
        <v>1322</v>
      </c>
      <c r="N31" s="65">
        <f>M31/J31</f>
        <v>60.09090909090909</v>
      </c>
      <c r="O31" s="67">
        <f t="shared" si="4"/>
        <v>11.319213313161876</v>
      </c>
      <c r="P31" s="44">
        <v>19515</v>
      </c>
      <c r="Q31" s="45">
        <v>1778</v>
      </c>
      <c r="R31" s="66">
        <f aca="true" t="shared" si="5" ref="R31:R68">IF(P31&lt;&gt;0,-(P31-L31)/P31,"")</f>
        <v>-0.23320522674865488</v>
      </c>
      <c r="S31" s="66">
        <f aca="true" t="shared" si="6" ref="S31:S68">IF(Q31&lt;&gt;0,-(Q31-M31)/Q31,"")</f>
        <v>-0.25646794150731156</v>
      </c>
      <c r="T31" s="100">
        <v>493251</v>
      </c>
      <c r="U31" s="101">
        <v>29849</v>
      </c>
      <c r="V31" s="68">
        <f t="shared" si="0"/>
        <v>16.524875205199503</v>
      </c>
    </row>
    <row r="32" spans="1:22" s="46" customFormat="1" ht="11.25">
      <c r="A32" s="37">
        <v>26</v>
      </c>
      <c r="B32" s="38"/>
      <c r="C32" s="39" t="s">
        <v>61</v>
      </c>
      <c r="D32" s="40" t="s">
        <v>28</v>
      </c>
      <c r="E32" s="69" t="s">
        <v>62</v>
      </c>
      <c r="F32" s="42">
        <v>43679</v>
      </c>
      <c r="G32" s="43" t="s">
        <v>30</v>
      </c>
      <c r="H32" s="56">
        <v>235</v>
      </c>
      <c r="I32" s="56">
        <v>5</v>
      </c>
      <c r="J32" s="95">
        <v>5</v>
      </c>
      <c r="K32" s="57">
        <v>17</v>
      </c>
      <c r="L32" s="109">
        <v>9652</v>
      </c>
      <c r="M32" s="110">
        <v>1257</v>
      </c>
      <c r="N32" s="65">
        <f>M32/J32</f>
        <v>251.4</v>
      </c>
      <c r="O32" s="67">
        <f t="shared" si="4"/>
        <v>7.67859984089101</v>
      </c>
      <c r="P32" s="44">
        <v>1549</v>
      </c>
      <c r="Q32" s="45">
        <v>202</v>
      </c>
      <c r="R32" s="66">
        <f t="shared" si="5"/>
        <v>5.231116849580374</v>
      </c>
      <c r="S32" s="66">
        <f t="shared" si="6"/>
        <v>5.2227722772277225</v>
      </c>
      <c r="T32" s="96">
        <v>780154.6</v>
      </c>
      <c r="U32" s="97">
        <v>50007</v>
      </c>
      <c r="V32" s="68">
        <f t="shared" si="0"/>
        <v>15.600907872897794</v>
      </c>
    </row>
    <row r="33" spans="1:22" s="46" customFormat="1" ht="11.25">
      <c r="A33" s="37">
        <v>27</v>
      </c>
      <c r="B33" s="38"/>
      <c r="C33" s="39" t="s">
        <v>87</v>
      </c>
      <c r="D33" s="40" t="s">
        <v>29</v>
      </c>
      <c r="E33" s="69" t="s">
        <v>87</v>
      </c>
      <c r="F33" s="42">
        <v>43798</v>
      </c>
      <c r="G33" s="43" t="s">
        <v>31</v>
      </c>
      <c r="H33" s="56">
        <v>14</v>
      </c>
      <c r="I33" s="56">
        <v>3</v>
      </c>
      <c r="J33" s="95">
        <v>3</v>
      </c>
      <c r="K33" s="57">
        <v>7</v>
      </c>
      <c r="L33" s="109">
        <v>12162</v>
      </c>
      <c r="M33" s="110">
        <v>1204</v>
      </c>
      <c r="N33" s="65">
        <f>M33/J33</f>
        <v>401.3333333333333</v>
      </c>
      <c r="O33" s="67">
        <f t="shared" si="4"/>
        <v>10.101328903654485</v>
      </c>
      <c r="P33" s="44">
        <v>15638</v>
      </c>
      <c r="Q33" s="45">
        <v>1533</v>
      </c>
      <c r="R33" s="66">
        <f t="shared" si="5"/>
        <v>-0.22227906381890267</v>
      </c>
      <c r="S33" s="66">
        <f t="shared" si="6"/>
        <v>-0.2146118721461187</v>
      </c>
      <c r="T33" s="100">
        <v>167761.5</v>
      </c>
      <c r="U33" s="101">
        <v>12829</v>
      </c>
      <c r="V33" s="68">
        <f t="shared" si="0"/>
        <v>13.076740197988931</v>
      </c>
    </row>
    <row r="34" spans="1:22" s="46" customFormat="1" ht="11.25">
      <c r="A34" s="37">
        <v>28</v>
      </c>
      <c r="B34" s="38"/>
      <c r="C34" s="39" t="s">
        <v>124</v>
      </c>
      <c r="D34" s="40" t="s">
        <v>35</v>
      </c>
      <c r="E34" s="69" t="s">
        <v>125</v>
      </c>
      <c r="F34" s="42">
        <v>43833</v>
      </c>
      <c r="G34" s="43" t="s">
        <v>30</v>
      </c>
      <c r="H34" s="56">
        <v>52</v>
      </c>
      <c r="I34" s="56">
        <v>9</v>
      </c>
      <c r="J34" s="95">
        <v>9</v>
      </c>
      <c r="K34" s="57">
        <v>2</v>
      </c>
      <c r="L34" s="109">
        <v>29184.5</v>
      </c>
      <c r="M34" s="110">
        <v>1072</v>
      </c>
      <c r="N34" s="65">
        <f>M34/J34</f>
        <v>119.11111111111111</v>
      </c>
      <c r="O34" s="67">
        <f t="shared" si="4"/>
        <v>27.224347014925375</v>
      </c>
      <c r="P34" s="44">
        <v>165333.5</v>
      </c>
      <c r="Q34" s="45">
        <v>6684</v>
      </c>
      <c r="R34" s="66">
        <f t="shared" si="5"/>
        <v>-0.8234810247167089</v>
      </c>
      <c r="S34" s="66">
        <f t="shared" si="6"/>
        <v>-0.8396169958108917</v>
      </c>
      <c r="T34" s="96">
        <v>194518</v>
      </c>
      <c r="U34" s="97">
        <v>7756</v>
      </c>
      <c r="V34" s="68">
        <f t="shared" si="0"/>
        <v>25.079680247550282</v>
      </c>
    </row>
    <row r="35" spans="1:22" s="46" customFormat="1" ht="11.25">
      <c r="A35" s="37">
        <v>29</v>
      </c>
      <c r="B35" s="38"/>
      <c r="C35" s="39" t="s">
        <v>74</v>
      </c>
      <c r="D35" s="40" t="s">
        <v>35</v>
      </c>
      <c r="E35" s="69" t="s">
        <v>74</v>
      </c>
      <c r="F35" s="42">
        <v>43749</v>
      </c>
      <c r="G35" s="71" t="s">
        <v>49</v>
      </c>
      <c r="H35" s="56">
        <v>390</v>
      </c>
      <c r="I35" s="56">
        <v>3</v>
      </c>
      <c r="J35" s="95">
        <v>3</v>
      </c>
      <c r="K35" s="57">
        <v>14</v>
      </c>
      <c r="L35" s="109">
        <v>12882</v>
      </c>
      <c r="M35" s="110">
        <v>1052</v>
      </c>
      <c r="N35" s="65">
        <f>M35/J35</f>
        <v>350.6666666666667</v>
      </c>
      <c r="O35" s="67">
        <f t="shared" si="4"/>
        <v>12.245247148288973</v>
      </c>
      <c r="P35" s="44">
        <v>59687</v>
      </c>
      <c r="Q35" s="45">
        <v>4623</v>
      </c>
      <c r="R35" s="66">
        <f t="shared" si="5"/>
        <v>-0.7841741082647813</v>
      </c>
      <c r="S35" s="66">
        <f t="shared" si="6"/>
        <v>-0.772442137140385</v>
      </c>
      <c r="T35" s="96">
        <v>89629914</v>
      </c>
      <c r="U35" s="97">
        <v>5316217</v>
      </c>
      <c r="V35" s="68">
        <f t="shared" si="0"/>
        <v>16.859716975435727</v>
      </c>
    </row>
    <row r="36" spans="1:22" s="46" customFormat="1" ht="11.25">
      <c r="A36" s="37">
        <v>30</v>
      </c>
      <c r="B36" s="38"/>
      <c r="C36" s="39" t="s">
        <v>127</v>
      </c>
      <c r="D36" s="40" t="s">
        <v>35</v>
      </c>
      <c r="E36" s="69" t="s">
        <v>48</v>
      </c>
      <c r="F36" s="42">
        <v>43833</v>
      </c>
      <c r="G36" s="71" t="s">
        <v>49</v>
      </c>
      <c r="H36" s="56">
        <v>73</v>
      </c>
      <c r="I36" s="56">
        <v>18</v>
      </c>
      <c r="J36" s="95">
        <v>18</v>
      </c>
      <c r="K36" s="57">
        <v>2</v>
      </c>
      <c r="L36" s="109">
        <v>17176</v>
      </c>
      <c r="M36" s="110">
        <v>1001</v>
      </c>
      <c r="N36" s="65">
        <f>M36/J36</f>
        <v>55.611111111111114</v>
      </c>
      <c r="O36" s="67">
        <f t="shared" si="4"/>
        <v>17.15884115884116</v>
      </c>
      <c r="P36" s="44">
        <v>151249</v>
      </c>
      <c r="Q36" s="45">
        <v>7231</v>
      </c>
      <c r="R36" s="66">
        <f t="shared" si="5"/>
        <v>-0.8864389186044205</v>
      </c>
      <c r="S36" s="66">
        <f t="shared" si="6"/>
        <v>-0.861568247821878</v>
      </c>
      <c r="T36" s="96">
        <v>168424</v>
      </c>
      <c r="U36" s="97">
        <v>8232</v>
      </c>
      <c r="V36" s="68">
        <f t="shared" si="0"/>
        <v>20.45966958211856</v>
      </c>
    </row>
    <row r="37" spans="1:22" s="46" customFormat="1" ht="11.25">
      <c r="A37" s="37">
        <v>31</v>
      </c>
      <c r="B37" s="38"/>
      <c r="C37" s="39" t="s">
        <v>130</v>
      </c>
      <c r="D37" s="40" t="s">
        <v>79</v>
      </c>
      <c r="E37" s="69" t="s">
        <v>130</v>
      </c>
      <c r="F37" s="42">
        <v>43833</v>
      </c>
      <c r="G37" s="43" t="s">
        <v>36</v>
      </c>
      <c r="H37" s="56">
        <v>53</v>
      </c>
      <c r="I37" s="56">
        <v>13</v>
      </c>
      <c r="J37" s="95">
        <v>13</v>
      </c>
      <c r="K37" s="57">
        <v>2</v>
      </c>
      <c r="L37" s="109">
        <v>15068.5</v>
      </c>
      <c r="M37" s="111">
        <v>991</v>
      </c>
      <c r="N37" s="65">
        <f>M37/J37</f>
        <v>76.23076923076923</v>
      </c>
      <c r="O37" s="67">
        <f t="shared" si="4"/>
        <v>15.20534813319879</v>
      </c>
      <c r="P37" s="44">
        <v>80958.5</v>
      </c>
      <c r="Q37" s="54">
        <v>4379</v>
      </c>
      <c r="R37" s="66">
        <f t="shared" si="5"/>
        <v>-0.8138737748352551</v>
      </c>
      <c r="S37" s="66">
        <f t="shared" si="6"/>
        <v>-0.7736926238867321</v>
      </c>
      <c r="T37" s="98">
        <v>96027</v>
      </c>
      <c r="U37" s="99">
        <v>5370</v>
      </c>
      <c r="V37" s="68">
        <f t="shared" si="0"/>
        <v>17.882122905027934</v>
      </c>
    </row>
    <row r="38" spans="1:22" s="46" customFormat="1" ht="11.25">
      <c r="A38" s="37">
        <v>32</v>
      </c>
      <c r="B38" s="38"/>
      <c r="C38" s="39" t="s">
        <v>119</v>
      </c>
      <c r="D38" s="40" t="s">
        <v>35</v>
      </c>
      <c r="E38" s="69" t="s">
        <v>120</v>
      </c>
      <c r="F38" s="42">
        <v>43826</v>
      </c>
      <c r="G38" s="43" t="s">
        <v>37</v>
      </c>
      <c r="H38" s="56">
        <v>35</v>
      </c>
      <c r="I38" s="56">
        <v>9</v>
      </c>
      <c r="J38" s="95">
        <v>9</v>
      </c>
      <c r="K38" s="57">
        <v>3</v>
      </c>
      <c r="L38" s="109">
        <v>14543.8</v>
      </c>
      <c r="M38" s="110">
        <v>979</v>
      </c>
      <c r="N38" s="65">
        <f>M38/J38</f>
        <v>108.77777777777777</v>
      </c>
      <c r="O38" s="67">
        <f t="shared" si="4"/>
        <v>14.855771195097038</v>
      </c>
      <c r="P38" s="44">
        <v>34433</v>
      </c>
      <c r="Q38" s="45">
        <v>2059</v>
      </c>
      <c r="R38" s="66">
        <f t="shared" si="5"/>
        <v>-0.5776203061017048</v>
      </c>
      <c r="S38" s="66">
        <f t="shared" si="6"/>
        <v>-0.5245264691597863</v>
      </c>
      <c r="T38" s="96">
        <v>121917.3</v>
      </c>
      <c r="U38" s="97">
        <v>7242</v>
      </c>
      <c r="V38" s="68">
        <f t="shared" si="0"/>
        <v>16.834755592377796</v>
      </c>
    </row>
    <row r="39" spans="1:22" s="46" customFormat="1" ht="11.25">
      <c r="A39" s="37">
        <v>33</v>
      </c>
      <c r="B39" s="38"/>
      <c r="C39" s="39" t="s">
        <v>75</v>
      </c>
      <c r="D39" s="40" t="s">
        <v>29</v>
      </c>
      <c r="E39" s="69" t="s">
        <v>75</v>
      </c>
      <c r="F39" s="42">
        <v>43763</v>
      </c>
      <c r="G39" s="43" t="s">
        <v>30</v>
      </c>
      <c r="H39" s="56">
        <v>276</v>
      </c>
      <c r="I39" s="56">
        <v>3</v>
      </c>
      <c r="J39" s="95">
        <v>3</v>
      </c>
      <c r="K39" s="57">
        <v>12</v>
      </c>
      <c r="L39" s="109">
        <v>6238</v>
      </c>
      <c r="M39" s="110">
        <v>979</v>
      </c>
      <c r="N39" s="65">
        <f>M39/J39</f>
        <v>326.3333333333333</v>
      </c>
      <c r="O39" s="67">
        <f t="shared" si="4"/>
        <v>6.371807967313585</v>
      </c>
      <c r="P39" s="44">
        <v>2910</v>
      </c>
      <c r="Q39" s="45">
        <v>255</v>
      </c>
      <c r="R39" s="66">
        <f t="shared" si="5"/>
        <v>1.1436426116838487</v>
      </c>
      <c r="S39" s="66">
        <f t="shared" si="6"/>
        <v>2.83921568627451</v>
      </c>
      <c r="T39" s="96">
        <v>3286784.9</v>
      </c>
      <c r="U39" s="97">
        <v>195980</v>
      </c>
      <c r="V39" s="68">
        <f aca="true" t="shared" si="7" ref="V39:V68">T39/U39</f>
        <v>16.771022043065617</v>
      </c>
    </row>
    <row r="40" spans="1:22" s="46" customFormat="1" ht="11.25">
      <c r="A40" s="37">
        <v>34</v>
      </c>
      <c r="B40" s="53"/>
      <c r="C40" s="47" t="s">
        <v>71</v>
      </c>
      <c r="D40" s="48" t="s">
        <v>28</v>
      </c>
      <c r="E40" s="70" t="s">
        <v>70</v>
      </c>
      <c r="F40" s="49">
        <v>43728</v>
      </c>
      <c r="G40" s="43" t="s">
        <v>50</v>
      </c>
      <c r="H40" s="58">
        <v>206</v>
      </c>
      <c r="I40" s="58">
        <v>4</v>
      </c>
      <c r="J40" s="95">
        <v>4</v>
      </c>
      <c r="K40" s="57">
        <v>14</v>
      </c>
      <c r="L40" s="109">
        <v>5168.5</v>
      </c>
      <c r="M40" s="110">
        <v>636</v>
      </c>
      <c r="N40" s="65">
        <f>M40/J40</f>
        <v>159</v>
      </c>
      <c r="O40" s="67">
        <f t="shared" si="4"/>
        <v>8.126572327044025</v>
      </c>
      <c r="P40" s="44">
        <v>3690</v>
      </c>
      <c r="Q40" s="45">
        <v>390</v>
      </c>
      <c r="R40" s="66">
        <f t="shared" si="5"/>
        <v>0.40067750677506775</v>
      </c>
      <c r="S40" s="66">
        <f t="shared" si="6"/>
        <v>0.6307692307692307</v>
      </c>
      <c r="T40" s="98">
        <v>428429</v>
      </c>
      <c r="U40" s="99">
        <v>27836</v>
      </c>
      <c r="V40" s="68">
        <f t="shared" si="7"/>
        <v>15.39118407817215</v>
      </c>
    </row>
    <row r="41" spans="1:22" s="46" customFormat="1" ht="11.25">
      <c r="A41" s="37">
        <v>35</v>
      </c>
      <c r="B41" s="38"/>
      <c r="C41" s="39" t="s">
        <v>63</v>
      </c>
      <c r="D41" s="40" t="s">
        <v>29</v>
      </c>
      <c r="E41" s="69" t="s">
        <v>63</v>
      </c>
      <c r="F41" s="42">
        <v>43686</v>
      </c>
      <c r="G41" s="43" t="s">
        <v>30</v>
      </c>
      <c r="H41" s="56">
        <v>232</v>
      </c>
      <c r="I41" s="56">
        <v>4</v>
      </c>
      <c r="J41" s="95">
        <v>4</v>
      </c>
      <c r="K41" s="57">
        <v>15</v>
      </c>
      <c r="L41" s="109">
        <v>4877</v>
      </c>
      <c r="M41" s="110">
        <v>620</v>
      </c>
      <c r="N41" s="65">
        <f>M41/J41</f>
        <v>155</v>
      </c>
      <c r="O41" s="67">
        <f t="shared" si="4"/>
        <v>7.866129032258065</v>
      </c>
      <c r="P41" s="44">
        <v>5376</v>
      </c>
      <c r="Q41" s="45">
        <v>756</v>
      </c>
      <c r="R41" s="66">
        <f t="shared" si="5"/>
        <v>-0.09281994047619048</v>
      </c>
      <c r="S41" s="66">
        <f t="shared" si="6"/>
        <v>-0.17989417989417988</v>
      </c>
      <c r="T41" s="96">
        <v>625633.5</v>
      </c>
      <c r="U41" s="97">
        <v>67017</v>
      </c>
      <c r="V41" s="68">
        <f t="shared" si="7"/>
        <v>9.335444737902323</v>
      </c>
    </row>
    <row r="42" spans="1:22" s="46" customFormat="1" ht="11.25">
      <c r="A42" s="37">
        <v>36</v>
      </c>
      <c r="B42" s="38"/>
      <c r="C42" s="39" t="s">
        <v>116</v>
      </c>
      <c r="D42" s="40" t="s">
        <v>79</v>
      </c>
      <c r="E42" s="69" t="s">
        <v>41</v>
      </c>
      <c r="F42" s="42">
        <v>43826</v>
      </c>
      <c r="G42" s="43" t="s">
        <v>30</v>
      </c>
      <c r="H42" s="56">
        <v>252</v>
      </c>
      <c r="I42" s="56">
        <v>7</v>
      </c>
      <c r="J42" s="95">
        <v>7</v>
      </c>
      <c r="K42" s="57">
        <v>3</v>
      </c>
      <c r="L42" s="109">
        <v>6782</v>
      </c>
      <c r="M42" s="110">
        <v>564</v>
      </c>
      <c r="N42" s="65">
        <f>M42/J42</f>
        <v>80.57142857142857</v>
      </c>
      <c r="O42" s="67">
        <f t="shared" si="4"/>
        <v>12.02482269503546</v>
      </c>
      <c r="P42" s="44">
        <v>322349</v>
      </c>
      <c r="Q42" s="45">
        <v>18052</v>
      </c>
      <c r="R42" s="66">
        <f t="shared" si="5"/>
        <v>-0.9789606916726902</v>
      </c>
      <c r="S42" s="66">
        <f t="shared" si="6"/>
        <v>-0.9687569244405052</v>
      </c>
      <c r="T42" s="96">
        <v>1359805</v>
      </c>
      <c r="U42" s="97">
        <v>74757</v>
      </c>
      <c r="V42" s="68">
        <f t="shared" si="7"/>
        <v>18.18966785719063</v>
      </c>
    </row>
    <row r="43" spans="1:22" s="46" customFormat="1" ht="11.25">
      <c r="A43" s="37">
        <v>37</v>
      </c>
      <c r="B43" s="38"/>
      <c r="C43" s="39" t="s">
        <v>76</v>
      </c>
      <c r="D43" s="40" t="s">
        <v>38</v>
      </c>
      <c r="E43" s="69" t="s">
        <v>76</v>
      </c>
      <c r="F43" s="42">
        <v>43770</v>
      </c>
      <c r="G43" s="43" t="s">
        <v>31</v>
      </c>
      <c r="H43" s="56">
        <v>194</v>
      </c>
      <c r="I43" s="56">
        <v>1</v>
      </c>
      <c r="J43" s="95">
        <v>1</v>
      </c>
      <c r="K43" s="57">
        <v>11</v>
      </c>
      <c r="L43" s="109">
        <v>7250</v>
      </c>
      <c r="M43" s="110">
        <v>556</v>
      </c>
      <c r="N43" s="65">
        <f>M43/J43</f>
        <v>556</v>
      </c>
      <c r="O43" s="67">
        <f t="shared" si="4"/>
        <v>13.03956834532374</v>
      </c>
      <c r="P43" s="44">
        <v>5222</v>
      </c>
      <c r="Q43" s="45">
        <v>394</v>
      </c>
      <c r="R43" s="66">
        <f t="shared" si="5"/>
        <v>0.38835695135963233</v>
      </c>
      <c r="S43" s="66">
        <f t="shared" si="6"/>
        <v>0.41116751269035534</v>
      </c>
      <c r="T43" s="100">
        <v>626094</v>
      </c>
      <c r="U43" s="101">
        <v>38968</v>
      </c>
      <c r="V43" s="68">
        <f t="shared" si="7"/>
        <v>16.066875384931226</v>
      </c>
    </row>
    <row r="44" spans="1:22" s="46" customFormat="1" ht="11.25">
      <c r="A44" s="37">
        <v>38</v>
      </c>
      <c r="B44" s="38"/>
      <c r="C44" s="39" t="s">
        <v>102</v>
      </c>
      <c r="D44" s="40" t="s">
        <v>35</v>
      </c>
      <c r="E44" s="69" t="s">
        <v>103</v>
      </c>
      <c r="F44" s="42">
        <v>43819</v>
      </c>
      <c r="G44" s="43" t="s">
        <v>30</v>
      </c>
      <c r="H44" s="56">
        <v>102</v>
      </c>
      <c r="I44" s="56">
        <v>3</v>
      </c>
      <c r="J44" s="95">
        <v>3</v>
      </c>
      <c r="K44" s="57">
        <v>3</v>
      </c>
      <c r="L44" s="109">
        <v>18147</v>
      </c>
      <c r="M44" s="110">
        <v>541</v>
      </c>
      <c r="N44" s="65">
        <f>M44/J44</f>
        <v>180.33333333333334</v>
      </c>
      <c r="O44" s="67">
        <f t="shared" si="4"/>
        <v>33.54343807763401</v>
      </c>
      <c r="P44" s="44">
        <v>108661</v>
      </c>
      <c r="Q44" s="45">
        <v>3609</v>
      </c>
      <c r="R44" s="66">
        <f t="shared" si="5"/>
        <v>-0.8329943586015222</v>
      </c>
      <c r="S44" s="66">
        <f t="shared" si="6"/>
        <v>-0.8500969797727902</v>
      </c>
      <c r="T44" s="96">
        <v>809306</v>
      </c>
      <c r="U44" s="97">
        <v>30237</v>
      </c>
      <c r="V44" s="68">
        <f t="shared" si="7"/>
        <v>26.76541984985283</v>
      </c>
    </row>
    <row r="45" spans="1:22" s="46" customFormat="1" ht="11.25">
      <c r="A45" s="37">
        <v>39</v>
      </c>
      <c r="B45" s="38"/>
      <c r="C45" s="39" t="s">
        <v>67</v>
      </c>
      <c r="D45" s="40" t="s">
        <v>29</v>
      </c>
      <c r="E45" s="69" t="s">
        <v>66</v>
      </c>
      <c r="F45" s="42">
        <v>43731</v>
      </c>
      <c r="G45" s="43" t="s">
        <v>31</v>
      </c>
      <c r="H45" s="56">
        <v>223</v>
      </c>
      <c r="I45" s="56">
        <v>1</v>
      </c>
      <c r="J45" s="95">
        <v>1</v>
      </c>
      <c r="K45" s="57">
        <v>16</v>
      </c>
      <c r="L45" s="109">
        <v>4752</v>
      </c>
      <c r="M45" s="110">
        <v>475</v>
      </c>
      <c r="N45" s="65">
        <f>M45/J45</f>
        <v>475</v>
      </c>
      <c r="O45" s="67">
        <f t="shared" si="4"/>
        <v>10.00421052631579</v>
      </c>
      <c r="P45" s="44">
        <v>6058.8</v>
      </c>
      <c r="Q45" s="45">
        <v>606</v>
      </c>
      <c r="R45" s="66">
        <f t="shared" si="5"/>
        <v>-0.21568627450980393</v>
      </c>
      <c r="S45" s="66">
        <f t="shared" si="6"/>
        <v>-0.21617161716171618</v>
      </c>
      <c r="T45" s="100">
        <v>452988.49999999994</v>
      </c>
      <c r="U45" s="101">
        <v>29879</v>
      </c>
      <c r="V45" s="68">
        <f t="shared" si="7"/>
        <v>15.160765085846245</v>
      </c>
    </row>
    <row r="46" spans="1:22" s="46" customFormat="1" ht="11.25">
      <c r="A46" s="37">
        <v>40</v>
      </c>
      <c r="B46" s="53"/>
      <c r="C46" s="47" t="s">
        <v>89</v>
      </c>
      <c r="D46" s="48" t="s">
        <v>26</v>
      </c>
      <c r="E46" s="70" t="s">
        <v>89</v>
      </c>
      <c r="F46" s="49">
        <v>43798</v>
      </c>
      <c r="G46" s="43" t="s">
        <v>50</v>
      </c>
      <c r="H46" s="58">
        <v>100</v>
      </c>
      <c r="I46" s="58">
        <v>1</v>
      </c>
      <c r="J46" s="95">
        <v>1</v>
      </c>
      <c r="K46" s="57">
        <v>7</v>
      </c>
      <c r="L46" s="109">
        <v>4000</v>
      </c>
      <c r="M46" s="110">
        <v>400</v>
      </c>
      <c r="N46" s="65">
        <f>M46/J46</f>
        <v>400</v>
      </c>
      <c r="O46" s="67">
        <f t="shared" si="4"/>
        <v>10</v>
      </c>
      <c r="P46" s="44">
        <v>861</v>
      </c>
      <c r="Q46" s="45">
        <v>59</v>
      </c>
      <c r="R46" s="66">
        <f t="shared" si="5"/>
        <v>3.645760743321719</v>
      </c>
      <c r="S46" s="66">
        <f t="shared" si="6"/>
        <v>5.779661016949152</v>
      </c>
      <c r="T46" s="98">
        <v>219568</v>
      </c>
      <c r="U46" s="99">
        <v>13689</v>
      </c>
      <c r="V46" s="68">
        <f t="shared" si="7"/>
        <v>16.039739937175835</v>
      </c>
    </row>
    <row r="47" spans="1:22" s="46" customFormat="1" ht="11.25">
      <c r="A47" s="37">
        <v>41</v>
      </c>
      <c r="B47" s="38"/>
      <c r="C47" s="39" t="s">
        <v>57</v>
      </c>
      <c r="D47" s="40" t="s">
        <v>29</v>
      </c>
      <c r="E47" s="69" t="s">
        <v>56</v>
      </c>
      <c r="F47" s="42">
        <v>43616</v>
      </c>
      <c r="G47" s="43" t="s">
        <v>31</v>
      </c>
      <c r="H47" s="56">
        <v>176</v>
      </c>
      <c r="I47" s="56">
        <v>1</v>
      </c>
      <c r="J47" s="95">
        <v>1</v>
      </c>
      <c r="K47" s="57">
        <v>20</v>
      </c>
      <c r="L47" s="109">
        <v>2970</v>
      </c>
      <c r="M47" s="110">
        <v>297</v>
      </c>
      <c r="N47" s="65">
        <f>M47/J47</f>
        <v>297</v>
      </c>
      <c r="O47" s="67">
        <f t="shared" si="4"/>
        <v>10</v>
      </c>
      <c r="P47" s="44">
        <v>5702.4</v>
      </c>
      <c r="Q47" s="45">
        <v>570</v>
      </c>
      <c r="R47" s="66">
        <f t="shared" si="5"/>
        <v>-0.47916666666666663</v>
      </c>
      <c r="S47" s="66">
        <f t="shared" si="6"/>
        <v>-0.4789473684210526</v>
      </c>
      <c r="T47" s="100">
        <v>284696.86000000004</v>
      </c>
      <c r="U47" s="101">
        <v>19336</v>
      </c>
      <c r="V47" s="68">
        <f t="shared" si="7"/>
        <v>14.723668804302857</v>
      </c>
    </row>
    <row r="48" spans="1:22" s="46" customFormat="1" ht="11.25">
      <c r="A48" s="37">
        <v>42</v>
      </c>
      <c r="B48" s="38"/>
      <c r="C48" s="39" t="s">
        <v>52</v>
      </c>
      <c r="D48" s="40" t="s">
        <v>28</v>
      </c>
      <c r="E48" s="69" t="s">
        <v>53</v>
      </c>
      <c r="F48" s="42">
        <v>43553</v>
      </c>
      <c r="G48" s="43" t="s">
        <v>31</v>
      </c>
      <c r="H48" s="56">
        <v>205</v>
      </c>
      <c r="I48" s="56">
        <v>2</v>
      </c>
      <c r="J48" s="95">
        <v>2</v>
      </c>
      <c r="K48" s="57">
        <v>25</v>
      </c>
      <c r="L48" s="109">
        <v>2772</v>
      </c>
      <c r="M48" s="110">
        <v>271</v>
      </c>
      <c r="N48" s="65">
        <f>M48/J48</f>
        <v>135.5</v>
      </c>
      <c r="O48" s="67">
        <f t="shared" si="4"/>
        <v>10.228782287822877</v>
      </c>
      <c r="P48" s="44">
        <v>1008</v>
      </c>
      <c r="Q48" s="45">
        <v>126</v>
      </c>
      <c r="R48" s="66">
        <f t="shared" si="5"/>
        <v>1.75</v>
      </c>
      <c r="S48" s="66">
        <f t="shared" si="6"/>
        <v>1.1507936507936507</v>
      </c>
      <c r="T48" s="100">
        <v>435113.67</v>
      </c>
      <c r="U48" s="101">
        <v>37457</v>
      </c>
      <c r="V48" s="68">
        <f t="shared" si="7"/>
        <v>11.616351282804281</v>
      </c>
    </row>
    <row r="49" spans="1:22" s="46" customFormat="1" ht="11.25">
      <c r="A49" s="37">
        <v>43</v>
      </c>
      <c r="B49" s="38"/>
      <c r="C49" s="39" t="s">
        <v>72</v>
      </c>
      <c r="D49" s="40" t="s">
        <v>25</v>
      </c>
      <c r="E49" s="69" t="s">
        <v>73</v>
      </c>
      <c r="F49" s="42">
        <v>43749</v>
      </c>
      <c r="G49" s="43" t="s">
        <v>31</v>
      </c>
      <c r="H49" s="56">
        <v>35</v>
      </c>
      <c r="I49" s="56">
        <v>2</v>
      </c>
      <c r="J49" s="95">
        <v>2</v>
      </c>
      <c r="K49" s="57">
        <v>10</v>
      </c>
      <c r="L49" s="109">
        <v>2613.6</v>
      </c>
      <c r="M49" s="110">
        <v>261</v>
      </c>
      <c r="N49" s="65">
        <f>M49/J49</f>
        <v>130.5</v>
      </c>
      <c r="O49" s="67">
        <f t="shared" si="4"/>
        <v>10.013793103448275</v>
      </c>
      <c r="P49" s="44">
        <v>836</v>
      </c>
      <c r="Q49" s="45">
        <v>55</v>
      </c>
      <c r="R49" s="66">
        <f t="shared" si="5"/>
        <v>2.126315789473684</v>
      </c>
      <c r="S49" s="66">
        <f t="shared" si="6"/>
        <v>3.7454545454545456</v>
      </c>
      <c r="T49" s="100">
        <v>515906.3</v>
      </c>
      <c r="U49" s="101">
        <v>25446</v>
      </c>
      <c r="V49" s="68">
        <f t="shared" si="7"/>
        <v>20.274553957399984</v>
      </c>
    </row>
    <row r="50" spans="1:22" s="46" customFormat="1" ht="11.25">
      <c r="A50" s="37">
        <v>44</v>
      </c>
      <c r="B50" s="38"/>
      <c r="C50" s="39" t="s">
        <v>54</v>
      </c>
      <c r="D50" s="40" t="s">
        <v>29</v>
      </c>
      <c r="E50" s="69" t="s">
        <v>54</v>
      </c>
      <c r="F50" s="42">
        <v>43574</v>
      </c>
      <c r="G50" s="43" t="s">
        <v>31</v>
      </c>
      <c r="H50" s="56">
        <v>245</v>
      </c>
      <c r="I50" s="56">
        <v>1</v>
      </c>
      <c r="J50" s="95">
        <v>1</v>
      </c>
      <c r="K50" s="57">
        <v>16</v>
      </c>
      <c r="L50" s="109">
        <v>2376</v>
      </c>
      <c r="M50" s="110">
        <v>238</v>
      </c>
      <c r="N50" s="65">
        <f>M50/J50</f>
        <v>238</v>
      </c>
      <c r="O50" s="67">
        <f aca="true" t="shared" si="8" ref="O50:O68">L50/M50</f>
        <v>9.983193277310924</v>
      </c>
      <c r="P50" s="44">
        <v>2376</v>
      </c>
      <c r="Q50" s="45">
        <v>238</v>
      </c>
      <c r="R50" s="66">
        <f t="shared" si="5"/>
        <v>0</v>
      </c>
      <c r="S50" s="66">
        <f t="shared" si="6"/>
        <v>0</v>
      </c>
      <c r="T50" s="100">
        <v>1990578.2700000005</v>
      </c>
      <c r="U50" s="101">
        <v>147523</v>
      </c>
      <c r="V50" s="68">
        <f t="shared" si="7"/>
        <v>13.493341851779048</v>
      </c>
    </row>
    <row r="51" spans="1:22" s="46" customFormat="1" ht="11.25">
      <c r="A51" s="37">
        <v>45</v>
      </c>
      <c r="B51" s="38"/>
      <c r="C51" s="39" t="s">
        <v>68</v>
      </c>
      <c r="D51" s="40" t="s">
        <v>29</v>
      </c>
      <c r="E51" s="69" t="s">
        <v>68</v>
      </c>
      <c r="F51" s="42">
        <v>43707</v>
      </c>
      <c r="G51" s="43" t="s">
        <v>30</v>
      </c>
      <c r="H51" s="56">
        <v>266</v>
      </c>
      <c r="I51" s="56">
        <v>3</v>
      </c>
      <c r="J51" s="95">
        <v>3</v>
      </c>
      <c r="K51" s="57">
        <v>15</v>
      </c>
      <c r="L51" s="109">
        <v>1774</v>
      </c>
      <c r="M51" s="110">
        <v>232</v>
      </c>
      <c r="N51" s="65">
        <f>M51/J51</f>
        <v>77.33333333333333</v>
      </c>
      <c r="O51" s="67">
        <f t="shared" si="8"/>
        <v>7.646551724137931</v>
      </c>
      <c r="P51" s="44">
        <v>4172</v>
      </c>
      <c r="Q51" s="45">
        <v>654</v>
      </c>
      <c r="R51" s="66">
        <f t="shared" si="5"/>
        <v>-0.574784276126558</v>
      </c>
      <c r="S51" s="66">
        <f t="shared" si="6"/>
        <v>-0.6452599388379205</v>
      </c>
      <c r="T51" s="96">
        <v>3584741.5</v>
      </c>
      <c r="U51" s="97">
        <v>229206</v>
      </c>
      <c r="V51" s="68">
        <f t="shared" si="7"/>
        <v>15.6398240011169</v>
      </c>
    </row>
    <row r="52" spans="1:22" s="46" customFormat="1" ht="11.25">
      <c r="A52" s="37">
        <v>46</v>
      </c>
      <c r="B52" s="38"/>
      <c r="C52" s="39" t="s">
        <v>84</v>
      </c>
      <c r="D52" s="40" t="s">
        <v>85</v>
      </c>
      <c r="E52" s="69" t="s">
        <v>113</v>
      </c>
      <c r="F52" s="42">
        <v>43789</v>
      </c>
      <c r="G52" s="43" t="s">
        <v>23</v>
      </c>
      <c r="H52" s="56">
        <v>337</v>
      </c>
      <c r="I52" s="56">
        <v>3</v>
      </c>
      <c r="J52" s="95">
        <v>3</v>
      </c>
      <c r="K52" s="57">
        <v>8</v>
      </c>
      <c r="L52" s="109">
        <v>3463</v>
      </c>
      <c r="M52" s="110">
        <v>218</v>
      </c>
      <c r="N52" s="65">
        <f>M52/J52</f>
        <v>72.66666666666667</v>
      </c>
      <c r="O52" s="67">
        <f t="shared" si="8"/>
        <v>15.885321100917432</v>
      </c>
      <c r="P52" s="44">
        <v>25570</v>
      </c>
      <c r="Q52" s="45">
        <v>1372</v>
      </c>
      <c r="R52" s="66">
        <f t="shared" si="5"/>
        <v>-0.8645678529526789</v>
      </c>
      <c r="S52" s="66">
        <f t="shared" si="6"/>
        <v>-0.8411078717201166</v>
      </c>
      <c r="T52" s="96">
        <v>22739826</v>
      </c>
      <c r="U52" s="97">
        <v>1283390</v>
      </c>
      <c r="V52" s="68">
        <f t="shared" si="7"/>
        <v>17.718562556978004</v>
      </c>
    </row>
    <row r="53" spans="1:22" s="46" customFormat="1" ht="11.25">
      <c r="A53" s="37">
        <v>47</v>
      </c>
      <c r="B53" s="38"/>
      <c r="C53" s="39" t="s">
        <v>101</v>
      </c>
      <c r="D53" s="40" t="s">
        <v>44</v>
      </c>
      <c r="E53" s="69" t="s">
        <v>101</v>
      </c>
      <c r="F53" s="42">
        <v>43819</v>
      </c>
      <c r="G53" s="43" t="s">
        <v>37</v>
      </c>
      <c r="H53" s="56">
        <v>24</v>
      </c>
      <c r="I53" s="56">
        <v>3</v>
      </c>
      <c r="J53" s="95">
        <v>3</v>
      </c>
      <c r="K53" s="57">
        <v>4</v>
      </c>
      <c r="L53" s="109">
        <v>3132</v>
      </c>
      <c r="M53" s="110">
        <v>184</v>
      </c>
      <c r="N53" s="65">
        <f>M53/J53</f>
        <v>61.333333333333336</v>
      </c>
      <c r="O53" s="67">
        <f t="shared" si="8"/>
        <v>17.02173913043478</v>
      </c>
      <c r="P53" s="44">
        <v>8903</v>
      </c>
      <c r="Q53" s="45">
        <v>594</v>
      </c>
      <c r="R53" s="66">
        <f t="shared" si="5"/>
        <v>-0.6482084690553745</v>
      </c>
      <c r="S53" s="66">
        <f t="shared" si="6"/>
        <v>-0.6902356902356902</v>
      </c>
      <c r="T53" s="96">
        <v>94520.5</v>
      </c>
      <c r="U53" s="97">
        <v>5695</v>
      </c>
      <c r="V53" s="68">
        <f t="shared" si="7"/>
        <v>16.59710272168569</v>
      </c>
    </row>
    <row r="54" spans="1:22" s="46" customFormat="1" ht="11.25">
      <c r="A54" s="37">
        <v>48</v>
      </c>
      <c r="B54" s="38"/>
      <c r="C54" s="39" t="s">
        <v>42</v>
      </c>
      <c r="D54" s="40" t="s">
        <v>32</v>
      </c>
      <c r="E54" s="69" t="s">
        <v>43</v>
      </c>
      <c r="F54" s="42">
        <v>43182</v>
      </c>
      <c r="G54" s="43" t="s">
        <v>31</v>
      </c>
      <c r="H54" s="56">
        <v>250</v>
      </c>
      <c r="I54" s="59">
        <v>1</v>
      </c>
      <c r="J54" s="108">
        <v>1</v>
      </c>
      <c r="K54" s="57">
        <v>31</v>
      </c>
      <c r="L54" s="112">
        <v>1782</v>
      </c>
      <c r="M54" s="113">
        <v>178</v>
      </c>
      <c r="N54" s="65">
        <f>M54/J54</f>
        <v>178</v>
      </c>
      <c r="O54" s="67">
        <f t="shared" si="8"/>
        <v>10.01123595505618</v>
      </c>
      <c r="P54" s="44">
        <v>1425.6</v>
      </c>
      <c r="Q54" s="45">
        <v>143</v>
      </c>
      <c r="R54" s="66">
        <f t="shared" si="5"/>
        <v>0.25000000000000006</v>
      </c>
      <c r="S54" s="66">
        <f t="shared" si="6"/>
        <v>0.24475524475524477</v>
      </c>
      <c r="T54" s="105">
        <v>1186140.2600000007</v>
      </c>
      <c r="U54" s="104">
        <v>100198</v>
      </c>
      <c r="V54" s="68">
        <f t="shared" si="7"/>
        <v>11.837963432403848</v>
      </c>
    </row>
    <row r="55" spans="1:22" s="46" customFormat="1" ht="11.25">
      <c r="A55" s="37">
        <v>49</v>
      </c>
      <c r="B55" s="38"/>
      <c r="C55" s="39" t="s">
        <v>128</v>
      </c>
      <c r="D55" s="40" t="s">
        <v>44</v>
      </c>
      <c r="E55" s="69" t="s">
        <v>128</v>
      </c>
      <c r="F55" s="42">
        <v>43833</v>
      </c>
      <c r="G55" s="43" t="s">
        <v>40</v>
      </c>
      <c r="H55" s="56">
        <v>23</v>
      </c>
      <c r="I55" s="56">
        <v>4</v>
      </c>
      <c r="J55" s="95">
        <v>4</v>
      </c>
      <c r="K55" s="57">
        <v>2</v>
      </c>
      <c r="L55" s="109">
        <v>1833.06</v>
      </c>
      <c r="M55" s="110">
        <v>169</v>
      </c>
      <c r="N55" s="65">
        <f>M55/J55</f>
        <v>42.25</v>
      </c>
      <c r="O55" s="67">
        <f t="shared" si="8"/>
        <v>10.846508875739644</v>
      </c>
      <c r="P55" s="44">
        <v>28656.46</v>
      </c>
      <c r="Q55" s="45">
        <v>2207</v>
      </c>
      <c r="R55" s="66">
        <f t="shared" si="5"/>
        <v>-0.9360332713810429</v>
      </c>
      <c r="S55" s="66">
        <f t="shared" si="6"/>
        <v>-0.9234254644313548</v>
      </c>
      <c r="T55" s="96">
        <v>30489.52</v>
      </c>
      <c r="U55" s="97">
        <v>2376</v>
      </c>
      <c r="V55" s="68">
        <f t="shared" si="7"/>
        <v>12.832289562289562</v>
      </c>
    </row>
    <row r="56" spans="1:22" s="46" customFormat="1" ht="11.25">
      <c r="A56" s="37">
        <v>50</v>
      </c>
      <c r="B56" s="38"/>
      <c r="C56" s="39" t="s">
        <v>88</v>
      </c>
      <c r="D56" s="41" t="s">
        <v>25</v>
      </c>
      <c r="E56" s="69" t="s">
        <v>88</v>
      </c>
      <c r="F56" s="42">
        <v>43798</v>
      </c>
      <c r="G56" s="43" t="s">
        <v>55</v>
      </c>
      <c r="H56" s="56">
        <v>85</v>
      </c>
      <c r="I56" s="56">
        <v>1</v>
      </c>
      <c r="J56" s="95">
        <v>1</v>
      </c>
      <c r="K56" s="57">
        <v>4</v>
      </c>
      <c r="L56" s="109">
        <v>1500</v>
      </c>
      <c r="M56" s="110">
        <v>150</v>
      </c>
      <c r="N56" s="65">
        <f>M56/J56</f>
        <v>150</v>
      </c>
      <c r="O56" s="67">
        <f t="shared" si="8"/>
        <v>10</v>
      </c>
      <c r="P56" s="44">
        <v>2118</v>
      </c>
      <c r="Q56" s="45">
        <v>144</v>
      </c>
      <c r="R56" s="66">
        <f t="shared" si="5"/>
        <v>-0.29178470254957506</v>
      </c>
      <c r="S56" s="66">
        <f t="shared" si="6"/>
        <v>0.041666666666666664</v>
      </c>
      <c r="T56" s="96">
        <v>158912</v>
      </c>
      <c r="U56" s="97">
        <v>13377</v>
      </c>
      <c r="V56" s="68">
        <f t="shared" si="7"/>
        <v>11.879494655004859</v>
      </c>
    </row>
    <row r="57" spans="1:22" s="46" customFormat="1" ht="11.25">
      <c r="A57" s="37">
        <v>51</v>
      </c>
      <c r="B57" s="38"/>
      <c r="C57" s="39" t="s">
        <v>94</v>
      </c>
      <c r="D57" s="40" t="s">
        <v>26</v>
      </c>
      <c r="E57" s="69" t="s">
        <v>95</v>
      </c>
      <c r="F57" s="42">
        <v>43805</v>
      </c>
      <c r="G57" s="43" t="s">
        <v>23</v>
      </c>
      <c r="H57" s="56">
        <v>189</v>
      </c>
      <c r="I57" s="56">
        <v>1</v>
      </c>
      <c r="J57" s="95">
        <v>1</v>
      </c>
      <c r="K57" s="57">
        <v>6</v>
      </c>
      <c r="L57" s="109">
        <v>2130</v>
      </c>
      <c r="M57" s="110">
        <v>115</v>
      </c>
      <c r="N57" s="65">
        <f>M57/J57</f>
        <v>115</v>
      </c>
      <c r="O57" s="67">
        <f t="shared" si="8"/>
        <v>18.52173913043478</v>
      </c>
      <c r="P57" s="44">
        <v>14039</v>
      </c>
      <c r="Q57" s="45">
        <v>744</v>
      </c>
      <c r="R57" s="66">
        <f t="shared" si="5"/>
        <v>-0.8482797920079778</v>
      </c>
      <c r="S57" s="66">
        <f t="shared" si="6"/>
        <v>-0.8454301075268817</v>
      </c>
      <c r="T57" s="96">
        <v>2617735</v>
      </c>
      <c r="U57" s="97">
        <v>132883</v>
      </c>
      <c r="V57" s="68">
        <f t="shared" si="7"/>
        <v>19.699547722432516</v>
      </c>
    </row>
    <row r="58" spans="1:22" s="46" customFormat="1" ht="11.25">
      <c r="A58" s="37">
        <v>52</v>
      </c>
      <c r="B58" s="53"/>
      <c r="C58" s="47" t="s">
        <v>46</v>
      </c>
      <c r="D58" s="48" t="s">
        <v>32</v>
      </c>
      <c r="E58" s="70" t="s">
        <v>47</v>
      </c>
      <c r="F58" s="49">
        <v>42804</v>
      </c>
      <c r="G58" s="43" t="s">
        <v>50</v>
      </c>
      <c r="H58" s="58">
        <v>204</v>
      </c>
      <c r="I58" s="58">
        <v>1</v>
      </c>
      <c r="J58" s="95">
        <v>1</v>
      </c>
      <c r="K58" s="57">
        <v>17</v>
      </c>
      <c r="L58" s="114">
        <v>1000</v>
      </c>
      <c r="M58" s="115">
        <v>100</v>
      </c>
      <c r="N58" s="65">
        <f>M58/J58</f>
        <v>100</v>
      </c>
      <c r="O58" s="67">
        <f t="shared" si="8"/>
        <v>10</v>
      </c>
      <c r="P58" s="44">
        <v>1000</v>
      </c>
      <c r="Q58" s="45">
        <v>100</v>
      </c>
      <c r="R58" s="66">
        <f t="shared" si="5"/>
        <v>0</v>
      </c>
      <c r="S58" s="66">
        <f t="shared" si="6"/>
        <v>0</v>
      </c>
      <c r="T58" s="106">
        <v>808732.7699999999</v>
      </c>
      <c r="U58" s="107">
        <v>68001</v>
      </c>
      <c r="V58" s="68">
        <f t="shared" si="7"/>
        <v>11.89295407420479</v>
      </c>
    </row>
    <row r="59" spans="1:22" s="46" customFormat="1" ht="11.25">
      <c r="A59" s="37">
        <v>53</v>
      </c>
      <c r="B59" s="38"/>
      <c r="C59" s="39" t="s">
        <v>51</v>
      </c>
      <c r="D59" s="40" t="s">
        <v>29</v>
      </c>
      <c r="E59" s="69" t="s">
        <v>51</v>
      </c>
      <c r="F59" s="42">
        <v>43525</v>
      </c>
      <c r="G59" s="72" t="s">
        <v>31</v>
      </c>
      <c r="H59" s="56">
        <v>168</v>
      </c>
      <c r="I59" s="56">
        <v>1</v>
      </c>
      <c r="J59" s="95">
        <v>1</v>
      </c>
      <c r="K59" s="57">
        <v>19</v>
      </c>
      <c r="L59" s="109">
        <v>464</v>
      </c>
      <c r="M59" s="110">
        <v>58</v>
      </c>
      <c r="N59" s="65">
        <f>M59/J59</f>
        <v>58</v>
      </c>
      <c r="O59" s="67">
        <f t="shared" si="8"/>
        <v>8</v>
      </c>
      <c r="P59" s="44">
        <v>1440</v>
      </c>
      <c r="Q59" s="45">
        <v>180</v>
      </c>
      <c r="R59" s="66">
        <f t="shared" si="5"/>
        <v>-0.6777777777777778</v>
      </c>
      <c r="S59" s="66">
        <f t="shared" si="6"/>
        <v>-0.6777777777777778</v>
      </c>
      <c r="T59" s="100">
        <v>485121.36999999994</v>
      </c>
      <c r="U59" s="101">
        <v>35195</v>
      </c>
      <c r="V59" s="68">
        <f t="shared" si="7"/>
        <v>13.78381503054411</v>
      </c>
    </row>
    <row r="60" spans="1:22" s="46" customFormat="1" ht="11.25">
      <c r="A60" s="37">
        <v>54</v>
      </c>
      <c r="B60" s="50"/>
      <c r="C60" s="55" t="s">
        <v>45</v>
      </c>
      <c r="D60" s="40" t="s">
        <v>28</v>
      </c>
      <c r="E60" s="74" t="s">
        <v>45</v>
      </c>
      <c r="F60" s="42">
        <v>43189</v>
      </c>
      <c r="G60" s="43" t="s">
        <v>33</v>
      </c>
      <c r="H60" s="56">
        <v>93</v>
      </c>
      <c r="I60" s="56">
        <v>1</v>
      </c>
      <c r="J60" s="95">
        <v>1</v>
      </c>
      <c r="K60" s="57">
        <v>18</v>
      </c>
      <c r="L60" s="112">
        <v>260</v>
      </c>
      <c r="M60" s="113">
        <v>52</v>
      </c>
      <c r="N60" s="65">
        <f>M60/J60</f>
        <v>52</v>
      </c>
      <c r="O60" s="67">
        <f t="shared" si="8"/>
        <v>5</v>
      </c>
      <c r="P60" s="51">
        <v>885</v>
      </c>
      <c r="Q60" s="52">
        <v>177</v>
      </c>
      <c r="R60" s="66">
        <f t="shared" si="5"/>
        <v>-0.7062146892655368</v>
      </c>
      <c r="S60" s="66">
        <f t="shared" si="6"/>
        <v>-0.7062146892655368</v>
      </c>
      <c r="T60" s="102">
        <v>107744.93000000001</v>
      </c>
      <c r="U60" s="103">
        <v>14368</v>
      </c>
      <c r="V60" s="68">
        <f t="shared" si="7"/>
        <v>7.49895114142539</v>
      </c>
    </row>
    <row r="61" spans="1:22" s="46" customFormat="1" ht="11.25">
      <c r="A61" s="37">
        <v>55</v>
      </c>
      <c r="B61" s="38"/>
      <c r="C61" s="39" t="s">
        <v>58</v>
      </c>
      <c r="D61" s="40" t="s">
        <v>25</v>
      </c>
      <c r="E61" s="69" t="s">
        <v>58</v>
      </c>
      <c r="F61" s="42">
        <v>43644</v>
      </c>
      <c r="G61" s="43" t="s">
        <v>39</v>
      </c>
      <c r="H61" s="56">
        <v>66</v>
      </c>
      <c r="I61" s="56">
        <v>1</v>
      </c>
      <c r="J61" s="95">
        <v>1</v>
      </c>
      <c r="K61" s="57">
        <v>7</v>
      </c>
      <c r="L61" s="109">
        <v>726</v>
      </c>
      <c r="M61" s="110">
        <v>50</v>
      </c>
      <c r="N61" s="65">
        <f>M61/J61</f>
        <v>50</v>
      </c>
      <c r="O61" s="67">
        <f t="shared" si="8"/>
        <v>14.52</v>
      </c>
      <c r="P61" s="44">
        <v>326</v>
      </c>
      <c r="Q61" s="45">
        <v>22</v>
      </c>
      <c r="R61" s="66">
        <f t="shared" si="5"/>
        <v>1.2269938650306749</v>
      </c>
      <c r="S61" s="66">
        <f t="shared" si="6"/>
        <v>1.2727272727272727</v>
      </c>
      <c r="T61" s="96">
        <v>47975</v>
      </c>
      <c r="U61" s="97">
        <v>3391</v>
      </c>
      <c r="V61" s="68">
        <f t="shared" si="7"/>
        <v>14.147744028310234</v>
      </c>
    </row>
    <row r="62" spans="1:22" s="46" customFormat="1" ht="11.25">
      <c r="A62" s="37">
        <v>56</v>
      </c>
      <c r="B62" s="38"/>
      <c r="C62" s="39" t="s">
        <v>115</v>
      </c>
      <c r="D62" s="40" t="s">
        <v>108</v>
      </c>
      <c r="E62" s="69" t="s">
        <v>115</v>
      </c>
      <c r="F62" s="42">
        <v>43826</v>
      </c>
      <c r="G62" s="43" t="s">
        <v>30</v>
      </c>
      <c r="H62" s="56">
        <v>67</v>
      </c>
      <c r="I62" s="56">
        <v>5</v>
      </c>
      <c r="J62" s="95">
        <v>5</v>
      </c>
      <c r="K62" s="57">
        <v>3</v>
      </c>
      <c r="L62" s="109">
        <v>624</v>
      </c>
      <c r="M62" s="110">
        <v>49</v>
      </c>
      <c r="N62" s="65">
        <f>M62/J62</f>
        <v>9.8</v>
      </c>
      <c r="O62" s="67">
        <f t="shared" si="8"/>
        <v>12.73469387755102</v>
      </c>
      <c r="P62" s="44">
        <v>719</v>
      </c>
      <c r="Q62" s="45">
        <v>57</v>
      </c>
      <c r="R62" s="66">
        <f t="shared" si="5"/>
        <v>-0.13212795549374132</v>
      </c>
      <c r="S62" s="66">
        <f t="shared" si="6"/>
        <v>-0.14035087719298245</v>
      </c>
      <c r="T62" s="96">
        <v>23767.5</v>
      </c>
      <c r="U62" s="97">
        <v>1325</v>
      </c>
      <c r="V62" s="68">
        <f t="shared" si="7"/>
        <v>17.937735849056605</v>
      </c>
    </row>
    <row r="63" spans="1:22" s="46" customFormat="1" ht="11.25">
      <c r="A63" s="37">
        <v>57</v>
      </c>
      <c r="B63" s="38"/>
      <c r="C63" s="39" t="s">
        <v>106</v>
      </c>
      <c r="D63" s="40" t="s">
        <v>29</v>
      </c>
      <c r="E63" s="69" t="s">
        <v>107</v>
      </c>
      <c r="F63" s="42">
        <v>43819</v>
      </c>
      <c r="G63" s="43" t="s">
        <v>36</v>
      </c>
      <c r="H63" s="56">
        <v>145</v>
      </c>
      <c r="I63" s="56">
        <v>2</v>
      </c>
      <c r="J63" s="95">
        <v>2</v>
      </c>
      <c r="K63" s="57">
        <v>4</v>
      </c>
      <c r="L63" s="109">
        <v>568</v>
      </c>
      <c r="M63" s="111">
        <v>36</v>
      </c>
      <c r="N63" s="65">
        <f>M63/J63</f>
        <v>18</v>
      </c>
      <c r="O63" s="67">
        <f t="shared" si="8"/>
        <v>15.777777777777779</v>
      </c>
      <c r="P63" s="44">
        <v>4716</v>
      </c>
      <c r="Q63" s="54">
        <v>448</v>
      </c>
      <c r="R63" s="66">
        <f t="shared" si="5"/>
        <v>-0.8795589482612384</v>
      </c>
      <c r="S63" s="66">
        <f t="shared" si="6"/>
        <v>-0.9196428571428571</v>
      </c>
      <c r="T63" s="98">
        <v>253708</v>
      </c>
      <c r="U63" s="99">
        <v>13445</v>
      </c>
      <c r="V63" s="68">
        <f t="shared" si="7"/>
        <v>18.870063220528078</v>
      </c>
    </row>
    <row r="64" spans="1:22" s="46" customFormat="1" ht="11.25">
      <c r="A64" s="37">
        <v>58</v>
      </c>
      <c r="B64" s="38"/>
      <c r="C64" s="75" t="s">
        <v>59</v>
      </c>
      <c r="D64" s="40" t="s">
        <v>32</v>
      </c>
      <c r="E64" s="69" t="s">
        <v>60</v>
      </c>
      <c r="F64" s="42">
        <v>43658</v>
      </c>
      <c r="G64" s="43" t="s">
        <v>30</v>
      </c>
      <c r="H64" s="56">
        <v>230</v>
      </c>
      <c r="I64" s="56">
        <v>1</v>
      </c>
      <c r="J64" s="95">
        <v>1</v>
      </c>
      <c r="K64" s="57">
        <v>12</v>
      </c>
      <c r="L64" s="109">
        <v>256</v>
      </c>
      <c r="M64" s="110">
        <v>32</v>
      </c>
      <c r="N64" s="65">
        <f>M64/J64</f>
        <v>32</v>
      </c>
      <c r="O64" s="67">
        <f t="shared" si="8"/>
        <v>8</v>
      </c>
      <c r="P64" s="44">
        <v>1320</v>
      </c>
      <c r="Q64" s="45">
        <v>220</v>
      </c>
      <c r="R64" s="66">
        <f t="shared" si="5"/>
        <v>-0.806060606060606</v>
      </c>
      <c r="S64" s="66">
        <f t="shared" si="6"/>
        <v>-0.8545454545454545</v>
      </c>
      <c r="T64" s="96">
        <v>492544.2</v>
      </c>
      <c r="U64" s="97">
        <v>31135</v>
      </c>
      <c r="V64" s="68">
        <f t="shared" si="7"/>
        <v>15.819630640757989</v>
      </c>
    </row>
    <row r="65" spans="1:22" s="46" customFormat="1" ht="11.25">
      <c r="A65" s="37">
        <v>59</v>
      </c>
      <c r="B65" s="38"/>
      <c r="C65" s="39" t="s">
        <v>118</v>
      </c>
      <c r="D65" s="40" t="s">
        <v>79</v>
      </c>
      <c r="E65" s="69" t="s">
        <v>117</v>
      </c>
      <c r="F65" s="42">
        <v>43796</v>
      </c>
      <c r="G65" s="43" t="s">
        <v>23</v>
      </c>
      <c r="H65" s="56">
        <v>91</v>
      </c>
      <c r="I65" s="56">
        <v>1</v>
      </c>
      <c r="J65" s="95">
        <v>1</v>
      </c>
      <c r="K65" s="57">
        <v>3</v>
      </c>
      <c r="L65" s="109">
        <v>524</v>
      </c>
      <c r="M65" s="110">
        <v>25</v>
      </c>
      <c r="N65" s="65">
        <f>M65/J65</f>
        <v>25</v>
      </c>
      <c r="O65" s="67">
        <f t="shared" si="8"/>
        <v>20.96</v>
      </c>
      <c r="P65" s="44">
        <v>52019</v>
      </c>
      <c r="Q65" s="45">
        <v>2430</v>
      </c>
      <c r="R65" s="66">
        <f t="shared" si="5"/>
        <v>-0.9899267575309022</v>
      </c>
      <c r="S65" s="66">
        <f t="shared" si="6"/>
        <v>-0.9897119341563786</v>
      </c>
      <c r="T65" s="96">
        <v>462985</v>
      </c>
      <c r="U65" s="97">
        <v>21132</v>
      </c>
      <c r="V65" s="68">
        <f t="shared" si="7"/>
        <v>21.90918985424948</v>
      </c>
    </row>
    <row r="66" spans="1:22" s="46" customFormat="1" ht="11.25">
      <c r="A66" s="37">
        <v>60</v>
      </c>
      <c r="B66" s="38"/>
      <c r="C66" s="39" t="s">
        <v>83</v>
      </c>
      <c r="D66" s="40" t="s">
        <v>25</v>
      </c>
      <c r="E66" s="69" t="s">
        <v>82</v>
      </c>
      <c r="F66" s="42">
        <v>43784</v>
      </c>
      <c r="G66" s="43" t="s">
        <v>37</v>
      </c>
      <c r="H66" s="56">
        <v>25</v>
      </c>
      <c r="I66" s="56">
        <v>1</v>
      </c>
      <c r="J66" s="95">
        <v>1</v>
      </c>
      <c r="K66" s="57">
        <v>7</v>
      </c>
      <c r="L66" s="109">
        <v>230</v>
      </c>
      <c r="M66" s="110">
        <v>23</v>
      </c>
      <c r="N66" s="65">
        <f>M66/J66</f>
        <v>23</v>
      </c>
      <c r="O66" s="67">
        <f t="shared" si="8"/>
        <v>10</v>
      </c>
      <c r="P66" s="44">
        <v>3475</v>
      </c>
      <c r="Q66" s="45">
        <v>185</v>
      </c>
      <c r="R66" s="66">
        <f t="shared" si="5"/>
        <v>-0.9338129496402877</v>
      </c>
      <c r="S66" s="66">
        <f t="shared" si="6"/>
        <v>-0.8756756756756757</v>
      </c>
      <c r="T66" s="96">
        <v>284326.5</v>
      </c>
      <c r="U66" s="97">
        <v>17186</v>
      </c>
      <c r="V66" s="68">
        <f t="shared" si="7"/>
        <v>16.544076573955547</v>
      </c>
    </row>
    <row r="67" spans="1:22" s="46" customFormat="1" ht="11.25">
      <c r="A67" s="37">
        <v>61</v>
      </c>
      <c r="B67" s="38"/>
      <c r="C67" s="39" t="s">
        <v>129</v>
      </c>
      <c r="D67" s="40" t="s">
        <v>26</v>
      </c>
      <c r="E67" s="69" t="s">
        <v>129</v>
      </c>
      <c r="F67" s="42">
        <v>43833</v>
      </c>
      <c r="G67" s="43" t="s">
        <v>39</v>
      </c>
      <c r="H67" s="56">
        <v>11</v>
      </c>
      <c r="I67" s="56">
        <v>2</v>
      </c>
      <c r="J67" s="95">
        <v>2</v>
      </c>
      <c r="K67" s="57">
        <v>2</v>
      </c>
      <c r="L67" s="109">
        <v>260</v>
      </c>
      <c r="M67" s="110">
        <v>18</v>
      </c>
      <c r="N67" s="65">
        <f>M67/J67</f>
        <v>9</v>
      </c>
      <c r="O67" s="67">
        <f t="shared" si="8"/>
        <v>14.444444444444445</v>
      </c>
      <c r="P67" s="44">
        <v>904</v>
      </c>
      <c r="Q67" s="45">
        <v>57</v>
      </c>
      <c r="R67" s="66">
        <f t="shared" si="5"/>
        <v>-0.7123893805309734</v>
      </c>
      <c r="S67" s="66">
        <f t="shared" si="6"/>
        <v>-0.6842105263157895</v>
      </c>
      <c r="T67" s="96">
        <v>1164</v>
      </c>
      <c r="U67" s="97">
        <v>75</v>
      </c>
      <c r="V67" s="68">
        <f t="shared" si="7"/>
        <v>15.52</v>
      </c>
    </row>
    <row r="68" spans="1:22" s="46" customFormat="1" ht="11.25">
      <c r="A68" s="37">
        <v>62</v>
      </c>
      <c r="B68" s="38"/>
      <c r="C68" s="39" t="s">
        <v>64</v>
      </c>
      <c r="D68" s="40" t="s">
        <v>38</v>
      </c>
      <c r="E68" s="69" t="s">
        <v>65</v>
      </c>
      <c r="F68" s="42">
        <v>43724</v>
      </c>
      <c r="G68" s="43" t="s">
        <v>37</v>
      </c>
      <c r="H68" s="56">
        <v>23</v>
      </c>
      <c r="I68" s="56">
        <v>1</v>
      </c>
      <c r="J68" s="95">
        <v>1</v>
      </c>
      <c r="K68" s="57">
        <v>9</v>
      </c>
      <c r="L68" s="109">
        <v>255</v>
      </c>
      <c r="M68" s="110">
        <v>14</v>
      </c>
      <c r="N68" s="65">
        <f>M68/J68</f>
        <v>14</v>
      </c>
      <c r="O68" s="67">
        <f t="shared" si="8"/>
        <v>18.214285714285715</v>
      </c>
      <c r="P68" s="44">
        <v>4752</v>
      </c>
      <c r="Q68" s="45">
        <v>475</v>
      </c>
      <c r="R68" s="66">
        <f t="shared" si="5"/>
        <v>-0.9463383838383839</v>
      </c>
      <c r="S68" s="66">
        <f t="shared" si="6"/>
        <v>-0.9705263157894737</v>
      </c>
      <c r="T68" s="96">
        <v>57608.189999999995</v>
      </c>
      <c r="U68" s="97">
        <v>4486</v>
      </c>
      <c r="V68" s="68">
        <f t="shared" si="7"/>
        <v>12.841772180115916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2020-01-17T20:52:31Z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