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782" activeTab="0"/>
  </bookViews>
  <sheets>
    <sheet name="3-9.1.2020 (hafta)" sheetId="1" r:id="rId1"/>
  </sheets>
  <definedNames>
    <definedName name="Excel_BuiltIn__FilterDatabase" localSheetId="0">'3-9.1.2020 (hafta)'!$A$1:$V$65</definedName>
    <definedName name="_xlnm.Print_Area" localSheetId="0">'3-9.1.2020 (hafta)'!#REF!</definedName>
  </definedNames>
  <calcPr fullCalcOnLoad="1"/>
</workbook>
</file>

<file path=xl/sharedStrings.xml><?xml version="1.0" encoding="utf-8"?>
<sst xmlns="http://schemas.openxmlformats.org/spreadsheetml/2006/main" count="273" uniqueCount="139">
  <si>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</si>
  <si>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</si>
  <si>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</si>
  <si>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</si>
  <si>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</si>
  <si>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</si>
  <si>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</si>
  <si>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</si>
  <si>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</si>
  <si>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</si>
  <si>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</si>
  <si>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</si>
  <si>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</si>
  <si>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</si>
  <si>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</si>
  <si>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</si>
  <si>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</si>
  <si>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</si>
  <si>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</si>
  <si>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</si>
  <si>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</si>
  <si>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</si>
  <si>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</si>
  <si>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</si>
  <si>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</si>
  <si>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</si>
  <si>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</si>
  <si>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</si>
  <si>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</si>
  <si>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</si>
  <si>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</si>
  <si>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HEREDITARY</t>
  </si>
  <si>
    <t>AYIN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</si>
  <si>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</si>
  <si>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</si>
  <si>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</si>
  <si>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</si>
  <si>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</si>
  <si>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</si>
  <si>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</si>
  <si>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</si>
  <si>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MC FİLM</t>
  </si>
  <si>
    <t>KURMACA</t>
  </si>
  <si>
    <t>18+</t>
  </si>
  <si>
    <t>SAGU &amp; PAGU: BÜYÜK DEFİNE</t>
  </si>
  <si>
    <t>YABANİ</t>
  </si>
  <si>
    <t>CJET</t>
  </si>
  <si>
    <t>BORÇ</t>
  </si>
  <si>
    <t>HODJA FRA PJORT</t>
  </si>
  <si>
    <t>UÇAN HALI VE KAYIP ELMAS</t>
  </si>
  <si>
    <t>CAPHARNAUM</t>
  </si>
  <si>
    <t>KEFERNAHUM</t>
  </si>
  <si>
    <t>TME FILMS</t>
  </si>
  <si>
    <t>YARAMAZLAR TAKIMI: ZAMANDA YOLCULUK</t>
  </si>
  <si>
    <t>SMESHARIKI. DEZHA VYU</t>
  </si>
  <si>
    <t>CONDORITO: LA PELICULA</t>
  </si>
  <si>
    <t>KAHRAMAN TAVUK UZAYDA</t>
  </si>
  <si>
    <t>İFRİT</t>
  </si>
  <si>
    <t>LUIS AND HIS FRIENDS FROM OUTER SPACE</t>
  </si>
  <si>
    <t>LUIS VE UZAYLI DOSTLARI</t>
  </si>
  <si>
    <t>KONUŞAN HAYVANLAR</t>
  </si>
  <si>
    <t>MASAL ŞATOSU: SİHİRLİ DAVET</t>
  </si>
  <si>
    <t>SGM</t>
  </si>
  <si>
    <t>HIZLI VE TÜYLÜ</t>
  </si>
  <si>
    <t>MANOU, DER MAUERSEGLER</t>
  </si>
  <si>
    <t>LA PARANZA DEI BAMBINI</t>
  </si>
  <si>
    <t>PİRANALAR</t>
  </si>
  <si>
    <t>JOKER</t>
  </si>
  <si>
    <t>7. KOĞUŞTAKİ MUCİZE</t>
  </si>
  <si>
    <t>deri ceket</t>
  </si>
  <si>
    <t>DEERSKIN</t>
  </si>
  <si>
    <t>BULMACA KULESİ</t>
  </si>
  <si>
    <t>ARAF 3: CİNLER KİTABI</t>
  </si>
  <si>
    <t>PARAZİT</t>
  </si>
  <si>
    <t>GISAENGCHUNG - PARASITE</t>
  </si>
  <si>
    <t>16+</t>
  </si>
  <si>
    <t>RECEP İVEDİK 6</t>
  </si>
  <si>
    <t>10+</t>
  </si>
  <si>
    <t>XIONG CHU MO: YUAN SHI SHI DAI</t>
  </si>
  <si>
    <t>AYI KARDEŞLER: ZAMANDA YOLCULUK</t>
  </si>
  <si>
    <t>KRALİÇE LEAR</t>
  </si>
  <si>
    <t>GECE GELENLER</t>
  </si>
  <si>
    <t>FROZEN 2</t>
  </si>
  <si>
    <t>10A</t>
  </si>
  <si>
    <t>CEP HERKÜLÜ: NAİM SÜLEYMANOĞLU</t>
  </si>
  <si>
    <t>DİLSİZ</t>
  </si>
  <si>
    <t>MONOS</t>
  </si>
  <si>
    <t>KÜÇÜK ŞEYLER</t>
  </si>
  <si>
    <t>PORTRAIT DE LA JEUNE FILLE EN FEU</t>
  </si>
  <si>
    <t>ALEV ALMIŞ BİR GENÇ KIZIN PORTRESİ</t>
  </si>
  <si>
    <t>MUCİZE 2: AŞK</t>
  </si>
  <si>
    <t>KAHRAMAN BALIK</t>
  </si>
  <si>
    <t>6A</t>
  </si>
  <si>
    <t>GO FISH</t>
  </si>
  <si>
    <t>BEENPOLE</t>
  </si>
  <si>
    <t>UZUN KIZ</t>
  </si>
  <si>
    <t>THE ADDAMS FAMILY</t>
  </si>
  <si>
    <t>ADDAMS AİLESİ</t>
  </si>
  <si>
    <t>AMAN REİS DUYMASIN</t>
  </si>
  <si>
    <t>JUMANJI: THE NEXT LEVEL</t>
  </si>
  <si>
    <t>JUMANJ: YENİ SEVİYE</t>
  </si>
  <si>
    <t>GÜZELLİĞİN PORTRESİ</t>
  </si>
  <si>
    <t>THE DONKEY KING</t>
  </si>
  <si>
    <t>EŞEK KRAL</t>
  </si>
  <si>
    <t>EMA</t>
  </si>
  <si>
    <t>BOMBSHELL</t>
  </si>
  <si>
    <t>SKANDAL</t>
  </si>
  <si>
    <t>KIRK YALAN</t>
  </si>
  <si>
    <t>KADER POSTASI</t>
  </si>
  <si>
    <t>10+13A</t>
  </si>
  <si>
    <t>ELFLAND</t>
  </si>
  <si>
    <t>ELFLAND: YENİ YIL DEDEKTİFLERİ</t>
  </si>
  <si>
    <t>6+10A</t>
  </si>
  <si>
    <t>BEYAZ HÜZÜN</t>
  </si>
  <si>
    <t>6+</t>
  </si>
  <si>
    <t>STAR WARS: RISE OF THE SKYWALKER</t>
  </si>
  <si>
    <t>STAR WARS: SKYWALKER'IN YÜKSELİŞİ</t>
  </si>
  <si>
    <t>KARLAR ÜLKESİ 2</t>
  </si>
  <si>
    <t>RAFADAN TAYFA: GÖBEKLİTEPE</t>
  </si>
  <si>
    <t>ASLAN PARÇAM</t>
  </si>
  <si>
    <t>ŞUURSUZ AŞK</t>
  </si>
  <si>
    <t>LARA</t>
  </si>
  <si>
    <t>KARA NOEL</t>
  </si>
  <si>
    <t>BLACK CHRISTMAS</t>
  </si>
  <si>
    <t>LITTLE JOE</t>
  </si>
  <si>
    <t>KÜÇÜK JOE</t>
  </si>
  <si>
    <t>JUDY</t>
  </si>
  <si>
    <t>YIP MAN 4</t>
  </si>
  <si>
    <t>IP MAN 4: FİNAL</t>
  </si>
  <si>
    <t>OFFICIAL SECRETS</t>
  </si>
  <si>
    <t>RESMİ SIRLAR</t>
  </si>
  <si>
    <t>BABA PARASI</t>
  </si>
  <si>
    <t>2177: HACKERLARI</t>
  </si>
  <si>
    <t>STRAY</t>
  </si>
  <si>
    <t>2177: THE SAN FRANCISCO LOVE HACKER GAMES</t>
  </si>
  <si>
    <t>BACURAU</t>
  </si>
  <si>
    <t>LAZKİT</t>
  </si>
  <si>
    <t>GECE GELEN: CİN BEBEK</t>
  </si>
  <si>
    <t>3 - 9 OCAK 2020 / 1.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</si>
</sst>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4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color indexed="23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6"/>
      <name val="Calibri"/>
      <family val="2"/>
    </font>
    <font>
      <sz val="7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5" tint="-0.4999699890613556"/>
      <name val="Calibri"/>
      <family val="2"/>
    </font>
    <font>
      <sz val="7"/>
      <color theme="5" tint="-0.499969989061355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63" fillId="15" borderId="6" applyNumberFormat="0" applyAlignment="0" applyProtection="0"/>
    <xf numFmtId="0" fontId="64" fillId="2" borderId="6" applyNumberFormat="0" applyAlignment="0" applyProtection="0"/>
    <xf numFmtId="0" fontId="65" fillId="16" borderId="7" applyNumberFormat="0" applyAlignment="0" applyProtection="0"/>
    <xf numFmtId="0" fontId="66" fillId="17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9" fillId="1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186" fontId="6" fillId="27" borderId="12" xfId="0" applyNumberFormat="1" applyFont="1" applyFill="1" applyBorder="1" applyAlignment="1" applyProtection="1">
      <alignment horizontal="center" vertical="center"/>
      <protection/>
    </xf>
    <xf numFmtId="4" fontId="26" fillId="0" borderId="12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49" fontId="23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0" fontId="32" fillId="27" borderId="0" xfId="0" applyNumberFormat="1" applyFont="1" applyFill="1" applyAlignment="1">
      <alignment horizontal="center" vertical="center"/>
    </xf>
    <xf numFmtId="0" fontId="33" fillId="27" borderId="0" xfId="0" applyFont="1" applyFill="1" applyBorder="1" applyAlignment="1" applyProtection="1">
      <alignment horizontal="center" vertical="center"/>
      <protection locked="0"/>
    </xf>
    <xf numFmtId="4" fontId="34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189" fontId="23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4" fontId="35" fillId="0" borderId="12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Font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189" fontId="30" fillId="0" borderId="12" xfId="0" applyNumberFormat="1" applyFont="1" applyFill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2" fontId="6" fillId="28" borderId="12" xfId="0" applyNumberFormat="1" applyFont="1" applyFill="1" applyBorder="1" applyAlignment="1" applyProtection="1">
      <alignment horizontal="center" vertical="center"/>
      <protection/>
    </xf>
    <xf numFmtId="0" fontId="18" fillId="29" borderId="13" xfId="0" applyNumberFormat="1" applyFont="1" applyFill="1" applyBorder="1" applyAlignment="1" applyProtection="1">
      <alignment horizontal="center" wrapText="1"/>
      <protection locked="0"/>
    </xf>
    <xf numFmtId="180" fontId="19" fillId="29" borderId="13" xfId="44" applyFont="1" applyFill="1" applyBorder="1" applyAlignment="1" applyProtection="1">
      <alignment horizontal="center"/>
      <protection locked="0"/>
    </xf>
    <xf numFmtId="0" fontId="12" fillId="29" borderId="13" xfId="0" applyNumberFormat="1" applyFont="1" applyFill="1" applyBorder="1" applyAlignment="1">
      <alignment horizontal="center" textRotation="90"/>
    </xf>
    <xf numFmtId="187" fontId="19" fillId="29" borderId="13" xfId="0" applyNumberFormat="1" applyFont="1" applyFill="1" applyBorder="1" applyAlignment="1" applyProtection="1">
      <alignment horizontal="center"/>
      <protection locked="0"/>
    </xf>
    <xf numFmtId="0" fontId="19" fillId="29" borderId="13" xfId="0" applyFont="1" applyFill="1" applyBorder="1" applyAlignment="1" applyProtection="1">
      <alignment horizontal="center"/>
      <protection locked="0"/>
    </xf>
    <xf numFmtId="0" fontId="26" fillId="29" borderId="13" xfId="0" applyFont="1" applyFill="1" applyBorder="1" applyAlignment="1" applyProtection="1">
      <alignment horizontal="center"/>
      <protection locked="0"/>
    </xf>
    <xf numFmtId="0" fontId="37" fillId="29" borderId="13" xfId="0" applyFont="1" applyFill="1" applyBorder="1" applyAlignment="1" applyProtection="1">
      <alignment horizontal="center"/>
      <protection locked="0"/>
    </xf>
    <xf numFmtId="2" fontId="18" fillId="29" borderId="14" xfId="0" applyNumberFormat="1" applyFont="1" applyFill="1" applyBorder="1" applyAlignment="1" applyProtection="1">
      <alignment horizontal="center" vertical="center"/>
      <protection/>
    </xf>
    <xf numFmtId="180" fontId="19" fillId="29" borderId="14" xfId="44" applyFont="1" applyFill="1" applyBorder="1" applyAlignment="1" applyProtection="1">
      <alignment horizontal="center" vertical="center"/>
      <protection/>
    </xf>
    <xf numFmtId="0" fontId="20" fillId="29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9" borderId="14" xfId="0" applyNumberFormat="1" applyFont="1" applyFill="1" applyBorder="1" applyAlignment="1" applyProtection="1">
      <alignment horizontal="center" vertical="center" textRotation="90"/>
      <protection/>
    </xf>
    <xf numFmtId="0" fontId="19" fillId="29" borderId="14" xfId="0" applyFont="1" applyFill="1" applyBorder="1" applyAlignment="1" applyProtection="1">
      <alignment horizontal="center" vertical="center"/>
      <protection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9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wrapText="1"/>
      <protection/>
    </xf>
    <xf numFmtId="3" fontId="19" fillId="29" borderId="14" xfId="0" applyNumberFormat="1" applyFont="1" applyFill="1" applyBorder="1" applyAlignment="1" applyProtection="1">
      <alignment horizontal="center" vertical="center" textRotation="90" wrapText="1"/>
      <protection/>
    </xf>
    <xf numFmtId="0" fontId="38" fillId="29" borderId="14" xfId="0" applyNumberFormat="1" applyFont="1" applyFill="1" applyBorder="1" applyAlignment="1" applyProtection="1">
      <alignment horizontal="center" vertical="center" textRotation="90"/>
      <protection locked="0"/>
    </xf>
    <xf numFmtId="0" fontId="39" fillId="0" borderId="12" xfId="0" applyFont="1" applyFill="1" applyBorder="1" applyAlignment="1">
      <alignment horizontal="center" vertical="center"/>
    </xf>
    <xf numFmtId="4" fontId="40" fillId="0" borderId="12" xfId="44" applyNumberFormat="1" applyFont="1" applyFill="1" applyBorder="1" applyAlignment="1" applyProtection="1">
      <alignment horizontal="right" vertical="center"/>
      <protection locked="0"/>
    </xf>
    <xf numFmtId="3" fontId="40" fillId="0" borderId="12" xfId="44" applyNumberFormat="1" applyFont="1" applyFill="1" applyBorder="1" applyAlignment="1" applyProtection="1">
      <alignment horizontal="right" vertical="center"/>
      <protection locked="0"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112" applyNumberFormat="1" applyFont="1" applyFill="1" applyBorder="1" applyAlignment="1" applyProtection="1">
      <alignment horizontal="right" vertical="center"/>
      <protection/>
    </xf>
    <xf numFmtId="3" fontId="40" fillId="0" borderId="12" xfId="112" applyNumberFormat="1" applyFont="1" applyFill="1" applyBorder="1" applyAlignment="1" applyProtection="1">
      <alignment horizontal="right" vertical="center"/>
      <protection/>
    </xf>
    <xf numFmtId="4" fontId="40" fillId="0" borderId="12" xfId="45" applyNumberFormat="1" applyFont="1" applyFill="1" applyBorder="1" applyAlignment="1" applyProtection="1">
      <alignment horizontal="right" vertical="center" shrinkToFit="1"/>
      <protection/>
    </xf>
    <xf numFmtId="3" fontId="40" fillId="0" borderId="12" xfId="45" applyNumberFormat="1" applyFont="1" applyFill="1" applyBorder="1" applyAlignment="1" applyProtection="1">
      <alignment horizontal="right" vertical="center" shrinkToFit="1"/>
      <protection/>
    </xf>
    <xf numFmtId="4" fontId="40" fillId="0" borderId="12" xfId="46" applyNumberFormat="1" applyFont="1" applyFill="1" applyBorder="1" applyAlignment="1" applyProtection="1">
      <alignment horizontal="right" vertical="center"/>
      <protection locked="0"/>
    </xf>
    <xf numFmtId="3" fontId="40" fillId="0" borderId="12" xfId="46" applyNumberFormat="1" applyFont="1" applyFill="1" applyBorder="1" applyAlignment="1" applyProtection="1">
      <alignment horizontal="right" vertical="center"/>
      <protection locked="0"/>
    </xf>
    <xf numFmtId="4" fontId="40" fillId="0" borderId="12" xfId="44" applyNumberFormat="1" applyFont="1" applyFill="1" applyBorder="1" applyAlignment="1" applyProtection="1">
      <alignment horizontal="right" vertical="center"/>
      <protection locked="0"/>
    </xf>
    <xf numFmtId="3" fontId="40" fillId="0" borderId="12" xfId="44" applyNumberFormat="1" applyFont="1" applyFill="1" applyBorder="1" applyAlignment="1" applyProtection="1">
      <alignment horizontal="right" vertical="center"/>
      <protection locked="0"/>
    </xf>
    <xf numFmtId="0" fontId="39" fillId="0" borderId="12" xfId="0" applyFont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4" fontId="72" fillId="0" borderId="12" xfId="44" applyNumberFormat="1" applyFont="1" applyFill="1" applyBorder="1" applyAlignment="1" applyProtection="1">
      <alignment horizontal="right" vertical="center"/>
      <protection locked="0"/>
    </xf>
    <xf numFmtId="3" fontId="72" fillId="0" borderId="12" xfId="44" applyNumberFormat="1" applyFont="1" applyFill="1" applyBorder="1" applyAlignment="1" applyProtection="1">
      <alignment horizontal="right" vertical="center"/>
      <protection locked="0"/>
    </xf>
    <xf numFmtId="3" fontId="72" fillId="0" borderId="12" xfId="46" applyNumberFormat="1" applyFont="1" applyFill="1" applyBorder="1" applyAlignment="1" applyProtection="1">
      <alignment horizontal="right" vertical="center"/>
      <protection locked="0"/>
    </xf>
    <xf numFmtId="4" fontId="73" fillId="0" borderId="12" xfId="0" applyNumberFormat="1" applyFont="1" applyBorder="1" applyAlignment="1">
      <alignment vertical="center"/>
    </xf>
    <xf numFmtId="3" fontId="73" fillId="0" borderId="12" xfId="0" applyNumberFormat="1" applyFont="1" applyBorder="1" applyAlignment="1">
      <alignment vertical="center"/>
    </xf>
    <xf numFmtId="4" fontId="72" fillId="0" borderId="12" xfId="45" applyNumberFormat="1" applyFont="1" applyFill="1" applyBorder="1" applyAlignment="1" applyProtection="1">
      <alignment horizontal="right" vertical="center" shrinkToFit="1"/>
      <protection/>
    </xf>
    <xf numFmtId="3" fontId="72" fillId="0" borderId="12" xfId="45" applyNumberFormat="1" applyFont="1" applyFill="1" applyBorder="1" applyAlignment="1" applyProtection="1">
      <alignment horizontal="right" vertical="center" shrinkToFit="1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7.421875" style="3" bestFit="1" customWidth="1"/>
    <col min="4" max="4" width="4.00390625" style="4" bestFit="1" customWidth="1"/>
    <col min="5" max="5" width="19.281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62" bestFit="1" customWidth="1"/>
    <col min="11" max="11" width="2.57421875" style="10" bestFit="1" customWidth="1"/>
    <col min="12" max="12" width="9.003906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5.57421875" style="12" bestFit="1" customWidth="1"/>
    <col min="18" max="18" width="5.00390625" style="12" bestFit="1" customWidth="1"/>
    <col min="19" max="19" width="5.710937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25" t="s">
        <v>0</v>
      </c>
      <c r="C1" s="125"/>
      <c r="D1" s="19"/>
      <c r="E1" s="20"/>
      <c r="F1" s="21"/>
      <c r="G1" s="20"/>
      <c r="H1" s="22"/>
      <c r="I1" s="58"/>
      <c r="J1" s="59"/>
      <c r="K1" s="22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23" customFormat="1" ht="12.75">
      <c r="A2" s="18"/>
      <c r="B2" s="127" t="s">
        <v>1</v>
      </c>
      <c r="C2" s="127"/>
      <c r="D2" s="24"/>
      <c r="E2" s="25"/>
      <c r="F2" s="26"/>
      <c r="G2" s="25"/>
      <c r="H2" s="27"/>
      <c r="I2" s="27"/>
      <c r="J2" s="60"/>
      <c r="K2" s="28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s="23" customFormat="1" ht="11.25">
      <c r="A3" s="18"/>
      <c r="B3" s="128" t="s">
        <v>138</v>
      </c>
      <c r="C3" s="128"/>
      <c r="D3" s="29"/>
      <c r="E3" s="30"/>
      <c r="F3" s="31"/>
      <c r="G3" s="30"/>
      <c r="H3" s="32"/>
      <c r="I3" s="32"/>
      <c r="J3" s="61"/>
      <c r="K3" s="32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34" customFormat="1" ht="11.25">
      <c r="A4" s="33"/>
      <c r="B4" s="92"/>
      <c r="C4" s="93"/>
      <c r="D4" s="94"/>
      <c r="E4" s="93"/>
      <c r="F4" s="95"/>
      <c r="G4" s="96"/>
      <c r="H4" s="96"/>
      <c r="I4" s="97"/>
      <c r="J4" s="98"/>
      <c r="K4" s="96"/>
      <c r="L4" s="124" t="s">
        <v>3</v>
      </c>
      <c r="M4" s="124"/>
      <c r="N4" s="124" t="s">
        <v>3</v>
      </c>
      <c r="O4" s="124"/>
      <c r="P4" s="124" t="s">
        <v>4</v>
      </c>
      <c r="Q4" s="124"/>
      <c r="R4" s="124" t="s">
        <v>2</v>
      </c>
      <c r="S4" s="124"/>
      <c r="T4" s="124" t="s">
        <v>5</v>
      </c>
      <c r="U4" s="124"/>
      <c r="V4" s="124"/>
    </row>
    <row r="5" spans="1:22" s="36" customFormat="1" ht="57.75">
      <c r="A5" s="35"/>
      <c r="B5" s="99"/>
      <c r="C5" s="100" t="s">
        <v>6</v>
      </c>
      <c r="D5" s="101" t="s">
        <v>7</v>
      </c>
      <c r="E5" s="100" t="s">
        <v>8</v>
      </c>
      <c r="F5" s="102" t="s">
        <v>9</v>
      </c>
      <c r="G5" s="103" t="s">
        <v>10</v>
      </c>
      <c r="H5" s="104" t="s">
        <v>11</v>
      </c>
      <c r="I5" s="105" t="s">
        <v>12</v>
      </c>
      <c r="J5" s="109" t="s">
        <v>13</v>
      </c>
      <c r="K5" s="104" t="s">
        <v>14</v>
      </c>
      <c r="L5" s="106" t="s">
        <v>15</v>
      </c>
      <c r="M5" s="107" t="s">
        <v>21</v>
      </c>
      <c r="N5" s="108" t="s">
        <v>17</v>
      </c>
      <c r="O5" s="108" t="s">
        <v>18</v>
      </c>
      <c r="P5" s="106" t="s">
        <v>15</v>
      </c>
      <c r="Q5" s="107" t="s">
        <v>19</v>
      </c>
      <c r="R5" s="108" t="s">
        <v>20</v>
      </c>
      <c r="S5" s="108" t="s">
        <v>22</v>
      </c>
      <c r="T5" s="106" t="s">
        <v>15</v>
      </c>
      <c r="U5" s="107" t="s">
        <v>16</v>
      </c>
      <c r="V5" s="108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38"/>
      <c r="C7" s="39" t="s">
        <v>118</v>
      </c>
      <c r="D7" s="40" t="s">
        <v>29</v>
      </c>
      <c r="E7" s="75" t="s">
        <v>118</v>
      </c>
      <c r="F7" s="41">
        <v>43826</v>
      </c>
      <c r="G7" s="42" t="s">
        <v>30</v>
      </c>
      <c r="H7" s="55">
        <v>406</v>
      </c>
      <c r="I7" s="55">
        <v>410</v>
      </c>
      <c r="J7" s="110">
        <v>821</v>
      </c>
      <c r="K7" s="56">
        <v>2</v>
      </c>
      <c r="L7" s="129">
        <v>10166555</v>
      </c>
      <c r="M7" s="130">
        <v>614171</v>
      </c>
      <c r="N7" s="63">
        <f>M7/J7</f>
        <v>748.0767356881852</v>
      </c>
      <c r="O7" s="65">
        <f>L7/M7</f>
        <v>16.553297045936716</v>
      </c>
      <c r="P7" s="43">
        <v>16403369.35</v>
      </c>
      <c r="Q7" s="44">
        <v>956540</v>
      </c>
      <c r="R7" s="64">
        <f>IF(P7&lt;&gt;0,-(P7-L7)/P7,"")</f>
        <v>-0.3802154433595071</v>
      </c>
      <c r="S7" s="64">
        <f>IF(Q7&lt;&gt;0,-(Q7-M7)/Q7,"")</f>
        <v>-0.35792439417065675</v>
      </c>
      <c r="T7" s="111">
        <v>26569924.35</v>
      </c>
      <c r="U7" s="112">
        <v>1570711</v>
      </c>
      <c r="V7" s="66">
        <f aca="true" t="shared" si="0" ref="V7:V38">T7/U7</f>
        <v>16.91585807319106</v>
      </c>
    </row>
    <row r="8" spans="1:22" s="45" customFormat="1" ht="11.25">
      <c r="A8" s="37">
        <v>2</v>
      </c>
      <c r="B8" s="91" t="s">
        <v>24</v>
      </c>
      <c r="C8" s="39" t="s">
        <v>131</v>
      </c>
      <c r="D8" s="40" t="s">
        <v>109</v>
      </c>
      <c r="E8" s="75" t="s">
        <v>131</v>
      </c>
      <c r="F8" s="41">
        <v>43833</v>
      </c>
      <c r="G8" s="77" t="s">
        <v>46</v>
      </c>
      <c r="H8" s="55">
        <v>407</v>
      </c>
      <c r="I8" s="55">
        <v>407</v>
      </c>
      <c r="J8" s="110">
        <v>862</v>
      </c>
      <c r="K8" s="56">
        <v>1</v>
      </c>
      <c r="L8" s="129">
        <v>8823551</v>
      </c>
      <c r="M8" s="130">
        <v>482210</v>
      </c>
      <c r="N8" s="63">
        <f>M8/J8</f>
        <v>559.4083526682134</v>
      </c>
      <c r="O8" s="65">
        <f aca="true" t="shared" si="1" ref="O8:O25">L8/M8</f>
        <v>18.298150183529998</v>
      </c>
      <c r="P8" s="43"/>
      <c r="Q8" s="44"/>
      <c r="R8" s="64"/>
      <c r="S8" s="64"/>
      <c r="T8" s="111">
        <v>12096277</v>
      </c>
      <c r="U8" s="112">
        <v>656960</v>
      </c>
      <c r="V8" s="66">
        <f t="shared" si="0"/>
        <v>18.41250152216269</v>
      </c>
    </row>
    <row r="9" spans="1:22" s="45" customFormat="1" ht="11.25">
      <c r="A9" s="37">
        <v>3</v>
      </c>
      <c r="B9" s="38"/>
      <c r="C9" s="39" t="s">
        <v>90</v>
      </c>
      <c r="D9" s="40" t="s">
        <v>34</v>
      </c>
      <c r="E9" s="75" t="s">
        <v>90</v>
      </c>
      <c r="F9" s="41">
        <v>43805</v>
      </c>
      <c r="G9" s="42" t="s">
        <v>30</v>
      </c>
      <c r="H9" s="55">
        <v>406</v>
      </c>
      <c r="I9" s="55">
        <v>352</v>
      </c>
      <c r="J9" s="110">
        <v>352</v>
      </c>
      <c r="K9" s="56">
        <v>5</v>
      </c>
      <c r="L9" s="129">
        <v>1897226.5</v>
      </c>
      <c r="M9" s="130">
        <v>107459</v>
      </c>
      <c r="N9" s="63">
        <f>M9/J9</f>
        <v>305.28125</v>
      </c>
      <c r="O9" s="65">
        <f t="shared" si="1"/>
        <v>17.655352273890507</v>
      </c>
      <c r="P9" s="43">
        <v>3503821.5</v>
      </c>
      <c r="Q9" s="44">
        <v>195529</v>
      </c>
      <c r="R9" s="64">
        <f>IF(P9&lt;&gt;0,-(P9-L9)/P9,"")</f>
        <v>-0.4585264974257393</v>
      </c>
      <c r="S9" s="64">
        <f>IF(Q9&lt;&gt;0,-(Q9-M9)/Q9,"")</f>
        <v>-0.4504191194145114</v>
      </c>
      <c r="T9" s="111">
        <v>31156904.85</v>
      </c>
      <c r="U9" s="112">
        <v>1771317</v>
      </c>
      <c r="V9" s="66">
        <f t="shared" si="0"/>
        <v>17.589683184884468</v>
      </c>
    </row>
    <row r="10" spans="1:22" s="45" customFormat="1" ht="11.25">
      <c r="A10" s="37">
        <v>4</v>
      </c>
      <c r="B10" s="91" t="s">
        <v>24</v>
      </c>
      <c r="C10" s="39" t="s">
        <v>127</v>
      </c>
      <c r="D10" s="40" t="s">
        <v>37</v>
      </c>
      <c r="E10" s="75" t="s">
        <v>128</v>
      </c>
      <c r="F10" s="41">
        <v>43831</v>
      </c>
      <c r="G10" s="42" t="s">
        <v>30</v>
      </c>
      <c r="H10" s="55">
        <v>251</v>
      </c>
      <c r="I10" s="55">
        <v>251</v>
      </c>
      <c r="J10" s="110">
        <v>251</v>
      </c>
      <c r="K10" s="56">
        <v>1</v>
      </c>
      <c r="L10" s="129">
        <v>1182346</v>
      </c>
      <c r="M10" s="130">
        <v>62302</v>
      </c>
      <c r="N10" s="63">
        <f>M10/J10</f>
        <v>248.21513944223108</v>
      </c>
      <c r="O10" s="65">
        <f t="shared" si="1"/>
        <v>18.977657218066835</v>
      </c>
      <c r="P10" s="43"/>
      <c r="Q10" s="44"/>
      <c r="R10" s="64"/>
      <c r="S10" s="64"/>
      <c r="T10" s="111">
        <v>1377995</v>
      </c>
      <c r="U10" s="112">
        <v>71182</v>
      </c>
      <c r="V10" s="66">
        <f t="shared" si="0"/>
        <v>19.35875642718665</v>
      </c>
    </row>
    <row r="11" spans="1:22" s="45" customFormat="1" ht="11.25">
      <c r="A11" s="37">
        <v>5</v>
      </c>
      <c r="B11" s="38"/>
      <c r="C11" s="39" t="s">
        <v>84</v>
      </c>
      <c r="D11" s="40" t="s">
        <v>34</v>
      </c>
      <c r="E11" s="75" t="s">
        <v>84</v>
      </c>
      <c r="F11" s="41">
        <v>43791</v>
      </c>
      <c r="G11" s="42" t="s">
        <v>30</v>
      </c>
      <c r="H11" s="55">
        <v>398</v>
      </c>
      <c r="I11" s="55">
        <v>204</v>
      </c>
      <c r="J11" s="110">
        <v>204</v>
      </c>
      <c r="K11" s="56">
        <v>7</v>
      </c>
      <c r="L11" s="129">
        <v>728171.5</v>
      </c>
      <c r="M11" s="130">
        <v>55726</v>
      </c>
      <c r="N11" s="63">
        <f>M11/J11</f>
        <v>273.1666666666667</v>
      </c>
      <c r="O11" s="65">
        <f t="shared" si="1"/>
        <v>13.066997451817823</v>
      </c>
      <c r="P11" s="43">
        <v>1695159</v>
      </c>
      <c r="Q11" s="44">
        <v>96235</v>
      </c>
      <c r="R11" s="64">
        <f aca="true" t="shared" si="2" ref="R11:S15">IF(P11&lt;&gt;0,-(P11-L11)/P11,"")</f>
        <v>-0.5704405899387609</v>
      </c>
      <c r="S11" s="64">
        <f t="shared" si="2"/>
        <v>-0.42093832805112485</v>
      </c>
      <c r="T11" s="111">
        <v>30674959</v>
      </c>
      <c r="U11" s="112">
        <v>1791169</v>
      </c>
      <c r="V11" s="66">
        <f t="shared" si="0"/>
        <v>17.125664300800203</v>
      </c>
    </row>
    <row r="12" spans="1:22" s="45" customFormat="1" ht="11.25">
      <c r="A12" s="37">
        <v>6</v>
      </c>
      <c r="B12" s="38"/>
      <c r="C12" s="39" t="s">
        <v>115</v>
      </c>
      <c r="D12" s="40" t="s">
        <v>109</v>
      </c>
      <c r="E12" s="75" t="s">
        <v>116</v>
      </c>
      <c r="F12" s="41">
        <v>43819</v>
      </c>
      <c r="G12" s="42" t="s">
        <v>23</v>
      </c>
      <c r="H12" s="55">
        <v>311</v>
      </c>
      <c r="I12" s="55">
        <v>237</v>
      </c>
      <c r="J12" s="110">
        <v>237</v>
      </c>
      <c r="K12" s="56">
        <v>3</v>
      </c>
      <c r="L12" s="129">
        <v>918937</v>
      </c>
      <c r="M12" s="130">
        <v>37081</v>
      </c>
      <c r="N12" s="63">
        <f>M12/J12</f>
        <v>156.45991561181435</v>
      </c>
      <c r="O12" s="65">
        <f t="shared" si="1"/>
        <v>24.781882904991775</v>
      </c>
      <c r="P12" s="43">
        <v>2414581</v>
      </c>
      <c r="Q12" s="44">
        <v>99568</v>
      </c>
      <c r="R12" s="64">
        <f t="shared" si="2"/>
        <v>-0.619421754747511</v>
      </c>
      <c r="S12" s="64">
        <f t="shared" si="2"/>
        <v>-0.6275811505704644</v>
      </c>
      <c r="T12" s="111">
        <v>8663434</v>
      </c>
      <c r="U12" s="112">
        <v>354940</v>
      </c>
      <c r="V12" s="66">
        <f t="shared" si="0"/>
        <v>24.408164760241167</v>
      </c>
    </row>
    <row r="13" spans="1:22" s="45" customFormat="1" ht="11.25">
      <c r="A13" s="37">
        <v>7</v>
      </c>
      <c r="B13" s="52"/>
      <c r="C13" s="46" t="s">
        <v>98</v>
      </c>
      <c r="D13" s="47" t="s">
        <v>77</v>
      </c>
      <c r="E13" s="76" t="s">
        <v>98</v>
      </c>
      <c r="F13" s="48">
        <v>43812</v>
      </c>
      <c r="G13" s="42" t="s">
        <v>52</v>
      </c>
      <c r="H13" s="57">
        <v>326</v>
      </c>
      <c r="I13" s="57">
        <v>121</v>
      </c>
      <c r="J13" s="110">
        <v>121</v>
      </c>
      <c r="K13" s="56">
        <v>4</v>
      </c>
      <c r="L13" s="129">
        <v>322112</v>
      </c>
      <c r="M13" s="130">
        <v>22642</v>
      </c>
      <c r="N13" s="63">
        <f>M13/J13</f>
        <v>187.12396694214877</v>
      </c>
      <c r="O13" s="65">
        <f t="shared" si="1"/>
        <v>14.226305096722905</v>
      </c>
      <c r="P13" s="43">
        <v>1054119.5</v>
      </c>
      <c r="Q13" s="44">
        <v>72557</v>
      </c>
      <c r="R13" s="64">
        <f t="shared" si="2"/>
        <v>-0.6944255371426105</v>
      </c>
      <c r="S13" s="64">
        <f t="shared" si="2"/>
        <v>-0.687941893959232</v>
      </c>
      <c r="T13" s="113">
        <v>6766347.5</v>
      </c>
      <c r="U13" s="114">
        <v>398194</v>
      </c>
      <c r="V13" s="66">
        <f t="shared" si="0"/>
        <v>16.99259029518275</v>
      </c>
    </row>
    <row r="14" spans="1:22" s="45" customFormat="1" ht="11.25">
      <c r="A14" s="37">
        <v>8</v>
      </c>
      <c r="B14" s="38"/>
      <c r="C14" s="46" t="s">
        <v>99</v>
      </c>
      <c r="D14" s="47" t="s">
        <v>37</v>
      </c>
      <c r="E14" s="76" t="s">
        <v>100</v>
      </c>
      <c r="F14" s="48">
        <v>43812</v>
      </c>
      <c r="G14" s="42" t="s">
        <v>27</v>
      </c>
      <c r="H14" s="57">
        <v>272</v>
      </c>
      <c r="I14" s="57">
        <v>97</v>
      </c>
      <c r="J14" s="110">
        <v>97</v>
      </c>
      <c r="K14" s="56">
        <v>4</v>
      </c>
      <c r="L14" s="129">
        <v>414751</v>
      </c>
      <c r="M14" s="130">
        <v>20262</v>
      </c>
      <c r="N14" s="63">
        <f>M14/J14</f>
        <v>208.88659793814432</v>
      </c>
      <c r="O14" s="65">
        <f t="shared" si="1"/>
        <v>20.469400848879676</v>
      </c>
      <c r="P14" s="43">
        <v>1083142</v>
      </c>
      <c r="Q14" s="44">
        <v>55144</v>
      </c>
      <c r="R14" s="64">
        <f t="shared" si="2"/>
        <v>-0.6170852944489272</v>
      </c>
      <c r="S14" s="64">
        <f t="shared" si="2"/>
        <v>-0.6325620194400116</v>
      </c>
      <c r="T14" s="113">
        <v>5958738</v>
      </c>
      <c r="U14" s="114">
        <v>298313</v>
      </c>
      <c r="V14" s="66">
        <f t="shared" si="0"/>
        <v>19.97478487360591</v>
      </c>
    </row>
    <row r="15" spans="1:22" s="45" customFormat="1" ht="11.25">
      <c r="A15" s="37">
        <v>9</v>
      </c>
      <c r="B15" s="38"/>
      <c r="C15" s="39" t="s">
        <v>120</v>
      </c>
      <c r="D15" s="40" t="s">
        <v>75</v>
      </c>
      <c r="E15" s="75" t="s">
        <v>120</v>
      </c>
      <c r="F15" s="41">
        <v>43826</v>
      </c>
      <c r="G15" s="42" t="s">
        <v>30</v>
      </c>
      <c r="H15" s="55">
        <v>252</v>
      </c>
      <c r="I15" s="55">
        <v>142</v>
      </c>
      <c r="J15" s="110">
        <v>142</v>
      </c>
      <c r="K15" s="56">
        <v>2</v>
      </c>
      <c r="L15" s="129">
        <v>322349</v>
      </c>
      <c r="M15" s="130">
        <v>18052</v>
      </c>
      <c r="N15" s="63">
        <f>M15/J15</f>
        <v>127.12676056338029</v>
      </c>
      <c r="O15" s="65">
        <f t="shared" si="1"/>
        <v>17.85669177930423</v>
      </c>
      <c r="P15" s="43">
        <v>1030674</v>
      </c>
      <c r="Q15" s="44">
        <v>56141</v>
      </c>
      <c r="R15" s="64">
        <f t="shared" si="2"/>
        <v>-0.6872444633317616</v>
      </c>
      <c r="S15" s="64">
        <f t="shared" si="2"/>
        <v>-0.67845246789334</v>
      </c>
      <c r="T15" s="111">
        <v>1353023</v>
      </c>
      <c r="U15" s="112">
        <v>74193</v>
      </c>
      <c r="V15" s="66">
        <f t="shared" si="0"/>
        <v>18.23653174827814</v>
      </c>
    </row>
    <row r="16" spans="1:22" s="45" customFormat="1" ht="11.25">
      <c r="A16" s="37">
        <v>10</v>
      </c>
      <c r="B16" s="91" t="s">
        <v>24</v>
      </c>
      <c r="C16" s="39" t="s">
        <v>126</v>
      </c>
      <c r="D16" s="40" t="s">
        <v>114</v>
      </c>
      <c r="E16" s="75" t="s">
        <v>126</v>
      </c>
      <c r="F16" s="41">
        <v>43833</v>
      </c>
      <c r="G16" s="42" t="s">
        <v>33</v>
      </c>
      <c r="H16" s="55">
        <v>52</v>
      </c>
      <c r="I16" s="55">
        <v>52</v>
      </c>
      <c r="J16" s="110">
        <v>52</v>
      </c>
      <c r="K16" s="56">
        <v>1</v>
      </c>
      <c r="L16" s="129">
        <v>241386.5</v>
      </c>
      <c r="M16" s="130">
        <v>9946</v>
      </c>
      <c r="N16" s="63">
        <f>M16/J16</f>
        <v>191.26923076923077</v>
      </c>
      <c r="O16" s="65">
        <f t="shared" si="1"/>
        <v>24.26970641463905</v>
      </c>
      <c r="P16" s="43"/>
      <c r="Q16" s="44"/>
      <c r="R16" s="64"/>
      <c r="S16" s="64"/>
      <c r="T16" s="115">
        <v>243782.5</v>
      </c>
      <c r="U16" s="116">
        <v>10071</v>
      </c>
      <c r="V16" s="66">
        <f t="shared" si="0"/>
        <v>24.206384668851157</v>
      </c>
    </row>
    <row r="17" spans="1:22" s="45" customFormat="1" ht="11.25">
      <c r="A17" s="37">
        <v>11</v>
      </c>
      <c r="B17" s="38"/>
      <c r="C17" s="39" t="s">
        <v>76</v>
      </c>
      <c r="D17" s="40" t="s">
        <v>77</v>
      </c>
      <c r="E17" s="75" t="s">
        <v>76</v>
      </c>
      <c r="F17" s="41">
        <v>43777</v>
      </c>
      <c r="G17" s="77" t="s">
        <v>46</v>
      </c>
      <c r="H17" s="55">
        <v>419</v>
      </c>
      <c r="I17" s="55">
        <v>29</v>
      </c>
      <c r="J17" s="110">
        <v>29</v>
      </c>
      <c r="K17" s="56">
        <v>9</v>
      </c>
      <c r="L17" s="129">
        <v>117595</v>
      </c>
      <c r="M17" s="130">
        <v>8790</v>
      </c>
      <c r="N17" s="63">
        <f>M17/J17</f>
        <v>303.1034482758621</v>
      </c>
      <c r="O17" s="65">
        <f t="shared" si="1"/>
        <v>13.378270762229807</v>
      </c>
      <c r="P17" s="43">
        <v>363919</v>
      </c>
      <c r="Q17" s="44">
        <v>24058</v>
      </c>
      <c r="R17" s="64">
        <f>IF(P17&lt;&gt;0,-(P17-L17)/P17,"")</f>
        <v>-0.6768649067512276</v>
      </c>
      <c r="S17" s="64">
        <f>IF(Q17&lt;&gt;0,-(Q17-M17)/Q17,"")</f>
        <v>-0.6346329703217225</v>
      </c>
      <c r="T17" s="111">
        <v>67693121.5</v>
      </c>
      <c r="U17" s="112">
        <v>3983925</v>
      </c>
      <c r="V17" s="66">
        <f t="shared" si="0"/>
        <v>16.991565227759057</v>
      </c>
    </row>
    <row r="18" spans="1:22" s="45" customFormat="1" ht="11.25">
      <c r="A18" s="37">
        <v>12</v>
      </c>
      <c r="B18" s="38"/>
      <c r="C18" s="39" t="s">
        <v>107</v>
      </c>
      <c r="D18" s="40" t="s">
        <v>37</v>
      </c>
      <c r="E18" s="75" t="s">
        <v>107</v>
      </c>
      <c r="F18" s="41">
        <v>43819</v>
      </c>
      <c r="G18" s="77" t="s">
        <v>46</v>
      </c>
      <c r="H18" s="55">
        <v>350</v>
      </c>
      <c r="I18" s="55">
        <v>83</v>
      </c>
      <c r="J18" s="110">
        <v>86</v>
      </c>
      <c r="K18" s="56">
        <v>3</v>
      </c>
      <c r="L18" s="129">
        <v>132259</v>
      </c>
      <c r="M18" s="130">
        <v>7391</v>
      </c>
      <c r="N18" s="63">
        <f>M18/J18</f>
        <v>85.94186046511628</v>
      </c>
      <c r="O18" s="65">
        <f t="shared" si="1"/>
        <v>17.894601542416453</v>
      </c>
      <c r="P18" s="43">
        <v>743240</v>
      </c>
      <c r="Q18" s="44">
        <v>41695</v>
      </c>
      <c r="R18" s="64">
        <f>IF(P18&lt;&gt;0,-(P18-L18)/P18,"")</f>
        <v>-0.8220507507669125</v>
      </c>
      <c r="S18" s="64">
        <f>IF(Q18&lt;&gt;0,-(Q18-M18)/Q18,"")</f>
        <v>-0.8227365391533757</v>
      </c>
      <c r="T18" s="111">
        <v>2458419</v>
      </c>
      <c r="U18" s="112">
        <v>139824</v>
      </c>
      <c r="V18" s="66">
        <f t="shared" si="0"/>
        <v>17.582239100583593</v>
      </c>
    </row>
    <row r="19" spans="1:22" s="45" customFormat="1" ht="11.25">
      <c r="A19" s="37">
        <v>13</v>
      </c>
      <c r="B19" s="91" t="s">
        <v>24</v>
      </c>
      <c r="C19" s="39" t="s">
        <v>133</v>
      </c>
      <c r="D19" s="40" t="s">
        <v>37</v>
      </c>
      <c r="E19" s="75" t="s">
        <v>45</v>
      </c>
      <c r="F19" s="41">
        <v>43833</v>
      </c>
      <c r="G19" s="77" t="s">
        <v>46</v>
      </c>
      <c r="H19" s="55">
        <v>73</v>
      </c>
      <c r="I19" s="55">
        <v>73</v>
      </c>
      <c r="J19" s="110">
        <v>73</v>
      </c>
      <c r="K19" s="56">
        <v>1</v>
      </c>
      <c r="L19" s="129">
        <v>151249</v>
      </c>
      <c r="M19" s="130">
        <v>7231</v>
      </c>
      <c r="N19" s="63">
        <f>M19/J19</f>
        <v>99.05479452054794</v>
      </c>
      <c r="O19" s="65">
        <f t="shared" si="1"/>
        <v>20.916747337850918</v>
      </c>
      <c r="P19" s="43"/>
      <c r="Q19" s="44"/>
      <c r="R19" s="64"/>
      <c r="S19" s="64"/>
      <c r="T19" s="111">
        <v>151249</v>
      </c>
      <c r="U19" s="112">
        <v>7231</v>
      </c>
      <c r="V19" s="66">
        <f t="shared" si="0"/>
        <v>20.916747337850918</v>
      </c>
    </row>
    <row r="20" spans="1:22" s="45" customFormat="1" ht="11.25">
      <c r="A20" s="37">
        <v>14</v>
      </c>
      <c r="B20" s="91" t="s">
        <v>24</v>
      </c>
      <c r="C20" s="39" t="s">
        <v>129</v>
      </c>
      <c r="D20" s="40" t="s">
        <v>37</v>
      </c>
      <c r="E20" s="75" t="s">
        <v>130</v>
      </c>
      <c r="F20" s="41">
        <v>43833</v>
      </c>
      <c r="G20" s="42" t="s">
        <v>30</v>
      </c>
      <c r="H20" s="55">
        <v>52</v>
      </c>
      <c r="I20" s="55">
        <v>52</v>
      </c>
      <c r="J20" s="110">
        <v>52</v>
      </c>
      <c r="K20" s="56">
        <v>1</v>
      </c>
      <c r="L20" s="129">
        <v>165333.5</v>
      </c>
      <c r="M20" s="130">
        <v>6684</v>
      </c>
      <c r="N20" s="63">
        <f>M20/J20</f>
        <v>128.53846153846155</v>
      </c>
      <c r="O20" s="65">
        <f t="shared" si="1"/>
        <v>24.735712148414123</v>
      </c>
      <c r="P20" s="43"/>
      <c r="Q20" s="44"/>
      <c r="R20" s="64"/>
      <c r="S20" s="64"/>
      <c r="T20" s="111">
        <v>165333.5</v>
      </c>
      <c r="U20" s="112">
        <v>6684</v>
      </c>
      <c r="V20" s="66">
        <f t="shared" si="0"/>
        <v>24.735712148414123</v>
      </c>
    </row>
    <row r="21" spans="1:22" s="45" customFormat="1" ht="11.25">
      <c r="A21" s="37">
        <v>15</v>
      </c>
      <c r="B21" s="38"/>
      <c r="C21" s="39" t="s">
        <v>68</v>
      </c>
      <c r="D21" s="40" t="s">
        <v>37</v>
      </c>
      <c r="E21" s="75" t="s">
        <v>68</v>
      </c>
      <c r="F21" s="41">
        <v>43749</v>
      </c>
      <c r="G21" s="77" t="s">
        <v>46</v>
      </c>
      <c r="H21" s="55">
        <v>390</v>
      </c>
      <c r="I21" s="55">
        <v>17</v>
      </c>
      <c r="J21" s="110">
        <v>17</v>
      </c>
      <c r="K21" s="56">
        <v>13</v>
      </c>
      <c r="L21" s="129">
        <v>59687</v>
      </c>
      <c r="M21" s="130">
        <v>4623</v>
      </c>
      <c r="N21" s="63">
        <f>M21/J21</f>
        <v>271.94117647058823</v>
      </c>
      <c r="O21" s="65">
        <f t="shared" si="1"/>
        <v>12.91088038070517</v>
      </c>
      <c r="P21" s="43">
        <v>185131</v>
      </c>
      <c r="Q21" s="44">
        <v>14218</v>
      </c>
      <c r="R21" s="64">
        <f>IF(P21&lt;&gt;0,-(P21-L21)/P21,"")</f>
        <v>-0.6775958645499673</v>
      </c>
      <c r="S21" s="64">
        <f>IF(Q21&lt;&gt;0,-(Q21-M21)/Q21,"")</f>
        <v>-0.6748487832325222</v>
      </c>
      <c r="T21" s="111">
        <v>89617032</v>
      </c>
      <c r="U21" s="112">
        <v>5315165</v>
      </c>
      <c r="V21" s="66">
        <f t="shared" si="0"/>
        <v>16.86063029087526</v>
      </c>
    </row>
    <row r="22" spans="1:22" s="45" customFormat="1" ht="11.25">
      <c r="A22" s="37">
        <v>16</v>
      </c>
      <c r="B22" s="91" t="s">
        <v>24</v>
      </c>
      <c r="C22" s="39" t="s">
        <v>137</v>
      </c>
      <c r="D22" s="40" t="s">
        <v>75</v>
      </c>
      <c r="E22" s="75" t="s">
        <v>137</v>
      </c>
      <c r="F22" s="41">
        <v>43833</v>
      </c>
      <c r="G22" s="42" t="s">
        <v>38</v>
      </c>
      <c r="H22" s="55">
        <v>53</v>
      </c>
      <c r="I22" s="55">
        <v>53</v>
      </c>
      <c r="J22" s="110">
        <v>53</v>
      </c>
      <c r="K22" s="56">
        <v>1</v>
      </c>
      <c r="L22" s="129">
        <v>80958.5</v>
      </c>
      <c r="M22" s="131">
        <v>4379</v>
      </c>
      <c r="N22" s="63">
        <f>M22/J22</f>
        <v>82.62264150943396</v>
      </c>
      <c r="O22" s="65">
        <f t="shared" si="1"/>
        <v>18.48789678008678</v>
      </c>
      <c r="P22" s="43"/>
      <c r="Q22" s="53"/>
      <c r="R22" s="64"/>
      <c r="S22" s="64"/>
      <c r="T22" s="113">
        <v>80958.5</v>
      </c>
      <c r="U22" s="114">
        <v>4379</v>
      </c>
      <c r="V22" s="66">
        <f t="shared" si="0"/>
        <v>18.48789678008678</v>
      </c>
    </row>
    <row r="23" spans="1:22" s="45" customFormat="1" ht="11.25">
      <c r="A23" s="37">
        <v>17</v>
      </c>
      <c r="B23" s="52"/>
      <c r="C23" s="46" t="s">
        <v>113</v>
      </c>
      <c r="D23" s="47" t="s">
        <v>114</v>
      </c>
      <c r="E23" s="76" t="s">
        <v>113</v>
      </c>
      <c r="F23" s="48">
        <v>43819</v>
      </c>
      <c r="G23" s="42" t="s">
        <v>52</v>
      </c>
      <c r="H23" s="57">
        <v>123</v>
      </c>
      <c r="I23" s="57">
        <v>11</v>
      </c>
      <c r="J23" s="110">
        <v>11</v>
      </c>
      <c r="K23" s="56">
        <v>3</v>
      </c>
      <c r="L23" s="129">
        <v>50323</v>
      </c>
      <c r="M23" s="130">
        <v>4118</v>
      </c>
      <c r="N23" s="63">
        <f>M23/J23</f>
        <v>374.3636363636364</v>
      </c>
      <c r="O23" s="65">
        <f t="shared" si="1"/>
        <v>12.220252549781447</v>
      </c>
      <c r="P23" s="43">
        <v>45528.5</v>
      </c>
      <c r="Q23" s="44">
        <v>4173</v>
      </c>
      <c r="R23" s="64">
        <f aca="true" t="shared" si="3" ref="R23:S27">IF(P23&lt;&gt;0,-(P23-L23)/P23,"")</f>
        <v>0.10530766442997243</v>
      </c>
      <c r="S23" s="64">
        <f t="shared" si="3"/>
        <v>-0.013179966450994488</v>
      </c>
      <c r="T23" s="113">
        <v>280379.5</v>
      </c>
      <c r="U23" s="114">
        <v>24351</v>
      </c>
      <c r="V23" s="66">
        <f t="shared" si="0"/>
        <v>11.514085663833107</v>
      </c>
    </row>
    <row r="24" spans="1:22" s="45" customFormat="1" ht="11.25">
      <c r="A24" s="37">
        <v>18</v>
      </c>
      <c r="B24" s="38"/>
      <c r="C24" s="39" t="s">
        <v>88</v>
      </c>
      <c r="D24" s="40" t="s">
        <v>75</v>
      </c>
      <c r="E24" s="75" t="s">
        <v>89</v>
      </c>
      <c r="F24" s="41">
        <v>43805</v>
      </c>
      <c r="G24" s="42" t="s">
        <v>39</v>
      </c>
      <c r="H24" s="55">
        <v>26</v>
      </c>
      <c r="I24" s="55">
        <v>26</v>
      </c>
      <c r="J24" s="110">
        <v>26</v>
      </c>
      <c r="K24" s="56">
        <v>5</v>
      </c>
      <c r="L24" s="129">
        <v>61952</v>
      </c>
      <c r="M24" s="130">
        <v>3692</v>
      </c>
      <c r="N24" s="63">
        <f>M24/J24</f>
        <v>142</v>
      </c>
      <c r="O24" s="65">
        <f t="shared" si="1"/>
        <v>16.780065005417118</v>
      </c>
      <c r="P24" s="43">
        <v>70024.0000000829</v>
      </c>
      <c r="Q24" s="44">
        <v>4259</v>
      </c>
      <c r="R24" s="64">
        <f t="shared" si="3"/>
        <v>-0.11527476293946855</v>
      </c>
      <c r="S24" s="64">
        <f t="shared" si="3"/>
        <v>-0.13312984268607655</v>
      </c>
      <c r="T24" s="111">
        <v>585162.5</v>
      </c>
      <c r="U24" s="112">
        <v>35682</v>
      </c>
      <c r="V24" s="66">
        <f t="shared" si="0"/>
        <v>16.399375035031667</v>
      </c>
    </row>
    <row r="25" spans="1:22" s="45" customFormat="1" ht="11.25">
      <c r="A25" s="37">
        <v>19</v>
      </c>
      <c r="B25" s="38"/>
      <c r="C25" s="39" t="s">
        <v>105</v>
      </c>
      <c r="D25" s="40" t="s">
        <v>37</v>
      </c>
      <c r="E25" s="75" t="s">
        <v>106</v>
      </c>
      <c r="F25" s="41">
        <v>43819</v>
      </c>
      <c r="G25" s="42" t="s">
        <v>30</v>
      </c>
      <c r="H25" s="55">
        <v>102</v>
      </c>
      <c r="I25" s="55">
        <v>16</v>
      </c>
      <c r="J25" s="110">
        <v>16</v>
      </c>
      <c r="K25" s="56">
        <v>2</v>
      </c>
      <c r="L25" s="129">
        <v>108661</v>
      </c>
      <c r="M25" s="130">
        <v>3609</v>
      </c>
      <c r="N25" s="63">
        <f>M25/J25</f>
        <v>225.5625</v>
      </c>
      <c r="O25" s="65">
        <f t="shared" si="1"/>
        <v>30.10834026045996</v>
      </c>
      <c r="P25" s="43">
        <v>223710</v>
      </c>
      <c r="Q25" s="44">
        <v>7630</v>
      </c>
      <c r="R25" s="64">
        <f t="shared" si="3"/>
        <v>-0.5142774127218274</v>
      </c>
      <c r="S25" s="64">
        <f t="shared" si="3"/>
        <v>-0.5269986893840105</v>
      </c>
      <c r="T25" s="111">
        <v>791159</v>
      </c>
      <c r="U25" s="112">
        <v>29696</v>
      </c>
      <c r="V25" s="66">
        <f t="shared" si="0"/>
        <v>26.641938308189655</v>
      </c>
    </row>
    <row r="26" spans="1:22" s="45" customFormat="1" ht="11.25">
      <c r="A26" s="37">
        <v>20</v>
      </c>
      <c r="B26" s="38"/>
      <c r="C26" s="39" t="s">
        <v>74</v>
      </c>
      <c r="D26" s="40" t="s">
        <v>25</v>
      </c>
      <c r="E26" s="75" t="s">
        <v>73</v>
      </c>
      <c r="F26" s="41">
        <v>43770</v>
      </c>
      <c r="G26" s="42" t="s">
        <v>33</v>
      </c>
      <c r="H26" s="55">
        <v>100</v>
      </c>
      <c r="I26" s="55">
        <v>13</v>
      </c>
      <c r="J26" s="110">
        <v>13</v>
      </c>
      <c r="K26" s="56">
        <v>10</v>
      </c>
      <c r="L26" s="129">
        <v>73179.5</v>
      </c>
      <c r="M26" s="130">
        <v>3326</v>
      </c>
      <c r="N26" s="63">
        <f>M26/J26</f>
        <v>255.84615384615384</v>
      </c>
      <c r="O26" s="65">
        <f aca="true" t="shared" si="4" ref="O26:O46">L26/M26</f>
        <v>22.002254960914012</v>
      </c>
      <c r="P26" s="43">
        <v>76727</v>
      </c>
      <c r="Q26" s="44">
        <v>3477</v>
      </c>
      <c r="R26" s="64">
        <f t="shared" si="3"/>
        <v>-0.04623535391713478</v>
      </c>
      <c r="S26" s="64">
        <f t="shared" si="3"/>
        <v>-0.04342824273799252</v>
      </c>
      <c r="T26" s="115">
        <v>2153071.2</v>
      </c>
      <c r="U26" s="116">
        <v>100991</v>
      </c>
      <c r="V26" s="66">
        <f t="shared" si="0"/>
        <v>21.319436385420484</v>
      </c>
    </row>
    <row r="27" spans="1:22" s="45" customFormat="1" ht="11.25">
      <c r="A27" s="37">
        <v>21</v>
      </c>
      <c r="B27" s="38"/>
      <c r="C27" s="39" t="s">
        <v>123</v>
      </c>
      <c r="D27" s="40" t="s">
        <v>75</v>
      </c>
      <c r="E27" s="75" t="s">
        <v>122</v>
      </c>
      <c r="F27" s="41">
        <v>43796</v>
      </c>
      <c r="G27" s="42" t="s">
        <v>23</v>
      </c>
      <c r="H27" s="55">
        <v>91</v>
      </c>
      <c r="I27" s="55">
        <v>38</v>
      </c>
      <c r="J27" s="110">
        <v>38</v>
      </c>
      <c r="K27" s="56">
        <v>2</v>
      </c>
      <c r="L27" s="129">
        <v>52019</v>
      </c>
      <c r="M27" s="130">
        <v>2430</v>
      </c>
      <c r="N27" s="63">
        <f>M27/J27</f>
        <v>63.94736842105263</v>
      </c>
      <c r="O27" s="65">
        <f t="shared" si="4"/>
        <v>21.40699588477366</v>
      </c>
      <c r="P27" s="43">
        <v>410442</v>
      </c>
      <c r="Q27" s="44">
        <v>18677</v>
      </c>
      <c r="R27" s="64">
        <f t="shared" si="3"/>
        <v>-0.8732610210456045</v>
      </c>
      <c r="S27" s="64">
        <f t="shared" si="3"/>
        <v>-0.8698934518391604</v>
      </c>
      <c r="T27" s="111">
        <v>462461</v>
      </c>
      <c r="U27" s="112">
        <v>21107</v>
      </c>
      <c r="V27" s="66">
        <f t="shared" si="0"/>
        <v>21.91031411380111</v>
      </c>
    </row>
    <row r="28" spans="1:22" s="45" customFormat="1" ht="11.25">
      <c r="A28" s="37">
        <v>22</v>
      </c>
      <c r="B28" s="91" t="s">
        <v>24</v>
      </c>
      <c r="C28" s="39" t="s">
        <v>135</v>
      </c>
      <c r="D28" s="40" t="s">
        <v>43</v>
      </c>
      <c r="E28" s="75" t="s">
        <v>135</v>
      </c>
      <c r="F28" s="41">
        <v>43833</v>
      </c>
      <c r="G28" s="42" t="s">
        <v>42</v>
      </c>
      <c r="H28" s="55">
        <v>23</v>
      </c>
      <c r="I28" s="55">
        <v>23</v>
      </c>
      <c r="J28" s="110">
        <v>23</v>
      </c>
      <c r="K28" s="56">
        <v>1</v>
      </c>
      <c r="L28" s="129">
        <v>28656.46</v>
      </c>
      <c r="M28" s="130">
        <v>2207</v>
      </c>
      <c r="N28" s="63">
        <f>M28/J28</f>
        <v>95.95652173913044</v>
      </c>
      <c r="O28" s="65">
        <f t="shared" si="4"/>
        <v>12.984349796103308</v>
      </c>
      <c r="P28" s="43"/>
      <c r="Q28" s="44"/>
      <c r="R28" s="64"/>
      <c r="S28" s="64"/>
      <c r="T28" s="111">
        <v>28656.46</v>
      </c>
      <c r="U28" s="112">
        <v>2207</v>
      </c>
      <c r="V28" s="66">
        <f t="shared" si="0"/>
        <v>12.984349796103308</v>
      </c>
    </row>
    <row r="29" spans="1:22" s="45" customFormat="1" ht="11.25">
      <c r="A29" s="37">
        <v>23</v>
      </c>
      <c r="B29" s="38"/>
      <c r="C29" s="39" t="s">
        <v>124</v>
      </c>
      <c r="D29" s="40" t="s">
        <v>37</v>
      </c>
      <c r="E29" s="75" t="s">
        <v>125</v>
      </c>
      <c r="F29" s="41">
        <v>43826</v>
      </c>
      <c r="G29" s="42" t="s">
        <v>39</v>
      </c>
      <c r="H29" s="55">
        <v>35</v>
      </c>
      <c r="I29" s="55">
        <v>13</v>
      </c>
      <c r="J29" s="110">
        <v>13</v>
      </c>
      <c r="K29" s="56">
        <v>2</v>
      </c>
      <c r="L29" s="129">
        <v>34433</v>
      </c>
      <c r="M29" s="130">
        <v>2059</v>
      </c>
      <c r="N29" s="63">
        <f>M29/J29</f>
        <v>158.3846153846154</v>
      </c>
      <c r="O29" s="65">
        <f t="shared" si="4"/>
        <v>16.723166585721223</v>
      </c>
      <c r="P29" s="43">
        <v>60083.4999998003</v>
      </c>
      <c r="Q29" s="44">
        <v>3359</v>
      </c>
      <c r="R29" s="64">
        <f aca="true" t="shared" si="5" ref="R29:S33">IF(P29&lt;&gt;0,-(P29-L29)/P29,"")</f>
        <v>-0.4269142110543752</v>
      </c>
      <c r="S29" s="64">
        <f t="shared" si="5"/>
        <v>-0.38701994641262283</v>
      </c>
      <c r="T29" s="111">
        <v>107373.5</v>
      </c>
      <c r="U29" s="112">
        <v>6263</v>
      </c>
      <c r="V29" s="66">
        <f t="shared" si="0"/>
        <v>17.144100271435413</v>
      </c>
    </row>
    <row r="30" spans="1:22" s="45" customFormat="1" ht="11.25">
      <c r="A30" s="37">
        <v>24</v>
      </c>
      <c r="B30" s="38"/>
      <c r="C30" s="39" t="s">
        <v>102</v>
      </c>
      <c r="D30" s="40" t="s">
        <v>92</v>
      </c>
      <c r="E30" s="75" t="s">
        <v>103</v>
      </c>
      <c r="F30" s="41">
        <v>43819</v>
      </c>
      <c r="G30" s="42" t="s">
        <v>33</v>
      </c>
      <c r="H30" s="55">
        <v>145</v>
      </c>
      <c r="I30" s="55">
        <v>27</v>
      </c>
      <c r="J30" s="110">
        <v>27</v>
      </c>
      <c r="K30" s="56">
        <v>3</v>
      </c>
      <c r="L30" s="129">
        <v>19515</v>
      </c>
      <c r="M30" s="130">
        <v>1778</v>
      </c>
      <c r="N30" s="63">
        <f>M30/J30</f>
        <v>65.85185185185185</v>
      </c>
      <c r="O30" s="65">
        <f t="shared" si="4"/>
        <v>10.975815523059618</v>
      </c>
      <c r="P30" s="43">
        <v>79846</v>
      </c>
      <c r="Q30" s="44">
        <v>4905</v>
      </c>
      <c r="R30" s="64">
        <f t="shared" si="5"/>
        <v>-0.7555920146281592</v>
      </c>
      <c r="S30" s="64">
        <f t="shared" si="5"/>
        <v>-0.637512742099898</v>
      </c>
      <c r="T30" s="115">
        <v>478287</v>
      </c>
      <c r="U30" s="116">
        <v>28527</v>
      </c>
      <c r="V30" s="66">
        <f t="shared" si="0"/>
        <v>16.766116310863392</v>
      </c>
    </row>
    <row r="31" spans="1:22" s="45" customFormat="1" ht="11.25">
      <c r="A31" s="37">
        <v>25</v>
      </c>
      <c r="B31" s="38"/>
      <c r="C31" s="39" t="s">
        <v>85</v>
      </c>
      <c r="D31" s="40" t="s">
        <v>29</v>
      </c>
      <c r="E31" s="75" t="s">
        <v>85</v>
      </c>
      <c r="F31" s="41">
        <v>43798</v>
      </c>
      <c r="G31" s="42" t="s">
        <v>33</v>
      </c>
      <c r="H31" s="55">
        <v>14</v>
      </c>
      <c r="I31" s="55">
        <v>3</v>
      </c>
      <c r="J31" s="110">
        <v>3</v>
      </c>
      <c r="K31" s="56">
        <v>6</v>
      </c>
      <c r="L31" s="129">
        <v>15638</v>
      </c>
      <c r="M31" s="130">
        <v>1533</v>
      </c>
      <c r="N31" s="63">
        <f>M31/J31</f>
        <v>511</v>
      </c>
      <c r="O31" s="65">
        <f t="shared" si="4"/>
        <v>10.200913242009133</v>
      </c>
      <c r="P31" s="43">
        <v>262</v>
      </c>
      <c r="Q31" s="44">
        <v>14</v>
      </c>
      <c r="R31" s="64">
        <f t="shared" si="5"/>
        <v>58.68702290076336</v>
      </c>
      <c r="S31" s="64">
        <f t="shared" si="5"/>
        <v>108.5</v>
      </c>
      <c r="T31" s="115">
        <v>155599.5</v>
      </c>
      <c r="U31" s="116">
        <v>11625</v>
      </c>
      <c r="V31" s="66">
        <f t="shared" si="0"/>
        <v>13.384903225806452</v>
      </c>
    </row>
    <row r="32" spans="1:22" s="45" customFormat="1" ht="11.25">
      <c r="A32" s="37">
        <v>26</v>
      </c>
      <c r="B32" s="38"/>
      <c r="C32" s="39" t="s">
        <v>121</v>
      </c>
      <c r="D32" s="40" t="s">
        <v>114</v>
      </c>
      <c r="E32" s="75" t="s">
        <v>121</v>
      </c>
      <c r="F32" s="41">
        <v>43826</v>
      </c>
      <c r="G32" s="84" t="s">
        <v>36</v>
      </c>
      <c r="H32" s="55">
        <v>18</v>
      </c>
      <c r="I32" s="55">
        <v>15</v>
      </c>
      <c r="J32" s="110">
        <v>15</v>
      </c>
      <c r="K32" s="56">
        <v>2</v>
      </c>
      <c r="L32" s="129">
        <v>19159</v>
      </c>
      <c r="M32" s="130">
        <v>1498</v>
      </c>
      <c r="N32" s="63">
        <f>M32/J32</f>
        <v>99.86666666666666</v>
      </c>
      <c r="O32" s="65">
        <f t="shared" si="4"/>
        <v>12.789719626168225</v>
      </c>
      <c r="P32" s="43">
        <v>25293</v>
      </c>
      <c r="Q32" s="44">
        <v>1953</v>
      </c>
      <c r="R32" s="64">
        <f t="shared" si="5"/>
        <v>-0.24251769264223302</v>
      </c>
      <c r="S32" s="64">
        <f t="shared" si="5"/>
        <v>-0.23297491039426524</v>
      </c>
      <c r="T32" s="111">
        <v>44542</v>
      </c>
      <c r="U32" s="112">
        <v>3451</v>
      </c>
      <c r="V32" s="66">
        <f t="shared" si="0"/>
        <v>12.906983483048391</v>
      </c>
    </row>
    <row r="33" spans="1:22" s="45" customFormat="1" ht="11.25">
      <c r="A33" s="37">
        <v>27</v>
      </c>
      <c r="B33" s="38"/>
      <c r="C33" s="39" t="s">
        <v>82</v>
      </c>
      <c r="D33" s="40" t="s">
        <v>83</v>
      </c>
      <c r="E33" s="75" t="s">
        <v>117</v>
      </c>
      <c r="F33" s="41">
        <v>43789</v>
      </c>
      <c r="G33" s="42" t="s">
        <v>23</v>
      </c>
      <c r="H33" s="55">
        <v>337</v>
      </c>
      <c r="I33" s="55">
        <v>13</v>
      </c>
      <c r="J33" s="110">
        <v>13</v>
      </c>
      <c r="K33" s="56">
        <v>7</v>
      </c>
      <c r="L33" s="129">
        <v>25570</v>
      </c>
      <c r="M33" s="130">
        <v>1372</v>
      </c>
      <c r="N33" s="63">
        <f>M33/J33</f>
        <v>105.53846153846153</v>
      </c>
      <c r="O33" s="65">
        <f t="shared" si="4"/>
        <v>18.637026239067055</v>
      </c>
      <c r="P33" s="43">
        <v>192485</v>
      </c>
      <c r="Q33" s="44">
        <v>11156</v>
      </c>
      <c r="R33" s="64">
        <f t="shared" si="5"/>
        <v>-0.8671584798815493</v>
      </c>
      <c r="S33" s="64">
        <f t="shared" si="5"/>
        <v>-0.8770168519182503</v>
      </c>
      <c r="T33" s="111">
        <v>22736363</v>
      </c>
      <c r="U33" s="112">
        <v>1283172</v>
      </c>
      <c r="V33" s="66">
        <f t="shared" si="0"/>
        <v>17.718874009096208</v>
      </c>
    </row>
    <row r="34" spans="1:22" s="45" customFormat="1" ht="11.25">
      <c r="A34" s="37">
        <v>28</v>
      </c>
      <c r="B34" s="91" t="s">
        <v>24</v>
      </c>
      <c r="C34" s="39" t="s">
        <v>134</v>
      </c>
      <c r="D34" s="40" t="s">
        <v>37</v>
      </c>
      <c r="E34" s="75" t="s">
        <v>132</v>
      </c>
      <c r="F34" s="41">
        <v>43833</v>
      </c>
      <c r="G34" s="77" t="s">
        <v>46</v>
      </c>
      <c r="H34" s="55">
        <v>28</v>
      </c>
      <c r="I34" s="55">
        <v>28</v>
      </c>
      <c r="J34" s="110">
        <v>28</v>
      </c>
      <c r="K34" s="56">
        <v>1</v>
      </c>
      <c r="L34" s="129">
        <v>20798</v>
      </c>
      <c r="M34" s="130">
        <v>1004</v>
      </c>
      <c r="N34" s="63">
        <f>M34/J34</f>
        <v>35.857142857142854</v>
      </c>
      <c r="O34" s="65">
        <f t="shared" si="4"/>
        <v>20.715139442231077</v>
      </c>
      <c r="P34" s="43"/>
      <c r="Q34" s="44"/>
      <c r="R34" s="64"/>
      <c r="S34" s="64"/>
      <c r="T34" s="111">
        <v>20798</v>
      </c>
      <c r="U34" s="112">
        <v>1004</v>
      </c>
      <c r="V34" s="66">
        <f t="shared" si="0"/>
        <v>20.715139442231077</v>
      </c>
    </row>
    <row r="35" spans="1:22" s="45" customFormat="1" ht="11.25">
      <c r="A35" s="37">
        <v>29</v>
      </c>
      <c r="B35" s="38"/>
      <c r="C35" s="39" t="s">
        <v>78</v>
      </c>
      <c r="D35" s="40" t="s">
        <v>26</v>
      </c>
      <c r="E35" s="75" t="s">
        <v>79</v>
      </c>
      <c r="F35" s="41">
        <v>43784</v>
      </c>
      <c r="G35" s="42" t="s">
        <v>33</v>
      </c>
      <c r="H35" s="55">
        <v>275</v>
      </c>
      <c r="I35" s="55">
        <v>4</v>
      </c>
      <c r="J35" s="110">
        <v>4</v>
      </c>
      <c r="K35" s="56">
        <v>8</v>
      </c>
      <c r="L35" s="129">
        <v>7998.6</v>
      </c>
      <c r="M35" s="130">
        <v>805</v>
      </c>
      <c r="N35" s="63">
        <f>M35/J35</f>
        <v>201.25</v>
      </c>
      <c r="O35" s="65">
        <f t="shared" si="4"/>
        <v>9.936149068322981</v>
      </c>
      <c r="P35" s="43">
        <v>8359</v>
      </c>
      <c r="Q35" s="44">
        <v>823</v>
      </c>
      <c r="R35" s="64">
        <f aca="true" t="shared" si="6" ref="R35:S39">IF(P35&lt;&gt;0,-(P35-L35)/P35,"")</f>
        <v>-0.04311520516808226</v>
      </c>
      <c r="S35" s="64">
        <f t="shared" si="6"/>
        <v>-0.02187120291616039</v>
      </c>
      <c r="T35" s="115">
        <v>1555300.9000000001</v>
      </c>
      <c r="U35" s="116">
        <v>97069</v>
      </c>
      <c r="V35" s="66">
        <f t="shared" si="0"/>
        <v>16.022632354304672</v>
      </c>
    </row>
    <row r="36" spans="1:22" s="45" customFormat="1" ht="11.25">
      <c r="A36" s="37">
        <v>30</v>
      </c>
      <c r="B36" s="38"/>
      <c r="C36" s="39" t="s">
        <v>60</v>
      </c>
      <c r="D36" s="40" t="s">
        <v>29</v>
      </c>
      <c r="E36" s="75" t="s">
        <v>60</v>
      </c>
      <c r="F36" s="41">
        <v>43686</v>
      </c>
      <c r="G36" s="42" t="s">
        <v>30</v>
      </c>
      <c r="H36" s="55">
        <v>232</v>
      </c>
      <c r="I36" s="55">
        <v>2</v>
      </c>
      <c r="J36" s="110">
        <v>2</v>
      </c>
      <c r="K36" s="56">
        <v>14</v>
      </c>
      <c r="L36" s="129">
        <v>5376</v>
      </c>
      <c r="M36" s="130">
        <v>756</v>
      </c>
      <c r="N36" s="63">
        <f>M36/J36</f>
        <v>378</v>
      </c>
      <c r="O36" s="65">
        <f t="shared" si="4"/>
        <v>7.111111111111111</v>
      </c>
      <c r="P36" s="43">
        <v>652</v>
      </c>
      <c r="Q36" s="44">
        <v>94</v>
      </c>
      <c r="R36" s="64">
        <f t="shared" si="6"/>
        <v>7.245398773006135</v>
      </c>
      <c r="S36" s="64">
        <f t="shared" si="6"/>
        <v>7.042553191489362</v>
      </c>
      <c r="T36" s="111">
        <v>620315.5</v>
      </c>
      <c r="U36" s="112">
        <v>66348</v>
      </c>
      <c r="V36" s="66">
        <f t="shared" si="0"/>
        <v>9.349422740700549</v>
      </c>
    </row>
    <row r="37" spans="1:22" s="45" customFormat="1" ht="11.25">
      <c r="A37" s="37">
        <v>31</v>
      </c>
      <c r="B37" s="38"/>
      <c r="C37" s="39" t="s">
        <v>96</v>
      </c>
      <c r="D37" s="40" t="s">
        <v>26</v>
      </c>
      <c r="E37" s="75" t="s">
        <v>97</v>
      </c>
      <c r="F37" s="41">
        <v>43805</v>
      </c>
      <c r="G37" s="42" t="s">
        <v>23</v>
      </c>
      <c r="H37" s="55">
        <v>189</v>
      </c>
      <c r="I37" s="55">
        <v>7</v>
      </c>
      <c r="J37" s="110">
        <v>7</v>
      </c>
      <c r="K37" s="56">
        <v>5</v>
      </c>
      <c r="L37" s="129">
        <v>14039</v>
      </c>
      <c r="M37" s="130">
        <v>744</v>
      </c>
      <c r="N37" s="63">
        <f>M37/J37</f>
        <v>106.28571428571429</v>
      </c>
      <c r="O37" s="65">
        <f t="shared" si="4"/>
        <v>18.86962365591398</v>
      </c>
      <c r="P37" s="43">
        <v>100231</v>
      </c>
      <c r="Q37" s="44">
        <v>4983</v>
      </c>
      <c r="R37" s="64">
        <f t="shared" si="6"/>
        <v>-0.8599335534914347</v>
      </c>
      <c r="S37" s="64">
        <f t="shared" si="6"/>
        <v>-0.8506923540036123</v>
      </c>
      <c r="T37" s="111">
        <v>2615605</v>
      </c>
      <c r="U37" s="112">
        <v>132768</v>
      </c>
      <c r="V37" s="66">
        <f t="shared" si="0"/>
        <v>19.70056790792962</v>
      </c>
    </row>
    <row r="38" spans="1:22" s="45" customFormat="1" ht="11.25">
      <c r="A38" s="37">
        <v>32</v>
      </c>
      <c r="B38" s="38"/>
      <c r="C38" s="39" t="s">
        <v>61</v>
      </c>
      <c r="D38" s="40" t="s">
        <v>29</v>
      </c>
      <c r="E38" s="75" t="s">
        <v>61</v>
      </c>
      <c r="F38" s="41">
        <v>43707</v>
      </c>
      <c r="G38" s="42" t="s">
        <v>30</v>
      </c>
      <c r="H38" s="55">
        <v>266</v>
      </c>
      <c r="I38" s="55">
        <v>2</v>
      </c>
      <c r="J38" s="110">
        <v>2</v>
      </c>
      <c r="K38" s="56">
        <v>14</v>
      </c>
      <c r="L38" s="129">
        <v>4172</v>
      </c>
      <c r="M38" s="130">
        <v>654</v>
      </c>
      <c r="N38" s="63">
        <f>M38/J38</f>
        <v>327</v>
      </c>
      <c r="O38" s="65">
        <f t="shared" si="4"/>
        <v>6.379204892966361</v>
      </c>
      <c r="P38" s="43">
        <v>1782</v>
      </c>
      <c r="Q38" s="44">
        <v>245</v>
      </c>
      <c r="R38" s="64">
        <f t="shared" si="6"/>
        <v>1.3411896745230079</v>
      </c>
      <c r="S38" s="64">
        <f t="shared" si="6"/>
        <v>1.6693877551020408</v>
      </c>
      <c r="T38" s="111">
        <v>3582967.5</v>
      </c>
      <c r="U38" s="112">
        <v>228974</v>
      </c>
      <c r="V38" s="66">
        <f t="shared" si="0"/>
        <v>15.647922908277796</v>
      </c>
    </row>
    <row r="39" spans="1:22" s="45" customFormat="1" ht="11.25">
      <c r="A39" s="37">
        <v>33</v>
      </c>
      <c r="B39" s="38"/>
      <c r="C39" s="39" t="s">
        <v>104</v>
      </c>
      <c r="D39" s="40" t="s">
        <v>43</v>
      </c>
      <c r="E39" s="75" t="s">
        <v>104</v>
      </c>
      <c r="F39" s="41">
        <v>43819</v>
      </c>
      <c r="G39" s="42" t="s">
        <v>39</v>
      </c>
      <c r="H39" s="55">
        <v>24</v>
      </c>
      <c r="I39" s="55">
        <v>6</v>
      </c>
      <c r="J39" s="110">
        <v>6</v>
      </c>
      <c r="K39" s="56">
        <v>3</v>
      </c>
      <c r="L39" s="129">
        <v>8903</v>
      </c>
      <c r="M39" s="130">
        <v>594</v>
      </c>
      <c r="N39" s="63">
        <f>M39/J39</f>
        <v>99</v>
      </c>
      <c r="O39" s="65">
        <f t="shared" si="4"/>
        <v>14.988215488215488</v>
      </c>
      <c r="P39" s="43">
        <v>17981.9999999504</v>
      </c>
      <c r="Q39" s="44">
        <v>972</v>
      </c>
      <c r="R39" s="64">
        <f t="shared" si="6"/>
        <v>-0.5048937826701948</v>
      </c>
      <c r="S39" s="64">
        <f t="shared" si="6"/>
        <v>-0.3888888888888889</v>
      </c>
      <c r="T39" s="111">
        <v>91388.5</v>
      </c>
      <c r="U39" s="112">
        <v>5511</v>
      </c>
      <c r="V39" s="66">
        <f aca="true" t="shared" si="7" ref="V39:V65">T39/U39</f>
        <v>16.582925058972965</v>
      </c>
    </row>
    <row r="40" spans="1:22" s="45" customFormat="1" ht="11.25">
      <c r="A40" s="37">
        <v>34</v>
      </c>
      <c r="B40" s="38"/>
      <c r="C40" s="74" t="s">
        <v>48</v>
      </c>
      <c r="D40" s="88" t="s">
        <v>28</v>
      </c>
      <c r="E40" s="78" t="s">
        <v>49</v>
      </c>
      <c r="F40" s="83">
        <v>43483</v>
      </c>
      <c r="G40" s="79" t="s">
        <v>33</v>
      </c>
      <c r="H40" s="80">
        <v>133</v>
      </c>
      <c r="I40" s="80">
        <v>1</v>
      </c>
      <c r="J40" s="123">
        <v>1</v>
      </c>
      <c r="K40" s="80">
        <v>24</v>
      </c>
      <c r="L40" s="132">
        <v>5702.4</v>
      </c>
      <c r="M40" s="133">
        <v>570</v>
      </c>
      <c r="N40" s="63">
        <f>M40/J40</f>
        <v>570</v>
      </c>
      <c r="O40" s="65">
        <f t="shared" si="4"/>
        <v>10.00421052631579</v>
      </c>
      <c r="P40" s="81">
        <v>272</v>
      </c>
      <c r="Q40" s="82">
        <v>34</v>
      </c>
      <c r="R40" s="64"/>
      <c r="S40" s="64"/>
      <c r="T40" s="119">
        <v>925746.7800000001</v>
      </c>
      <c r="U40" s="120">
        <v>77241</v>
      </c>
      <c r="V40" s="66">
        <f t="shared" si="7"/>
        <v>11.985173418262324</v>
      </c>
    </row>
    <row r="41" spans="1:22" s="45" customFormat="1" ht="11.25">
      <c r="A41" s="37">
        <v>35</v>
      </c>
      <c r="B41" s="38"/>
      <c r="C41" s="39" t="s">
        <v>54</v>
      </c>
      <c r="D41" s="40" t="s">
        <v>29</v>
      </c>
      <c r="E41" s="75" t="s">
        <v>53</v>
      </c>
      <c r="F41" s="41">
        <v>43616</v>
      </c>
      <c r="G41" s="42" t="s">
        <v>33</v>
      </c>
      <c r="H41" s="55">
        <v>176</v>
      </c>
      <c r="I41" s="55">
        <v>1</v>
      </c>
      <c r="J41" s="110">
        <v>1</v>
      </c>
      <c r="K41" s="56">
        <v>19</v>
      </c>
      <c r="L41" s="129">
        <v>5702.4</v>
      </c>
      <c r="M41" s="130">
        <v>570</v>
      </c>
      <c r="N41" s="63">
        <f>M41/J41</f>
        <v>570</v>
      </c>
      <c r="O41" s="65">
        <f t="shared" si="4"/>
        <v>10.00421052631579</v>
      </c>
      <c r="P41" s="43">
        <v>3326.4</v>
      </c>
      <c r="Q41" s="44">
        <v>333</v>
      </c>
      <c r="R41" s="64">
        <f aca="true" t="shared" si="8" ref="R41:R59">IF(P41&lt;&gt;0,-(P41-L41)/P41,"")</f>
        <v>0.7142857142857141</v>
      </c>
      <c r="S41" s="64">
        <f aca="true" t="shared" si="9" ref="S41:S59">IF(Q41&lt;&gt;0,-(Q41-M41)/Q41,"")</f>
        <v>0.7117117117117117</v>
      </c>
      <c r="T41" s="115">
        <v>281726.86000000004</v>
      </c>
      <c r="U41" s="116">
        <v>19039</v>
      </c>
      <c r="V41" s="66">
        <f t="shared" si="7"/>
        <v>14.797355953568992</v>
      </c>
    </row>
    <row r="42" spans="1:22" s="45" customFormat="1" ht="11.25">
      <c r="A42" s="37">
        <v>36</v>
      </c>
      <c r="B42" s="38"/>
      <c r="C42" s="39" t="s">
        <v>101</v>
      </c>
      <c r="D42" s="40" t="s">
        <v>43</v>
      </c>
      <c r="E42" s="75" t="s">
        <v>101</v>
      </c>
      <c r="F42" s="41">
        <v>43812</v>
      </c>
      <c r="G42" s="77" t="s">
        <v>46</v>
      </c>
      <c r="H42" s="55">
        <v>300</v>
      </c>
      <c r="I42" s="55">
        <v>4</v>
      </c>
      <c r="J42" s="110">
        <v>4</v>
      </c>
      <c r="K42" s="56">
        <v>4</v>
      </c>
      <c r="L42" s="129">
        <v>9777</v>
      </c>
      <c r="M42" s="130">
        <v>522</v>
      </c>
      <c r="N42" s="63">
        <f>M42/J42</f>
        <v>130.5</v>
      </c>
      <c r="O42" s="65">
        <f t="shared" si="4"/>
        <v>18.729885057471265</v>
      </c>
      <c r="P42" s="43">
        <v>89389</v>
      </c>
      <c r="Q42" s="44">
        <v>4700</v>
      </c>
      <c r="R42" s="64">
        <f t="shared" si="8"/>
        <v>-0.8906241260110305</v>
      </c>
      <c r="S42" s="64">
        <f t="shared" si="9"/>
        <v>-0.8889361702127659</v>
      </c>
      <c r="T42" s="111">
        <v>1974853</v>
      </c>
      <c r="U42" s="112">
        <v>109247</v>
      </c>
      <c r="V42" s="66">
        <f t="shared" si="7"/>
        <v>18.07695405823501</v>
      </c>
    </row>
    <row r="43" spans="1:22" s="45" customFormat="1" ht="11.25">
      <c r="A43" s="37">
        <v>37</v>
      </c>
      <c r="B43" s="38"/>
      <c r="C43" s="39" t="s">
        <v>110</v>
      </c>
      <c r="D43" s="40" t="s">
        <v>29</v>
      </c>
      <c r="E43" s="75" t="s">
        <v>111</v>
      </c>
      <c r="F43" s="41">
        <v>43819</v>
      </c>
      <c r="G43" s="42" t="s">
        <v>38</v>
      </c>
      <c r="H43" s="55">
        <v>145</v>
      </c>
      <c r="I43" s="55">
        <v>7</v>
      </c>
      <c r="J43" s="110">
        <v>7</v>
      </c>
      <c r="K43" s="56">
        <v>3</v>
      </c>
      <c r="L43" s="129">
        <v>4716</v>
      </c>
      <c r="M43" s="131">
        <v>448</v>
      </c>
      <c r="N43" s="63">
        <f>M43/J43</f>
        <v>64</v>
      </c>
      <c r="O43" s="65">
        <f t="shared" si="4"/>
        <v>10.526785714285714</v>
      </c>
      <c r="P43" s="43">
        <v>27011</v>
      </c>
      <c r="Q43" s="53">
        <v>1282</v>
      </c>
      <c r="R43" s="64">
        <f t="shared" si="8"/>
        <v>-0.8254044648476546</v>
      </c>
      <c r="S43" s="64">
        <f t="shared" si="9"/>
        <v>-0.6505460218408736</v>
      </c>
      <c r="T43" s="113">
        <v>253140</v>
      </c>
      <c r="U43" s="114">
        <v>13409</v>
      </c>
      <c r="V43" s="66">
        <f t="shared" si="7"/>
        <v>18.878365277052726</v>
      </c>
    </row>
    <row r="44" spans="1:22" s="45" customFormat="1" ht="11.25">
      <c r="A44" s="37">
        <v>38</v>
      </c>
      <c r="B44" s="38"/>
      <c r="C44" s="39" t="s">
        <v>72</v>
      </c>
      <c r="D44" s="40" t="s">
        <v>40</v>
      </c>
      <c r="E44" s="75" t="s">
        <v>72</v>
      </c>
      <c r="F44" s="41">
        <v>43770</v>
      </c>
      <c r="G44" s="42" t="s">
        <v>33</v>
      </c>
      <c r="H44" s="55">
        <v>194</v>
      </c>
      <c r="I44" s="55">
        <v>1</v>
      </c>
      <c r="J44" s="110">
        <v>1</v>
      </c>
      <c r="K44" s="56">
        <v>10</v>
      </c>
      <c r="L44" s="129">
        <v>5222</v>
      </c>
      <c r="M44" s="130">
        <v>394</v>
      </c>
      <c r="N44" s="63">
        <f>M44/J44</f>
        <v>394</v>
      </c>
      <c r="O44" s="65">
        <f t="shared" si="4"/>
        <v>13.253807106598984</v>
      </c>
      <c r="P44" s="43">
        <v>10901</v>
      </c>
      <c r="Q44" s="44">
        <v>895</v>
      </c>
      <c r="R44" s="64">
        <f t="shared" si="8"/>
        <v>-0.5209613796899367</v>
      </c>
      <c r="S44" s="64">
        <f t="shared" si="9"/>
        <v>-0.5597765363128492</v>
      </c>
      <c r="T44" s="115">
        <v>618844</v>
      </c>
      <c r="U44" s="116">
        <v>38412</v>
      </c>
      <c r="V44" s="66">
        <f t="shared" si="7"/>
        <v>16.1106945746121</v>
      </c>
    </row>
    <row r="45" spans="1:22" s="45" customFormat="1" ht="11.25">
      <c r="A45" s="37">
        <v>39</v>
      </c>
      <c r="B45" s="52"/>
      <c r="C45" s="46" t="s">
        <v>64</v>
      </c>
      <c r="D45" s="47" t="s">
        <v>28</v>
      </c>
      <c r="E45" s="76" t="s">
        <v>63</v>
      </c>
      <c r="F45" s="48">
        <v>43728</v>
      </c>
      <c r="G45" s="42" t="s">
        <v>52</v>
      </c>
      <c r="H45" s="57">
        <v>206</v>
      </c>
      <c r="I45" s="57">
        <v>3</v>
      </c>
      <c r="J45" s="110">
        <v>3</v>
      </c>
      <c r="K45" s="56">
        <v>13</v>
      </c>
      <c r="L45" s="129">
        <v>3690</v>
      </c>
      <c r="M45" s="130">
        <v>390</v>
      </c>
      <c r="N45" s="63">
        <f>M45/J45</f>
        <v>130</v>
      </c>
      <c r="O45" s="65">
        <f t="shared" si="4"/>
        <v>9.461538461538462</v>
      </c>
      <c r="P45" s="43">
        <v>1112</v>
      </c>
      <c r="Q45" s="44">
        <v>139</v>
      </c>
      <c r="R45" s="64">
        <f t="shared" si="8"/>
        <v>2.318345323741007</v>
      </c>
      <c r="S45" s="64">
        <f t="shared" si="9"/>
        <v>1.8057553956834533</v>
      </c>
      <c r="T45" s="113">
        <v>423260.5</v>
      </c>
      <c r="U45" s="114">
        <v>27200</v>
      </c>
      <c r="V45" s="66">
        <f t="shared" si="7"/>
        <v>15.561047794117647</v>
      </c>
    </row>
    <row r="46" spans="1:22" s="45" customFormat="1" ht="11.25">
      <c r="A46" s="37">
        <v>40</v>
      </c>
      <c r="B46" s="38"/>
      <c r="C46" s="39" t="s">
        <v>70</v>
      </c>
      <c r="D46" s="40" t="s">
        <v>25</v>
      </c>
      <c r="E46" s="75" t="s">
        <v>69</v>
      </c>
      <c r="F46" s="41">
        <v>43763</v>
      </c>
      <c r="G46" s="42" t="s">
        <v>39</v>
      </c>
      <c r="H46" s="55">
        <v>22</v>
      </c>
      <c r="I46" s="55">
        <v>1</v>
      </c>
      <c r="J46" s="110">
        <v>1</v>
      </c>
      <c r="K46" s="56">
        <v>7</v>
      </c>
      <c r="L46" s="129">
        <v>3088.8</v>
      </c>
      <c r="M46" s="130">
        <v>309</v>
      </c>
      <c r="N46" s="63">
        <f>M46/J46</f>
        <v>309</v>
      </c>
      <c r="O46" s="65">
        <f t="shared" si="4"/>
        <v>9.996116504854369</v>
      </c>
      <c r="P46" s="43">
        <v>831.59</v>
      </c>
      <c r="Q46" s="44">
        <v>83</v>
      </c>
      <c r="R46" s="64">
        <f t="shared" si="8"/>
        <v>2.7143303791531883</v>
      </c>
      <c r="S46" s="64">
        <f t="shared" si="9"/>
        <v>2.7228915662650603</v>
      </c>
      <c r="T46" s="111">
        <v>46329.39</v>
      </c>
      <c r="U46" s="112">
        <v>3425</v>
      </c>
      <c r="V46" s="66">
        <f t="shared" si="7"/>
        <v>13.526829197080291</v>
      </c>
    </row>
    <row r="47" spans="1:22" s="45" customFormat="1" ht="11.25">
      <c r="A47" s="37">
        <v>41</v>
      </c>
      <c r="B47" s="38"/>
      <c r="C47" s="89" t="s">
        <v>50</v>
      </c>
      <c r="D47" s="40" t="s">
        <v>37</v>
      </c>
      <c r="E47" s="75" t="s">
        <v>51</v>
      </c>
      <c r="F47" s="41">
        <v>43490</v>
      </c>
      <c r="G47" s="42" t="s">
        <v>39</v>
      </c>
      <c r="H47" s="55">
        <v>25</v>
      </c>
      <c r="I47" s="55">
        <v>1</v>
      </c>
      <c r="J47" s="110">
        <v>1</v>
      </c>
      <c r="K47" s="56">
        <v>26</v>
      </c>
      <c r="L47" s="129">
        <v>2851.2</v>
      </c>
      <c r="M47" s="130">
        <v>285</v>
      </c>
      <c r="N47" s="63">
        <f>M47/J47</f>
        <v>285</v>
      </c>
      <c r="O47" s="65">
        <f aca="true" t="shared" si="10" ref="O47:O65">L47/M47</f>
        <v>10.00421052631579</v>
      </c>
      <c r="P47" s="43">
        <v>2376</v>
      </c>
      <c r="Q47" s="44">
        <v>238</v>
      </c>
      <c r="R47" s="64">
        <f t="shared" si="8"/>
        <v>0.19999999999999993</v>
      </c>
      <c r="S47" s="64">
        <f t="shared" si="9"/>
        <v>0.19747899159663865</v>
      </c>
      <c r="T47" s="111">
        <v>489031.20000000007</v>
      </c>
      <c r="U47" s="112">
        <v>40863</v>
      </c>
      <c r="V47" s="66">
        <f t="shared" si="7"/>
        <v>11.967579472872771</v>
      </c>
    </row>
    <row r="48" spans="1:22" s="45" customFormat="1" ht="11.25">
      <c r="A48" s="37">
        <v>42</v>
      </c>
      <c r="B48" s="38"/>
      <c r="C48" s="39" t="s">
        <v>71</v>
      </c>
      <c r="D48" s="40" t="s">
        <v>29</v>
      </c>
      <c r="E48" s="75" t="s">
        <v>71</v>
      </c>
      <c r="F48" s="41">
        <v>43763</v>
      </c>
      <c r="G48" s="42" t="s">
        <v>30</v>
      </c>
      <c r="H48" s="55">
        <v>276</v>
      </c>
      <c r="I48" s="55">
        <v>2</v>
      </c>
      <c r="J48" s="110">
        <v>2</v>
      </c>
      <c r="K48" s="56">
        <v>11</v>
      </c>
      <c r="L48" s="129">
        <v>2910</v>
      </c>
      <c r="M48" s="130">
        <v>255</v>
      </c>
      <c r="N48" s="63">
        <f>M48/J48</f>
        <v>127.5</v>
      </c>
      <c r="O48" s="65">
        <f t="shared" si="10"/>
        <v>11.411764705882353</v>
      </c>
      <c r="P48" s="43">
        <v>54</v>
      </c>
      <c r="Q48" s="44">
        <v>4</v>
      </c>
      <c r="R48" s="64">
        <f t="shared" si="8"/>
        <v>52.888888888888886</v>
      </c>
      <c r="S48" s="64">
        <f t="shared" si="9"/>
        <v>62.75</v>
      </c>
      <c r="T48" s="111">
        <v>3280546.9</v>
      </c>
      <c r="U48" s="112">
        <v>195001</v>
      </c>
      <c r="V48" s="66">
        <f t="shared" si="7"/>
        <v>16.823231162917114</v>
      </c>
    </row>
    <row r="49" spans="1:22" s="45" customFormat="1" ht="11.25">
      <c r="A49" s="37">
        <v>43</v>
      </c>
      <c r="B49" s="38"/>
      <c r="C49" s="39" t="s">
        <v>80</v>
      </c>
      <c r="D49" s="40" t="s">
        <v>29</v>
      </c>
      <c r="E49" s="75" t="s">
        <v>80</v>
      </c>
      <c r="F49" s="41">
        <v>43784</v>
      </c>
      <c r="G49" s="42" t="s">
        <v>42</v>
      </c>
      <c r="H49" s="55">
        <v>25</v>
      </c>
      <c r="I49" s="55">
        <v>2</v>
      </c>
      <c r="J49" s="110">
        <v>2</v>
      </c>
      <c r="K49" s="56">
        <v>5</v>
      </c>
      <c r="L49" s="129">
        <v>2265.14</v>
      </c>
      <c r="M49" s="130">
        <v>225</v>
      </c>
      <c r="N49" s="63">
        <f>M49/J49</f>
        <v>112.5</v>
      </c>
      <c r="O49" s="65">
        <f t="shared" si="10"/>
        <v>10.06728888888889</v>
      </c>
      <c r="P49" s="43">
        <v>7336.35</v>
      </c>
      <c r="Q49" s="44">
        <v>854</v>
      </c>
      <c r="R49" s="64">
        <f t="shared" si="8"/>
        <v>-0.6912442836015186</v>
      </c>
      <c r="S49" s="64">
        <f t="shared" si="9"/>
        <v>-0.7365339578454333</v>
      </c>
      <c r="T49" s="111">
        <v>45718.64</v>
      </c>
      <c r="U49" s="112">
        <v>4183</v>
      </c>
      <c r="V49" s="66">
        <f t="shared" si="7"/>
        <v>10.929629452546019</v>
      </c>
    </row>
    <row r="50" spans="1:22" s="45" customFormat="1" ht="11.25">
      <c r="A50" s="37">
        <v>44</v>
      </c>
      <c r="B50" s="38"/>
      <c r="C50" s="39" t="s">
        <v>58</v>
      </c>
      <c r="D50" s="40" t="s">
        <v>28</v>
      </c>
      <c r="E50" s="75" t="s">
        <v>59</v>
      </c>
      <c r="F50" s="41">
        <v>43679</v>
      </c>
      <c r="G50" s="42" t="s">
        <v>30</v>
      </c>
      <c r="H50" s="55">
        <v>235</v>
      </c>
      <c r="I50" s="55">
        <v>4</v>
      </c>
      <c r="J50" s="110">
        <v>4</v>
      </c>
      <c r="K50" s="56">
        <v>16</v>
      </c>
      <c r="L50" s="129">
        <v>1549</v>
      </c>
      <c r="M50" s="130">
        <v>202</v>
      </c>
      <c r="N50" s="63">
        <f>M50/J50</f>
        <v>50.5</v>
      </c>
      <c r="O50" s="65">
        <f t="shared" si="10"/>
        <v>7.6683168316831685</v>
      </c>
      <c r="P50" s="43">
        <v>9401</v>
      </c>
      <c r="Q50" s="44">
        <v>1295</v>
      </c>
      <c r="R50" s="64">
        <f t="shared" si="8"/>
        <v>-0.8352302946495054</v>
      </c>
      <c r="S50" s="64">
        <f t="shared" si="9"/>
        <v>-0.844015444015444</v>
      </c>
      <c r="T50" s="111">
        <v>770502.6</v>
      </c>
      <c r="U50" s="112">
        <v>48750</v>
      </c>
      <c r="V50" s="66">
        <f t="shared" si="7"/>
        <v>15.805181538461538</v>
      </c>
    </row>
    <row r="51" spans="1:22" s="45" customFormat="1" ht="11.25">
      <c r="A51" s="37">
        <v>45</v>
      </c>
      <c r="B51" s="38"/>
      <c r="C51" s="39" t="s">
        <v>93</v>
      </c>
      <c r="D51" s="40" t="s">
        <v>92</v>
      </c>
      <c r="E51" s="75" t="s">
        <v>91</v>
      </c>
      <c r="F51" s="41">
        <v>43805</v>
      </c>
      <c r="G51" s="77" t="s">
        <v>46</v>
      </c>
      <c r="H51" s="55">
        <v>171</v>
      </c>
      <c r="I51" s="55">
        <v>5</v>
      </c>
      <c r="J51" s="110">
        <v>5</v>
      </c>
      <c r="K51" s="56">
        <v>4</v>
      </c>
      <c r="L51" s="129">
        <v>1674</v>
      </c>
      <c r="M51" s="130">
        <v>191</v>
      </c>
      <c r="N51" s="63">
        <f>M51/J51</f>
        <v>38.2</v>
      </c>
      <c r="O51" s="65">
        <f t="shared" si="10"/>
        <v>8.764397905759163</v>
      </c>
      <c r="P51" s="43">
        <v>2600</v>
      </c>
      <c r="Q51" s="44">
        <v>206</v>
      </c>
      <c r="R51" s="64">
        <f t="shared" si="8"/>
        <v>-0.35615384615384615</v>
      </c>
      <c r="S51" s="64">
        <f t="shared" si="9"/>
        <v>-0.07281553398058252</v>
      </c>
      <c r="T51" s="111">
        <v>479678</v>
      </c>
      <c r="U51" s="112">
        <v>26202</v>
      </c>
      <c r="V51" s="66">
        <f t="shared" si="7"/>
        <v>18.306923135638502</v>
      </c>
    </row>
    <row r="52" spans="1:22" s="45" customFormat="1" ht="11.25">
      <c r="A52" s="37">
        <v>46</v>
      </c>
      <c r="B52" s="49"/>
      <c r="C52" s="54" t="s">
        <v>44</v>
      </c>
      <c r="D52" s="40" t="s">
        <v>28</v>
      </c>
      <c r="E52" s="85" t="s">
        <v>44</v>
      </c>
      <c r="F52" s="41">
        <v>43189</v>
      </c>
      <c r="G52" s="42" t="s">
        <v>35</v>
      </c>
      <c r="H52" s="55">
        <v>93</v>
      </c>
      <c r="I52" s="55">
        <v>1</v>
      </c>
      <c r="J52" s="110">
        <v>1</v>
      </c>
      <c r="K52" s="56">
        <v>17</v>
      </c>
      <c r="L52" s="134">
        <v>885</v>
      </c>
      <c r="M52" s="135">
        <v>177</v>
      </c>
      <c r="N52" s="63">
        <f>M52/J52</f>
        <v>177</v>
      </c>
      <c r="O52" s="65">
        <f t="shared" si="10"/>
        <v>5</v>
      </c>
      <c r="P52" s="50">
        <v>560.000000001077</v>
      </c>
      <c r="Q52" s="51">
        <v>112</v>
      </c>
      <c r="R52" s="64">
        <f t="shared" si="8"/>
        <v>0.5803571428541037</v>
      </c>
      <c r="S52" s="64">
        <f t="shared" si="9"/>
        <v>0.5803571428571429</v>
      </c>
      <c r="T52" s="117">
        <v>107484.93000000001</v>
      </c>
      <c r="U52" s="118">
        <v>14316</v>
      </c>
      <c r="V52" s="66">
        <f t="shared" si="7"/>
        <v>7.508028080469406</v>
      </c>
    </row>
    <row r="53" spans="1:22" s="45" customFormat="1" ht="11.25">
      <c r="A53" s="37">
        <v>47</v>
      </c>
      <c r="B53" s="38"/>
      <c r="C53" s="39" t="s">
        <v>94</v>
      </c>
      <c r="D53" s="40" t="s">
        <v>75</v>
      </c>
      <c r="E53" s="75" t="s">
        <v>95</v>
      </c>
      <c r="F53" s="41">
        <v>43805</v>
      </c>
      <c r="G53" s="84" t="s">
        <v>36</v>
      </c>
      <c r="H53" s="55">
        <v>17</v>
      </c>
      <c r="I53" s="55">
        <v>2</v>
      </c>
      <c r="J53" s="110">
        <v>2</v>
      </c>
      <c r="K53" s="56">
        <v>5</v>
      </c>
      <c r="L53" s="129">
        <v>1588</v>
      </c>
      <c r="M53" s="130">
        <v>146</v>
      </c>
      <c r="N53" s="63">
        <f>M53/J53</f>
        <v>73</v>
      </c>
      <c r="O53" s="65">
        <f t="shared" si="10"/>
        <v>10.876712328767123</v>
      </c>
      <c r="P53" s="43">
        <v>2992</v>
      </c>
      <c r="Q53" s="44">
        <v>286</v>
      </c>
      <c r="R53" s="64">
        <f t="shared" si="8"/>
        <v>-0.4692513368983957</v>
      </c>
      <c r="S53" s="64">
        <f t="shared" si="9"/>
        <v>-0.48951048951048953</v>
      </c>
      <c r="T53" s="111">
        <v>55636</v>
      </c>
      <c r="U53" s="112">
        <v>4476</v>
      </c>
      <c r="V53" s="66">
        <f t="shared" si="7"/>
        <v>12.429848078641644</v>
      </c>
    </row>
    <row r="54" spans="1:22" s="45" customFormat="1" ht="11.25">
      <c r="A54" s="37">
        <v>48</v>
      </c>
      <c r="B54" s="38"/>
      <c r="C54" s="39" t="s">
        <v>31</v>
      </c>
      <c r="D54" s="40" t="s">
        <v>25</v>
      </c>
      <c r="E54" s="75" t="s">
        <v>32</v>
      </c>
      <c r="F54" s="41">
        <v>43259</v>
      </c>
      <c r="G54" s="42" t="s">
        <v>33</v>
      </c>
      <c r="H54" s="55">
        <v>180</v>
      </c>
      <c r="I54" s="55">
        <v>1</v>
      </c>
      <c r="J54" s="110">
        <v>1</v>
      </c>
      <c r="K54" s="56">
        <v>10</v>
      </c>
      <c r="L54" s="129">
        <v>2438</v>
      </c>
      <c r="M54" s="130">
        <v>129</v>
      </c>
      <c r="N54" s="63">
        <f>M54/J54</f>
        <v>129</v>
      </c>
      <c r="O54" s="65">
        <f t="shared" si="10"/>
        <v>18.899224806201552</v>
      </c>
      <c r="P54" s="43">
        <v>2376</v>
      </c>
      <c r="Q54" s="44">
        <v>475</v>
      </c>
      <c r="R54" s="64">
        <f t="shared" si="8"/>
        <v>0.026094276094276093</v>
      </c>
      <c r="S54" s="64">
        <f t="shared" si="9"/>
        <v>-0.728421052631579</v>
      </c>
      <c r="T54" s="115">
        <v>1185310.6700000002</v>
      </c>
      <c r="U54" s="116">
        <v>89672</v>
      </c>
      <c r="V54" s="66">
        <f t="shared" si="7"/>
        <v>13.21829188598448</v>
      </c>
    </row>
    <row r="55" spans="1:22" s="45" customFormat="1" ht="11.25">
      <c r="A55" s="37">
        <v>49</v>
      </c>
      <c r="B55" s="38"/>
      <c r="C55" s="90" t="s">
        <v>55</v>
      </c>
      <c r="D55" s="40" t="s">
        <v>28</v>
      </c>
      <c r="E55" s="75" t="s">
        <v>56</v>
      </c>
      <c r="F55" s="41">
        <v>43630</v>
      </c>
      <c r="G55" s="42" t="s">
        <v>30</v>
      </c>
      <c r="H55" s="55">
        <v>112</v>
      </c>
      <c r="I55" s="55">
        <v>1</v>
      </c>
      <c r="J55" s="110">
        <v>1</v>
      </c>
      <c r="K55" s="56">
        <v>10</v>
      </c>
      <c r="L55" s="129">
        <v>648</v>
      </c>
      <c r="M55" s="130">
        <v>108</v>
      </c>
      <c r="N55" s="63">
        <f>M55/J55</f>
        <v>108</v>
      </c>
      <c r="O55" s="65">
        <f t="shared" si="10"/>
        <v>6</v>
      </c>
      <c r="P55" s="43">
        <v>217</v>
      </c>
      <c r="Q55" s="44">
        <v>31</v>
      </c>
      <c r="R55" s="64">
        <f t="shared" si="8"/>
        <v>1.9861751152073732</v>
      </c>
      <c r="S55" s="64">
        <f t="shared" si="9"/>
        <v>2.4838709677419355</v>
      </c>
      <c r="T55" s="111">
        <v>96204.21</v>
      </c>
      <c r="U55" s="112">
        <v>7131</v>
      </c>
      <c r="V55" s="66">
        <f t="shared" si="7"/>
        <v>13.490984434160708</v>
      </c>
    </row>
    <row r="56" spans="1:22" s="45" customFormat="1" ht="11.25">
      <c r="A56" s="37">
        <v>50</v>
      </c>
      <c r="B56" s="38"/>
      <c r="C56" s="39" t="s">
        <v>81</v>
      </c>
      <c r="D56" s="40" t="s">
        <v>37</v>
      </c>
      <c r="E56" s="75" t="s">
        <v>81</v>
      </c>
      <c r="F56" s="41">
        <v>43784</v>
      </c>
      <c r="G56" s="42" t="s">
        <v>62</v>
      </c>
      <c r="H56" s="55">
        <v>49</v>
      </c>
      <c r="I56" s="55">
        <v>1</v>
      </c>
      <c r="J56" s="110">
        <v>1</v>
      </c>
      <c r="K56" s="56">
        <v>7</v>
      </c>
      <c r="L56" s="129">
        <v>1441</v>
      </c>
      <c r="M56" s="130">
        <v>95</v>
      </c>
      <c r="N56" s="63">
        <f>M56/J56</f>
        <v>95</v>
      </c>
      <c r="O56" s="65">
        <f t="shared" si="10"/>
        <v>15.16842105263158</v>
      </c>
      <c r="P56" s="43">
        <v>286</v>
      </c>
      <c r="Q56" s="44">
        <v>23</v>
      </c>
      <c r="R56" s="64">
        <f t="shared" si="8"/>
        <v>4.038461538461538</v>
      </c>
      <c r="S56" s="64">
        <f t="shared" si="9"/>
        <v>3.130434782608696</v>
      </c>
      <c r="T56" s="111">
        <v>48479</v>
      </c>
      <c r="U56" s="112">
        <v>3235</v>
      </c>
      <c r="V56" s="66">
        <f t="shared" si="7"/>
        <v>14.985780525502319</v>
      </c>
    </row>
    <row r="57" spans="1:22" s="45" customFormat="1" ht="11.25">
      <c r="A57" s="37">
        <v>51</v>
      </c>
      <c r="B57" s="38"/>
      <c r="C57" s="46" t="s">
        <v>67</v>
      </c>
      <c r="D57" s="47" t="s">
        <v>43</v>
      </c>
      <c r="E57" s="76" t="s">
        <v>67</v>
      </c>
      <c r="F57" s="48">
        <v>43742</v>
      </c>
      <c r="G57" s="42" t="s">
        <v>27</v>
      </c>
      <c r="H57" s="57">
        <v>313</v>
      </c>
      <c r="I57" s="57">
        <v>1</v>
      </c>
      <c r="J57" s="110">
        <v>1</v>
      </c>
      <c r="K57" s="56">
        <v>14</v>
      </c>
      <c r="L57" s="129">
        <v>1643</v>
      </c>
      <c r="M57" s="130">
        <v>88</v>
      </c>
      <c r="N57" s="63">
        <f>M57/J57</f>
        <v>88</v>
      </c>
      <c r="O57" s="65">
        <f t="shared" si="10"/>
        <v>18.670454545454547</v>
      </c>
      <c r="P57" s="43">
        <v>2464</v>
      </c>
      <c r="Q57" s="44">
        <v>132</v>
      </c>
      <c r="R57" s="64">
        <f t="shared" si="8"/>
        <v>-0.33319805194805197</v>
      </c>
      <c r="S57" s="64">
        <f t="shared" si="9"/>
        <v>-0.3333333333333333</v>
      </c>
      <c r="T57" s="113">
        <v>36804105</v>
      </c>
      <c r="U57" s="114">
        <v>1869324</v>
      </c>
      <c r="V57" s="66">
        <f t="shared" si="7"/>
        <v>19.688456896717742</v>
      </c>
    </row>
    <row r="58" spans="1:22" s="45" customFormat="1" ht="11.25">
      <c r="A58" s="37">
        <v>52</v>
      </c>
      <c r="B58" s="38"/>
      <c r="C58" s="39" t="s">
        <v>86</v>
      </c>
      <c r="D58" s="40" t="s">
        <v>25</v>
      </c>
      <c r="E58" s="75" t="s">
        <v>86</v>
      </c>
      <c r="F58" s="41">
        <v>43798</v>
      </c>
      <c r="G58" s="42" t="s">
        <v>39</v>
      </c>
      <c r="H58" s="55">
        <v>19</v>
      </c>
      <c r="I58" s="55">
        <v>1</v>
      </c>
      <c r="J58" s="110">
        <v>1</v>
      </c>
      <c r="K58" s="56">
        <v>6</v>
      </c>
      <c r="L58" s="129">
        <v>831.59</v>
      </c>
      <c r="M58" s="130">
        <v>83</v>
      </c>
      <c r="N58" s="63">
        <f>M58/J58</f>
        <v>83</v>
      </c>
      <c r="O58" s="65">
        <f t="shared" si="10"/>
        <v>10.019156626506025</v>
      </c>
      <c r="P58" s="43">
        <v>9119</v>
      </c>
      <c r="Q58" s="44">
        <v>733</v>
      </c>
      <c r="R58" s="64">
        <f t="shared" si="8"/>
        <v>-0.9088068867200351</v>
      </c>
      <c r="S58" s="64">
        <f t="shared" si="9"/>
        <v>-0.8867667121418826</v>
      </c>
      <c r="T58" s="111">
        <v>99172.39</v>
      </c>
      <c r="U58" s="112">
        <v>6486</v>
      </c>
      <c r="V58" s="66">
        <f t="shared" si="7"/>
        <v>15.29022355843355</v>
      </c>
    </row>
    <row r="59" spans="1:22" s="45" customFormat="1" ht="11.25">
      <c r="A59" s="37">
        <v>53</v>
      </c>
      <c r="B59" s="52"/>
      <c r="C59" s="46" t="s">
        <v>87</v>
      </c>
      <c r="D59" s="47" t="s">
        <v>26</v>
      </c>
      <c r="E59" s="76" t="s">
        <v>87</v>
      </c>
      <c r="F59" s="48">
        <v>43798</v>
      </c>
      <c r="G59" s="42" t="s">
        <v>52</v>
      </c>
      <c r="H59" s="57">
        <v>100</v>
      </c>
      <c r="I59" s="57">
        <v>2</v>
      </c>
      <c r="J59" s="110">
        <v>2</v>
      </c>
      <c r="K59" s="56">
        <v>6</v>
      </c>
      <c r="L59" s="129">
        <v>861</v>
      </c>
      <c r="M59" s="130">
        <v>59</v>
      </c>
      <c r="N59" s="63">
        <f>M59/J59</f>
        <v>29.5</v>
      </c>
      <c r="O59" s="65">
        <f t="shared" si="10"/>
        <v>14.59322033898305</v>
      </c>
      <c r="P59" s="43">
        <v>7806</v>
      </c>
      <c r="Q59" s="44">
        <v>682</v>
      </c>
      <c r="R59" s="64">
        <f t="shared" si="8"/>
        <v>-0.8897002305918524</v>
      </c>
      <c r="S59" s="64">
        <f t="shared" si="9"/>
        <v>-0.9134897360703812</v>
      </c>
      <c r="T59" s="113">
        <v>215568</v>
      </c>
      <c r="U59" s="114">
        <v>13289</v>
      </c>
      <c r="V59" s="66">
        <f t="shared" si="7"/>
        <v>16.221536609225677</v>
      </c>
    </row>
    <row r="60" spans="1:22" s="45" customFormat="1" ht="11.25">
      <c r="A60" s="37">
        <v>54</v>
      </c>
      <c r="B60" s="91" t="s">
        <v>24</v>
      </c>
      <c r="C60" s="39" t="s">
        <v>136</v>
      </c>
      <c r="D60" s="40" t="s">
        <v>26</v>
      </c>
      <c r="E60" s="75" t="s">
        <v>136</v>
      </c>
      <c r="F60" s="41">
        <v>43833</v>
      </c>
      <c r="G60" s="42" t="s">
        <v>41</v>
      </c>
      <c r="H60" s="55">
        <v>11</v>
      </c>
      <c r="I60" s="55">
        <v>11</v>
      </c>
      <c r="J60" s="110">
        <v>11</v>
      </c>
      <c r="K60" s="56">
        <v>1</v>
      </c>
      <c r="L60" s="129">
        <v>904</v>
      </c>
      <c r="M60" s="130">
        <v>57</v>
      </c>
      <c r="N60" s="63">
        <f>M60/J60</f>
        <v>5.181818181818182</v>
      </c>
      <c r="O60" s="65">
        <f t="shared" si="10"/>
        <v>15.859649122807017</v>
      </c>
      <c r="P60" s="43"/>
      <c r="Q60" s="44"/>
      <c r="R60" s="64"/>
      <c r="S60" s="64"/>
      <c r="T60" s="111">
        <v>904</v>
      </c>
      <c r="U60" s="112">
        <v>57</v>
      </c>
      <c r="V60" s="66">
        <f t="shared" si="7"/>
        <v>15.859649122807017</v>
      </c>
    </row>
    <row r="61" spans="1:22" s="45" customFormat="1" ht="11.25">
      <c r="A61" s="37">
        <v>55</v>
      </c>
      <c r="B61" s="38"/>
      <c r="C61" s="39" t="s">
        <v>119</v>
      </c>
      <c r="D61" s="40" t="s">
        <v>112</v>
      </c>
      <c r="E61" s="75" t="s">
        <v>119</v>
      </c>
      <c r="F61" s="41">
        <v>43826</v>
      </c>
      <c r="G61" s="42" t="s">
        <v>30</v>
      </c>
      <c r="H61" s="55">
        <v>67</v>
      </c>
      <c r="I61" s="55">
        <v>9</v>
      </c>
      <c r="J61" s="110">
        <v>9</v>
      </c>
      <c r="K61" s="56">
        <v>2</v>
      </c>
      <c r="L61" s="129">
        <v>719</v>
      </c>
      <c r="M61" s="130">
        <v>57</v>
      </c>
      <c r="N61" s="63">
        <f>M61/J61</f>
        <v>6.333333333333333</v>
      </c>
      <c r="O61" s="65">
        <f t="shared" si="10"/>
        <v>12.614035087719298</v>
      </c>
      <c r="P61" s="43">
        <v>22424.5</v>
      </c>
      <c r="Q61" s="44">
        <v>1219</v>
      </c>
      <c r="R61" s="64">
        <f>IF(P61&lt;&gt;0,-(P61-L61)/P61,"")</f>
        <v>-0.9679368547793707</v>
      </c>
      <c r="S61" s="64">
        <f>IF(Q61&lt;&gt;0,-(Q61-M61)/Q61,"")</f>
        <v>-0.9532403609515997</v>
      </c>
      <c r="T61" s="111">
        <v>23143.5</v>
      </c>
      <c r="U61" s="112">
        <v>1276</v>
      </c>
      <c r="V61" s="66">
        <f t="shared" si="7"/>
        <v>18.137539184952978</v>
      </c>
    </row>
    <row r="62" spans="1:22" s="45" customFormat="1" ht="11.25">
      <c r="A62" s="37">
        <v>56</v>
      </c>
      <c r="B62" s="38"/>
      <c r="C62" s="39" t="s">
        <v>108</v>
      </c>
      <c r="D62" s="40" t="s">
        <v>28</v>
      </c>
      <c r="E62" s="75" t="s">
        <v>108</v>
      </c>
      <c r="F62" s="41">
        <v>43819</v>
      </c>
      <c r="G62" s="42" t="s">
        <v>42</v>
      </c>
      <c r="H62" s="55">
        <v>26</v>
      </c>
      <c r="I62" s="55">
        <v>1</v>
      </c>
      <c r="J62" s="110">
        <v>1</v>
      </c>
      <c r="K62" s="56">
        <v>2</v>
      </c>
      <c r="L62" s="129">
        <v>679</v>
      </c>
      <c r="M62" s="130">
        <v>41</v>
      </c>
      <c r="N62" s="63">
        <f>M62/J62</f>
        <v>41</v>
      </c>
      <c r="O62" s="65">
        <f t="shared" si="10"/>
        <v>16.5609756097561</v>
      </c>
      <c r="P62" s="43">
        <v>8973.52</v>
      </c>
      <c r="Q62" s="44">
        <v>741</v>
      </c>
      <c r="R62" s="64">
        <f>IF(P62&lt;&gt;0,-(P62-L62)/P62,"")</f>
        <v>-0.9243329262095588</v>
      </c>
      <c r="S62" s="64">
        <f>IF(Q62&lt;&gt;0,-(Q62-M62)/Q62,"")</f>
        <v>-0.9446693657219973</v>
      </c>
      <c r="T62" s="111">
        <v>9653.52</v>
      </c>
      <c r="U62" s="112">
        <v>782</v>
      </c>
      <c r="V62" s="66">
        <f t="shared" si="7"/>
        <v>12.344654731457801</v>
      </c>
    </row>
    <row r="63" spans="1:22" s="45" customFormat="1" ht="11.25">
      <c r="A63" s="37">
        <v>57</v>
      </c>
      <c r="B63" s="38"/>
      <c r="C63" s="73" t="s">
        <v>47</v>
      </c>
      <c r="D63" s="86" t="s">
        <v>26</v>
      </c>
      <c r="E63" s="87" t="s">
        <v>47</v>
      </c>
      <c r="F63" s="67">
        <v>43434</v>
      </c>
      <c r="G63" s="68" t="s">
        <v>39</v>
      </c>
      <c r="H63" s="69">
        <v>13</v>
      </c>
      <c r="I63" s="69">
        <v>1</v>
      </c>
      <c r="J63" s="110">
        <v>1</v>
      </c>
      <c r="K63" s="70">
        <v>25</v>
      </c>
      <c r="L63" s="129">
        <v>75</v>
      </c>
      <c r="M63" s="130">
        <v>25</v>
      </c>
      <c r="N63" s="63">
        <f>M63/J63</f>
        <v>25</v>
      </c>
      <c r="O63" s="65">
        <f t="shared" si="10"/>
        <v>3</v>
      </c>
      <c r="P63" s="71">
        <v>2376</v>
      </c>
      <c r="Q63" s="72">
        <v>238</v>
      </c>
      <c r="R63" s="64">
        <f>IF(P63&lt;&gt;0,-(P63-L63)/P63,"")</f>
        <v>-0.9684343434343434</v>
      </c>
      <c r="S63" s="64">
        <f>IF(Q63&lt;&gt;0,-(Q63-M63)/Q63,"")</f>
        <v>-0.8949579831932774</v>
      </c>
      <c r="T63" s="121">
        <v>63878.340000000004</v>
      </c>
      <c r="U63" s="122">
        <v>9260</v>
      </c>
      <c r="V63" s="66">
        <f t="shared" si="7"/>
        <v>6.898308855291577</v>
      </c>
    </row>
    <row r="64" spans="1:22" s="45" customFormat="1" ht="11.25">
      <c r="A64" s="37">
        <v>58</v>
      </c>
      <c r="B64" s="38"/>
      <c r="C64" s="39" t="s">
        <v>57</v>
      </c>
      <c r="D64" s="40" t="s">
        <v>25</v>
      </c>
      <c r="E64" s="75" t="s">
        <v>57</v>
      </c>
      <c r="F64" s="41">
        <v>43644</v>
      </c>
      <c r="G64" s="42" t="s">
        <v>41</v>
      </c>
      <c r="H64" s="55">
        <v>66</v>
      </c>
      <c r="I64" s="55">
        <v>1</v>
      </c>
      <c r="J64" s="110">
        <v>1</v>
      </c>
      <c r="K64" s="56">
        <v>6</v>
      </c>
      <c r="L64" s="129">
        <v>326</v>
      </c>
      <c r="M64" s="130">
        <v>22</v>
      </c>
      <c r="N64" s="63">
        <f>M64/J64</f>
        <v>22</v>
      </c>
      <c r="O64" s="65">
        <f t="shared" si="10"/>
        <v>14.818181818181818</v>
      </c>
      <c r="P64" s="43">
        <v>386</v>
      </c>
      <c r="Q64" s="44">
        <v>28</v>
      </c>
      <c r="R64" s="64">
        <f>IF(P64&lt;&gt;0,-(P64-L64)/P64,"")</f>
        <v>-0.15544041450777202</v>
      </c>
      <c r="S64" s="64">
        <f>IF(Q64&lt;&gt;0,-(Q64-M64)/Q64,"")</f>
        <v>-0.21428571428571427</v>
      </c>
      <c r="T64" s="111">
        <v>47249</v>
      </c>
      <c r="U64" s="112">
        <v>3341</v>
      </c>
      <c r="V64" s="66">
        <f t="shared" si="7"/>
        <v>14.14217300209518</v>
      </c>
    </row>
    <row r="65" spans="1:22" s="45" customFormat="1" ht="11.25">
      <c r="A65" s="37">
        <v>59</v>
      </c>
      <c r="B65" s="38"/>
      <c r="C65" s="39" t="s">
        <v>65</v>
      </c>
      <c r="D65" s="40" t="s">
        <v>25</v>
      </c>
      <c r="E65" s="75" t="s">
        <v>66</v>
      </c>
      <c r="F65" s="41">
        <v>43742</v>
      </c>
      <c r="G65" s="42" t="s">
        <v>39</v>
      </c>
      <c r="H65" s="55">
        <v>28</v>
      </c>
      <c r="I65" s="55">
        <v>1</v>
      </c>
      <c r="J65" s="110">
        <v>1</v>
      </c>
      <c r="K65" s="56">
        <v>10</v>
      </c>
      <c r="L65" s="129">
        <v>140</v>
      </c>
      <c r="M65" s="130">
        <v>8</v>
      </c>
      <c r="N65" s="63">
        <f>M65/J65</f>
        <v>8</v>
      </c>
      <c r="O65" s="65">
        <f t="shared" si="10"/>
        <v>17.5</v>
      </c>
      <c r="P65" s="43">
        <v>260</v>
      </c>
      <c r="Q65" s="44">
        <v>15</v>
      </c>
      <c r="R65" s="64">
        <f>IF(P65&lt;&gt;0,-(P65-L65)/P65,"")</f>
        <v>-0.46153846153846156</v>
      </c>
      <c r="S65" s="64">
        <f>IF(Q65&lt;&gt;0,-(Q65-M65)/Q65,"")</f>
        <v>-0.4666666666666667</v>
      </c>
      <c r="T65" s="111">
        <v>26492.89</v>
      </c>
      <c r="U65" s="112">
        <v>2001</v>
      </c>
      <c r="V65" s="66">
        <f t="shared" si="7"/>
        <v>13.239825087456271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2020-01-10T18:16:02Z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