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60" windowHeight="9015" tabRatio="556" activeTab="0"/>
  </bookViews>
  <sheets>
    <sheet name="3-5.1.2020 (hafta sonu)" sheetId="1" r:id="rId1"/>
  </sheets>
  <definedNames>
    <definedName name="Excel_BuiltIn__FilterDatabase" localSheetId="0">'3-5.1.2020 (hafta sonu)'!$A$1:$AB$45</definedName>
    <definedName name="_xlnm.Print_Area" localSheetId="0">'3-5.1.2020 (hafta sonu)'!#REF!</definedName>
  </definedNames>
  <calcPr fullCalcOnLoad="1"/>
</workbook>
</file>

<file path=xl/sharedStrings.xml><?xml version="1.0" encoding="utf-8"?>
<sst xmlns="http://schemas.openxmlformats.org/spreadsheetml/2006/main" count="202" uniqueCount="111">
  <si>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</si>
  <si>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</si>
  <si>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</si>
  <si>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</si>
  <si>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</si>
  <si>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</si>
  <si>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</si>
  <si>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</si>
  <si>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</si>
  <si>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</si>
  <si>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</si>
  <si>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</si>
  <si>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</si>
  <si>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</si>
  <si>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</si>
  <si>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</si>
  <si>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</si>
  <si>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</si>
  <si>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</si>
  <si>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</si>
  <si>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</si>
  <si>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</si>
  <si>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</si>
  <si>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</si>
  <si>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</si>
  <si>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</si>
  <si>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</si>
  <si>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</si>
  <si>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</si>
  <si>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</si>
  <si>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</si>
  <si>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</si>
  <si>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</si>
  <si>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G</t>
  </si>
  <si>
    <t>CGVMARS DAĞITIM</t>
  </si>
  <si>
    <t>BİR FİLM</t>
  </si>
  <si>
    <t>7+</t>
  </si>
  <si>
    <t>FİLMARTI</t>
  </si>
  <si>
    <t>13+</t>
  </si>
  <si>
    <t>ÖZEN FİLM</t>
  </si>
  <si>
    <t>BS DAĞITIM</t>
  </si>
  <si>
    <t>13+15A</t>
  </si>
  <si>
    <t>MC FİLM</t>
  </si>
  <si>
    <t>KURMACA</t>
  </si>
  <si>
    <t>18+</t>
  </si>
  <si>
    <t>YABANİ</t>
  </si>
  <si>
    <t>CJET</t>
  </si>
  <si>
    <t>TME FILMS</t>
  </si>
  <si>
    <t>İFRİT</t>
  </si>
  <si>
    <t>JOKER</t>
  </si>
  <si>
    <t>7. KOĞUŞTAKİ MUCİZE</t>
  </si>
  <si>
    <t>ARAF 3: CİNLER KİTABI</t>
  </si>
  <si>
    <t>PARAZİT</t>
  </si>
  <si>
    <t>GISAENGCHUNG - PARASITE</t>
  </si>
  <si>
    <t>16+</t>
  </si>
  <si>
    <t>RECEP İVEDİK 6</t>
  </si>
  <si>
    <t>10+</t>
  </si>
  <si>
    <t>FROZEN 2</t>
  </si>
  <si>
    <t>10A</t>
  </si>
  <si>
    <t>CEP HERKÜLÜ: NAİM SÜLEYMANOĞLU</t>
  </si>
  <si>
    <t>KÜÇÜK ŞEYLER</t>
  </si>
  <si>
    <t>PORTRAIT DE LA JEUNE FILLE EN FEU</t>
  </si>
  <si>
    <t>ALEV ALMIŞ BİR GENÇ KIZIN PORTRESİ</t>
  </si>
  <si>
    <t>MUCİZE 2: AŞK</t>
  </si>
  <si>
    <t>KAHRAMAN BALIK</t>
  </si>
  <si>
    <t>6A</t>
  </si>
  <si>
    <t>GO FISH</t>
  </si>
  <si>
    <t>BEENPOLE</t>
  </si>
  <si>
    <t>UZUN KIZ</t>
  </si>
  <si>
    <t>THE ADDAMS FAMILY</t>
  </si>
  <si>
    <t>ADDAMS AİLESİ</t>
  </si>
  <si>
    <t>AMAN REİS DUYMASIN</t>
  </si>
  <si>
    <t>JUMANJI: THE NEXT LEVEL</t>
  </si>
  <si>
    <t>JUMANJ: YENİ SEVİYE</t>
  </si>
  <si>
    <t>GÜZELLİĞİN PORTRESİ</t>
  </si>
  <si>
    <t>THE DONKEY KING</t>
  </si>
  <si>
    <t>EŞEK KRAL</t>
  </si>
  <si>
    <t>EMA</t>
  </si>
  <si>
    <t>BOMBSHELL</t>
  </si>
  <si>
    <t>SKANDAL</t>
  </si>
  <si>
    <t>KIRK YALAN</t>
  </si>
  <si>
    <t>10+13A</t>
  </si>
  <si>
    <t>ELFLAND</t>
  </si>
  <si>
    <t>ELFLAND: YENİ YIL DEDEKTİFLERİ</t>
  </si>
  <si>
    <t>6+10A</t>
  </si>
  <si>
    <t>BEYAZ HÜZÜN</t>
  </si>
  <si>
    <t>6+</t>
  </si>
  <si>
    <t>STAR WARS: RISE OF THE SKYWALKER</t>
  </si>
  <si>
    <t>STAR WARS: SKYWALKER'IN YÜKSELİŞİ</t>
  </si>
  <si>
    <t>KARLAR ÜLKESİ 2</t>
  </si>
  <si>
    <t>RAFADAN TAYFA: GÖBEKLİTEPE</t>
  </si>
  <si>
    <t>ASLAN PARÇAM</t>
  </si>
  <si>
    <t>ŞUURSUZ AŞK</t>
  </si>
  <si>
    <t>LARA</t>
  </si>
  <si>
    <t>KARA NOEL</t>
  </si>
  <si>
    <t>BLACK CHRISTMAS</t>
  </si>
  <si>
    <t>LITTLE JOE</t>
  </si>
  <si>
    <t>KÜÇÜK JOE</t>
  </si>
  <si>
    <t>3 - 5 OCAK 2020 / 1. VİZYON HAFTASI</t>
  </si>
  <si>
    <t>JUDY</t>
  </si>
  <si>
    <t>YIP MAN 4</t>
  </si>
  <si>
    <t>IP MAN 4: FİNAL</t>
  </si>
  <si>
    <t>OFFICIAL SECRETS</t>
  </si>
  <si>
    <t>RESMİ SIRLAR</t>
  </si>
  <si>
    <t>BABA PARASI</t>
  </si>
  <si>
    <t>2177: HACKERLARI</t>
  </si>
  <si>
    <t>STRAY</t>
  </si>
  <si>
    <t>2177: THE SAN FRANCISCO LOVE HACKER GAMES</t>
  </si>
  <si>
    <t>BACURAU</t>
  </si>
  <si>
    <t>LAZKİT</t>
  </si>
  <si>
    <t>GECE GELEN: CİN BEBEK</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</si>
</sst>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84">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8"/>
      <name val="Calibri"/>
      <family val="2"/>
    </font>
    <font>
      <b/>
      <sz val="7"/>
      <color indexed="10"/>
      <name val="Calibri"/>
      <family val="2"/>
    </font>
    <font>
      <sz val="7"/>
      <color indexed="10"/>
      <name val="Calibri"/>
      <family val="2"/>
    </font>
    <font>
      <b/>
      <sz val="7"/>
      <color indexed="2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B0F0"/>
      <name val="Calibri"/>
      <family val="2"/>
    </font>
    <font>
      <sz val="10"/>
      <color rgb="FF00B0F0"/>
      <name val="Arial"/>
      <family val="2"/>
    </font>
    <font>
      <b/>
      <sz val="8"/>
      <color rgb="FF00B0F0"/>
      <name val="Corbel"/>
      <family val="2"/>
    </font>
    <font>
      <sz val="7"/>
      <color rgb="FF00B0F0"/>
      <name val="Arial"/>
      <family val="2"/>
    </font>
    <font>
      <sz val="7"/>
      <color theme="1"/>
      <name val="Calibri"/>
      <family val="2"/>
    </font>
    <font>
      <b/>
      <sz val="7"/>
      <color rgb="FF00B0F0"/>
      <name val="Calibri"/>
      <family val="2"/>
    </font>
    <font>
      <b/>
      <sz val="7"/>
      <color theme="0"/>
      <name val="Calibri"/>
      <family val="2"/>
    </font>
    <font>
      <b/>
      <sz val="7"/>
      <color theme="5"/>
      <name val="Calibri"/>
      <family val="2"/>
    </font>
    <font>
      <sz val="7"/>
      <color theme="5"/>
      <name val="Calibri"/>
      <family val="2"/>
    </font>
    <font>
      <b/>
      <sz val="7"/>
      <color theme="5" tint="0.599990010261535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5" tint="-0.4999699890613556"/>
        <bgColor indexed="64"/>
      </patternFill>
    </fill>
    <fill>
      <patternFill patternType="solid">
        <fgColor theme="7" tint="0.5999900102615356"/>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hair">
        <color indexed="8"/>
      </left>
      <right style="hair">
        <color indexed="8"/>
      </right>
      <top style="hair">
        <color indexed="8"/>
      </top>
      <bottom style="hair">
        <color indexed="8"/>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4" fillId="20" borderId="5" applyNumberFormat="0" applyAlignment="0" applyProtection="0"/>
    <xf numFmtId="0" fontId="3" fillId="0" borderId="0">
      <alignment/>
      <protection/>
    </xf>
    <xf numFmtId="0" fontId="30" fillId="21" borderId="0" applyNumberFormat="0" applyBorder="0" applyAlignment="0" applyProtection="0"/>
    <xf numFmtId="0" fontId="65" fillId="22" borderId="6" applyNumberFormat="0" applyAlignment="0" applyProtection="0"/>
    <xf numFmtId="0" fontId="66" fillId="20" borderId="6" applyNumberFormat="0" applyAlignment="0" applyProtection="0"/>
    <xf numFmtId="0" fontId="67" fillId="23" borderId="7" applyNumberFormat="0" applyAlignment="0" applyProtection="0"/>
    <xf numFmtId="0" fontId="68" fillId="24" borderId="0" applyNumberFormat="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0"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1"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2" fillId="0" borderId="10" applyNumberFormat="0" applyFill="0" applyAlignment="0" applyProtection="0"/>
    <xf numFmtId="0" fontId="73"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56"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4" fillId="35" borderId="12" xfId="0" applyNumberFormat="1" applyFont="1" applyFill="1" applyBorder="1" applyAlignment="1" applyProtection="1">
      <alignment horizontal="center" vertical="center"/>
      <protection/>
    </xf>
    <xf numFmtId="189" fontId="25" fillId="0" borderId="12" xfId="0" applyNumberFormat="1" applyFont="1" applyFill="1" applyBorder="1" applyAlignment="1">
      <alignment vertical="center"/>
    </xf>
    <xf numFmtId="0" fontId="26" fillId="0" borderId="12" xfId="0" applyNumberFormat="1"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vertical="center"/>
      <protection/>
    </xf>
    <xf numFmtId="0" fontId="29" fillId="35" borderId="0" xfId="0" applyFont="1" applyFill="1" applyBorder="1" applyAlignment="1" applyProtection="1">
      <alignment horizontal="left" vertical="center"/>
      <protection/>
    </xf>
    <xf numFmtId="0" fontId="25" fillId="0" borderId="12" xfId="0" applyFont="1" applyFill="1" applyBorder="1" applyAlignment="1">
      <alignment vertical="center"/>
    </xf>
    <xf numFmtId="0" fontId="26" fillId="0" borderId="12" xfId="0"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locked="0"/>
    </xf>
    <xf numFmtId="0" fontId="24" fillId="35"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pplyProtection="1">
      <alignment horizontal="center" vertical="center"/>
      <protection/>
    </xf>
    <xf numFmtId="1" fontId="6" fillId="0" borderId="12" xfId="0" applyNumberFormat="1" applyFont="1" applyFill="1" applyBorder="1" applyAlignment="1">
      <alignment horizontal="center" vertical="center"/>
    </xf>
    <xf numFmtId="0" fontId="31" fillId="35" borderId="0" xfId="0" applyFont="1" applyFill="1" applyAlignment="1">
      <alignment horizontal="center" vertical="center"/>
    </xf>
    <xf numFmtId="0" fontId="74" fillId="35" borderId="0" xfId="0" applyFont="1" applyFill="1" applyAlignment="1">
      <alignment horizontal="center" vertical="center"/>
    </xf>
    <xf numFmtId="0" fontId="75" fillId="35" borderId="0" xfId="0" applyNumberFormat="1" applyFont="1" applyFill="1" applyAlignment="1">
      <alignment horizontal="center" vertical="center"/>
    </xf>
    <xf numFmtId="0" fontId="76" fillId="35" borderId="0" xfId="0" applyFont="1" applyFill="1" applyBorder="1" applyAlignment="1" applyProtection="1">
      <alignment horizontal="center" vertical="center"/>
      <protection locked="0"/>
    </xf>
    <xf numFmtId="4" fontId="77" fillId="35" borderId="0" xfId="0" applyNumberFormat="1" applyFont="1" applyFill="1" applyBorder="1" applyAlignment="1" applyProtection="1">
      <alignment horizontal="center" vertical="center"/>
      <protection/>
    </xf>
    <xf numFmtId="4" fontId="28" fillId="0" borderId="12" xfId="0" applyNumberFormat="1" applyFont="1" applyFill="1" applyBorder="1" applyAlignment="1">
      <alignment vertical="center"/>
    </xf>
    <xf numFmtId="3" fontId="28" fillId="0" borderId="12" xfId="0" applyNumberFormat="1" applyFont="1" applyFill="1" applyBorder="1" applyAlignment="1">
      <alignment vertical="center"/>
    </xf>
    <xf numFmtId="4" fontId="6" fillId="0" borderId="12" xfId="46" applyNumberFormat="1" applyFont="1" applyFill="1" applyBorder="1" applyAlignment="1" applyProtection="1">
      <alignment vertical="center"/>
      <protection/>
    </xf>
    <xf numFmtId="3" fontId="6" fillId="0" borderId="12" xfId="46" applyNumberFormat="1" applyFont="1" applyFill="1" applyBorder="1" applyAlignment="1" applyProtection="1">
      <alignment vertical="center"/>
      <protection/>
    </xf>
    <xf numFmtId="3" fontId="6" fillId="0" borderId="12" xfId="145" applyNumberFormat="1" applyFont="1" applyFill="1" applyBorder="1" applyAlignment="1" applyProtection="1">
      <alignment vertical="center"/>
      <protection/>
    </xf>
    <xf numFmtId="2" fontId="6" fillId="0" borderId="12" xfId="145" applyNumberFormat="1" applyFont="1" applyFill="1" applyBorder="1" applyAlignment="1" applyProtection="1">
      <alignment vertical="center"/>
      <protection/>
    </xf>
    <xf numFmtId="185" fontId="6" fillId="0" borderId="12" xfId="147" applyNumberFormat="1" applyFont="1" applyFill="1" applyBorder="1" applyAlignment="1" applyProtection="1">
      <alignment vertical="center"/>
      <protection/>
    </xf>
    <xf numFmtId="2" fontId="6" fillId="0" borderId="12" xfId="0" applyNumberFormat="1" applyFont="1" applyFill="1" applyBorder="1" applyAlignment="1" applyProtection="1">
      <alignment horizontal="right" vertical="center"/>
      <protection/>
    </xf>
    <xf numFmtId="189" fontId="27" fillId="0" borderId="12" xfId="0" applyNumberFormat="1" applyFont="1" applyFill="1" applyBorder="1" applyAlignment="1">
      <alignment vertical="center"/>
    </xf>
    <xf numFmtId="0" fontId="27" fillId="0" borderId="12" xfId="0" applyNumberFormat="1" applyFont="1" applyFill="1" applyBorder="1" applyAlignment="1" applyProtection="1">
      <alignment vertical="center"/>
      <protection locked="0"/>
    </xf>
    <xf numFmtId="0" fontId="78" fillId="0" borderId="12" xfId="0" applyFont="1" applyBorder="1" applyAlignment="1">
      <alignment vertical="center"/>
    </xf>
    <xf numFmtId="0" fontId="78" fillId="0" borderId="12" xfId="0" applyFont="1" applyBorder="1" applyAlignment="1">
      <alignment vertical="center"/>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6"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xf numFmtId="0" fontId="20" fillId="36" borderId="13" xfId="0" applyNumberFormat="1" applyFont="1" applyFill="1" applyBorder="1" applyAlignment="1" applyProtection="1">
      <alignment horizontal="center" wrapText="1"/>
      <protection locked="0"/>
    </xf>
    <xf numFmtId="180" fontId="21" fillId="36" borderId="13" xfId="44" applyFont="1" applyFill="1" applyBorder="1" applyAlignment="1" applyProtection="1">
      <alignment horizontal="center"/>
      <protection locked="0"/>
    </xf>
    <xf numFmtId="0" fontId="13" fillId="36" borderId="13" xfId="0" applyNumberFormat="1" applyFont="1" applyFill="1" applyBorder="1" applyAlignment="1">
      <alignment horizontal="center" textRotation="90"/>
    </xf>
    <xf numFmtId="187" fontId="21" fillId="36" borderId="13" xfId="0" applyNumberFormat="1" applyFont="1" applyFill="1" applyBorder="1" applyAlignment="1" applyProtection="1">
      <alignment horizontal="center"/>
      <protection locked="0"/>
    </xf>
    <xf numFmtId="0" fontId="21" fillId="36" borderId="13" xfId="0" applyFont="1" applyFill="1" applyBorder="1" applyAlignment="1" applyProtection="1">
      <alignment horizontal="center"/>
      <protection locked="0"/>
    </xf>
    <xf numFmtId="0" fontId="28" fillId="36" borderId="13" xfId="0" applyFont="1" applyFill="1" applyBorder="1" applyAlignment="1" applyProtection="1">
      <alignment horizontal="center"/>
      <protection locked="0"/>
    </xf>
    <xf numFmtId="0" fontId="79" fillId="36" borderId="13" xfId="0" applyFont="1" applyFill="1" applyBorder="1" applyAlignment="1" applyProtection="1">
      <alignment horizontal="center"/>
      <protection locked="0"/>
    </xf>
    <xf numFmtId="0" fontId="21" fillId="36" borderId="13" xfId="0" applyFont="1" applyFill="1" applyBorder="1" applyAlignment="1">
      <alignment horizontal="center" vertical="center" wrapText="1"/>
    </xf>
    <xf numFmtId="2" fontId="20" fillId="36" borderId="14" xfId="0" applyNumberFormat="1" applyFont="1" applyFill="1" applyBorder="1" applyAlignment="1" applyProtection="1">
      <alignment horizontal="center" vertical="center"/>
      <protection/>
    </xf>
    <xf numFmtId="180" fontId="21" fillId="36" borderId="14" xfId="44" applyFont="1" applyFill="1" applyBorder="1" applyAlignment="1" applyProtection="1">
      <alignment horizontal="center" vertical="center"/>
      <protection/>
    </xf>
    <xf numFmtId="0" fontId="22" fillId="36" borderId="14" xfId="0" applyNumberFormat="1" applyFont="1" applyFill="1" applyBorder="1" applyAlignment="1" applyProtection="1">
      <alignment horizontal="center" vertical="center" textRotation="90"/>
      <protection locked="0"/>
    </xf>
    <xf numFmtId="187" fontId="21" fillId="36" borderId="14" xfId="0" applyNumberFormat="1" applyFont="1" applyFill="1" applyBorder="1" applyAlignment="1" applyProtection="1">
      <alignment horizontal="center" vertical="center" textRotation="90"/>
      <protection/>
    </xf>
    <xf numFmtId="0" fontId="21" fillId="36" borderId="14" xfId="0" applyFont="1" applyFill="1" applyBorder="1" applyAlignment="1" applyProtection="1">
      <alignment horizontal="center" vertical="center"/>
      <protection/>
    </xf>
    <xf numFmtId="0" fontId="21" fillId="36" borderId="14" xfId="0" applyNumberFormat="1" applyFont="1" applyFill="1" applyBorder="1" applyAlignment="1" applyProtection="1">
      <alignment horizontal="center" vertical="center" textRotation="90"/>
      <protection locked="0"/>
    </xf>
    <xf numFmtId="0" fontId="80" fillId="36" borderId="14" xfId="0" applyNumberFormat="1" applyFont="1" applyFill="1" applyBorder="1" applyAlignment="1" applyProtection="1">
      <alignment horizontal="center" vertical="center" textRotation="90"/>
      <protection locked="0"/>
    </xf>
    <xf numFmtId="4" fontId="21" fillId="36" borderId="14" xfId="0" applyNumberFormat="1" applyFont="1" applyFill="1" applyBorder="1" applyAlignment="1" applyProtection="1">
      <alignment horizontal="center" vertical="center" wrapText="1"/>
      <protection/>
    </xf>
    <xf numFmtId="3" fontId="21" fillId="36" borderId="14" xfId="0" applyNumberFormat="1" applyFont="1" applyFill="1" applyBorder="1" applyAlignment="1" applyProtection="1">
      <alignment horizontal="center" vertical="center" wrapText="1"/>
      <protection/>
    </xf>
    <xf numFmtId="3" fontId="21" fillId="36" borderId="14" xfId="0" applyNumberFormat="1" applyFont="1" applyFill="1" applyBorder="1" applyAlignment="1" applyProtection="1">
      <alignment horizontal="center" vertical="center" textRotation="90" wrapText="1"/>
      <protection/>
    </xf>
    <xf numFmtId="4" fontId="81" fillId="0" borderId="12" xfId="0" applyNumberFormat="1" applyFont="1" applyFill="1" applyBorder="1" applyAlignment="1">
      <alignment vertical="center"/>
    </xf>
    <xf numFmtId="3" fontId="81" fillId="0" borderId="12" xfId="0" applyNumberFormat="1" applyFont="1" applyFill="1" applyBorder="1" applyAlignment="1">
      <alignment vertical="center"/>
    </xf>
    <xf numFmtId="4" fontId="81" fillId="0" borderId="12" xfId="44" applyNumberFormat="1" applyFont="1" applyFill="1" applyBorder="1" applyAlignment="1" applyProtection="1">
      <alignment horizontal="right" vertical="center"/>
      <protection locked="0"/>
    </xf>
    <xf numFmtId="3" fontId="81" fillId="0" borderId="12" xfId="44" applyNumberFormat="1" applyFont="1" applyFill="1" applyBorder="1" applyAlignment="1" applyProtection="1">
      <alignment horizontal="right" vertical="center"/>
      <protection locked="0"/>
    </xf>
    <xf numFmtId="4" fontId="81" fillId="0" borderId="12" xfId="46" applyNumberFormat="1" applyFont="1" applyFill="1" applyBorder="1" applyAlignment="1" applyProtection="1">
      <alignment horizontal="right" vertical="center"/>
      <protection locked="0"/>
    </xf>
    <xf numFmtId="3" fontId="81" fillId="0" borderId="12" xfId="46" applyNumberFormat="1" applyFont="1" applyFill="1" applyBorder="1" applyAlignment="1" applyProtection="1">
      <alignment horizontal="right" vertical="center"/>
      <protection locked="0"/>
    </xf>
    <xf numFmtId="4" fontId="81" fillId="0" borderId="12" xfId="70" applyNumberFormat="1" applyFont="1" applyFill="1" applyBorder="1" applyAlignment="1" applyProtection="1">
      <alignment horizontal="right" vertical="center"/>
      <protection/>
    </xf>
    <xf numFmtId="3" fontId="81" fillId="0" borderId="12" xfId="70" applyNumberFormat="1" applyFont="1" applyFill="1" applyBorder="1" applyAlignment="1" applyProtection="1">
      <alignment horizontal="right" vertical="center"/>
      <protection/>
    </xf>
    <xf numFmtId="0" fontId="82" fillId="0" borderId="12" xfId="0" applyFont="1" applyFill="1" applyBorder="1" applyAlignment="1">
      <alignment horizontal="center" vertical="center"/>
    </xf>
    <xf numFmtId="0" fontId="83" fillId="36" borderId="14" xfId="0" applyNumberFormat="1" applyFont="1" applyFill="1" applyBorder="1" applyAlignment="1" applyProtection="1">
      <alignment horizontal="center" vertical="center" textRotation="90"/>
      <protection locked="0"/>
    </xf>
    <xf numFmtId="2" fontId="6" fillId="37" borderId="12" xfId="0" applyNumberFormat="1" applyFont="1" applyFill="1" applyBorder="1" applyAlignment="1" applyProtection="1">
      <alignment horizontal="center" vertical="center"/>
      <protection/>
    </xf>
  </cellXfs>
  <cellStyles count="145">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_BuiltIn_İyi 1" xfId="70"/>
    <cellStyle name="Giriş" xfId="71"/>
    <cellStyle name="Hesaplama" xfId="72"/>
    <cellStyle name="İşaretli Hücre" xfId="73"/>
    <cellStyle name="İyi" xfId="74"/>
    <cellStyle name="Followed Hyperlink" xfId="75"/>
    <cellStyle name="Hyperlink" xfId="76"/>
    <cellStyle name="Köprü 2" xfId="77"/>
    <cellStyle name="Kötü" xfId="78"/>
    <cellStyle name="Normal 10" xfId="79"/>
    <cellStyle name="Normal 11" xfId="80"/>
    <cellStyle name="Normal 11 2" xfId="81"/>
    <cellStyle name="Normal 12" xfId="82"/>
    <cellStyle name="Normal 12 2" xfId="83"/>
    <cellStyle name="Normal 13" xfId="84"/>
    <cellStyle name="Normal 14" xfId="85"/>
    <cellStyle name="Normal 15" xfId="86"/>
    <cellStyle name="Normal 2" xfId="87"/>
    <cellStyle name="Normal 2 10 10" xfId="88"/>
    <cellStyle name="Normal 2 10 10 2" xfId="89"/>
    <cellStyle name="Normal 2 2" xfId="90"/>
    <cellStyle name="Normal 2 2 2" xfId="91"/>
    <cellStyle name="Normal 2 2 2 2" xfId="92"/>
    <cellStyle name="Normal 2 2 3" xfId="93"/>
    <cellStyle name="Normal 2 2 4" xfId="94"/>
    <cellStyle name="Normal 2 2 5" xfId="95"/>
    <cellStyle name="Normal 2 2 5 2" xfId="96"/>
    <cellStyle name="Normal 2 3" xfId="97"/>
    <cellStyle name="Normal 2 4" xfId="98"/>
    <cellStyle name="Normal 2 5" xfId="99"/>
    <cellStyle name="Normal 2 5 2" xfId="100"/>
    <cellStyle name="Normal 2 6" xfId="101"/>
    <cellStyle name="Normal 2 7" xfId="102"/>
    <cellStyle name="Normal 2 8" xfId="103"/>
    <cellStyle name="Normal 3" xfId="104"/>
    <cellStyle name="Normal 3 2" xfId="105"/>
    <cellStyle name="Normal 4" xfId="106"/>
    <cellStyle name="Normal 4 2" xfId="107"/>
    <cellStyle name="Normal 5" xfId="108"/>
    <cellStyle name="Normal 5 2" xfId="109"/>
    <cellStyle name="Normal 5 2 2" xfId="110"/>
    <cellStyle name="Normal 5 3" xfId="111"/>
    <cellStyle name="Normal 5 4" xfId="112"/>
    <cellStyle name="Normal 5 5" xfId="113"/>
    <cellStyle name="Normal 6" xfId="114"/>
    <cellStyle name="Normal 6 2" xfId="115"/>
    <cellStyle name="Normal 6 3" xfId="116"/>
    <cellStyle name="Normal 6 4" xfId="117"/>
    <cellStyle name="Normal 7" xfId="118"/>
    <cellStyle name="Normal 7 2" xfId="119"/>
    <cellStyle name="Normal 8" xfId="120"/>
    <cellStyle name="Normal 9" xfId="121"/>
    <cellStyle name="Not" xfId="122"/>
    <cellStyle name="Nötr" xfId="123"/>
    <cellStyle name="Onaylı" xfId="124"/>
    <cellStyle name="Currency" xfId="125"/>
    <cellStyle name="Currency [0]" xfId="126"/>
    <cellStyle name="ParaBirimi 2" xfId="127"/>
    <cellStyle name="ParaBirimi 3" xfId="128"/>
    <cellStyle name="Toplam" xfId="129"/>
    <cellStyle name="Uyarı Metni" xfId="130"/>
    <cellStyle name="Virgül 10" xfId="131"/>
    <cellStyle name="Virgül 2" xfId="132"/>
    <cellStyle name="Virgül 2 2" xfId="133"/>
    <cellStyle name="Virgül 2 2 4" xfId="134"/>
    <cellStyle name="Virgül 3" xfId="135"/>
    <cellStyle name="Virgül 3 2" xfId="136"/>
    <cellStyle name="Virgül 4" xfId="137"/>
    <cellStyle name="Virgül 5" xfId="138"/>
    <cellStyle name="Vurgu1" xfId="139"/>
    <cellStyle name="Vurgu2" xfId="140"/>
    <cellStyle name="Vurgu3" xfId="141"/>
    <cellStyle name="Vurgu4" xfId="142"/>
    <cellStyle name="Vurgu5" xfId="143"/>
    <cellStyle name="Vurgu6" xfId="144"/>
    <cellStyle name="Percent" xfId="145"/>
    <cellStyle name="Yüzde 2" xfId="146"/>
    <cellStyle name="Yüzde 2 2" xfId="147"/>
    <cellStyle name="Yüzde 2 3" xfId="148"/>
    <cellStyle name="Yüzde 2 4" xfId="149"/>
    <cellStyle name="Yüzde 2 4 2" xfId="150"/>
    <cellStyle name="Yüzde 3" xfId="151"/>
    <cellStyle name="Yüzde 4" xfId="152"/>
    <cellStyle name="Yüzde 5" xfId="153"/>
    <cellStyle name="Yüzde 6" xfId="154"/>
    <cellStyle name="Yüzde 6 2" xfId="155"/>
    <cellStyle name="Yüzde 7" xfId="156"/>
    <cellStyle name="Yüzde 7 2" xfId="157"/>
    <cellStyle name="Yüzde 8"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5"/>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3.28125" style="2" bestFit="1" customWidth="1"/>
    <col min="3" max="3" width="27.421875" style="3" bestFit="1" customWidth="1"/>
    <col min="4" max="4" width="4.00390625" style="4" bestFit="1" customWidth="1"/>
    <col min="5" max="5" width="17.00390625" style="6" bestFit="1" customWidth="1"/>
    <col min="6" max="6" width="5.8515625" style="7" bestFit="1" customWidth="1"/>
    <col min="7" max="7" width="13.57421875" style="8" bestFit="1" customWidth="1"/>
    <col min="8" max="9" width="3.140625" style="9" bestFit="1" customWidth="1"/>
    <col min="10" max="10" width="3.140625" style="58" bestFit="1" customWidth="1"/>
    <col min="11" max="11" width="2.57421875" style="10" bestFit="1" customWidth="1"/>
    <col min="12" max="12" width="8.28125" style="11" bestFit="1" customWidth="1"/>
    <col min="13" max="13" width="4.8515625" style="12" bestFit="1" customWidth="1"/>
    <col min="14" max="14" width="8.28125" style="11" bestFit="1" customWidth="1"/>
    <col min="15" max="15" width="5.57421875" style="12" bestFit="1" customWidth="1"/>
    <col min="16" max="16" width="8.28125" style="13" bestFit="1" customWidth="1"/>
    <col min="17" max="17" width="5.5742187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9.00390625" style="18" bestFit="1" customWidth="1"/>
    <col min="23" max="23" width="5.57421875" style="17" bestFit="1" customWidth="1"/>
    <col min="24" max="25" width="4.00390625" style="19" bestFit="1" customWidth="1"/>
    <col min="26" max="26" width="9.00390625" style="13" bestFit="1" customWidth="1"/>
    <col min="27" max="27" width="6.57421875" style="14" bestFit="1" customWidth="1"/>
    <col min="28" max="28" width="4.28125" style="20" bestFit="1" customWidth="1"/>
    <col min="29" max="16384" width="4.57421875" style="3" customWidth="1"/>
  </cols>
  <sheetData>
    <row r="1" spans="1:28" s="26" customFormat="1" ht="12.75">
      <c r="A1" s="21"/>
      <c r="B1" s="71" t="s">
        <v>0</v>
      </c>
      <c r="C1" s="71"/>
      <c r="D1" s="22"/>
      <c r="E1" s="23"/>
      <c r="F1" s="24"/>
      <c r="G1" s="23"/>
      <c r="H1" s="25"/>
      <c r="I1" s="54"/>
      <c r="J1" s="55"/>
      <c r="K1" s="25"/>
      <c r="L1" s="72" t="s">
        <v>1</v>
      </c>
      <c r="M1" s="72"/>
      <c r="N1" s="72"/>
      <c r="O1" s="72"/>
      <c r="P1" s="72"/>
      <c r="Q1" s="72"/>
      <c r="R1" s="72"/>
      <c r="S1" s="72"/>
      <c r="T1" s="72"/>
      <c r="U1" s="72"/>
      <c r="V1" s="72"/>
      <c r="W1" s="72"/>
      <c r="X1" s="72"/>
      <c r="Y1" s="72"/>
      <c r="Z1" s="72"/>
      <c r="AA1" s="72"/>
      <c r="AB1" s="72"/>
    </row>
    <row r="2" spans="1:28" s="26" customFormat="1" ht="12.75">
      <c r="A2" s="21"/>
      <c r="B2" s="73" t="s">
        <v>2</v>
      </c>
      <c r="C2" s="73"/>
      <c r="D2" s="27"/>
      <c r="E2" s="28"/>
      <c r="F2" s="29"/>
      <c r="G2" s="28"/>
      <c r="H2" s="30"/>
      <c r="I2" s="30"/>
      <c r="J2" s="56"/>
      <c r="K2" s="31"/>
      <c r="L2" s="72"/>
      <c r="M2" s="72"/>
      <c r="N2" s="72"/>
      <c r="O2" s="72"/>
      <c r="P2" s="72"/>
      <c r="Q2" s="72"/>
      <c r="R2" s="72"/>
      <c r="S2" s="72"/>
      <c r="T2" s="72"/>
      <c r="U2" s="72"/>
      <c r="V2" s="72"/>
      <c r="W2" s="72"/>
      <c r="X2" s="72"/>
      <c r="Y2" s="72"/>
      <c r="Z2" s="72"/>
      <c r="AA2" s="72"/>
      <c r="AB2" s="72"/>
    </row>
    <row r="3" spans="1:28" s="26" customFormat="1" ht="11.25">
      <c r="A3" s="21"/>
      <c r="B3" s="74" t="s">
        <v>98</v>
      </c>
      <c r="C3" s="74"/>
      <c r="D3" s="32"/>
      <c r="E3" s="33"/>
      <c r="F3" s="34"/>
      <c r="G3" s="33"/>
      <c r="H3" s="35"/>
      <c r="I3" s="35"/>
      <c r="J3" s="57"/>
      <c r="K3" s="35"/>
      <c r="L3" s="72"/>
      <c r="M3" s="72"/>
      <c r="N3" s="72"/>
      <c r="O3" s="72"/>
      <c r="P3" s="72"/>
      <c r="Q3" s="72"/>
      <c r="R3" s="72"/>
      <c r="S3" s="72"/>
      <c r="T3" s="72"/>
      <c r="U3" s="72"/>
      <c r="V3" s="72"/>
      <c r="W3" s="72"/>
      <c r="X3" s="72"/>
      <c r="Y3" s="72"/>
      <c r="Z3" s="72"/>
      <c r="AA3" s="72"/>
      <c r="AB3" s="72"/>
    </row>
    <row r="4" spans="1:28" s="37" customFormat="1" ht="11.25" customHeight="1">
      <c r="A4" s="36"/>
      <c r="B4" s="75"/>
      <c r="C4" s="76"/>
      <c r="D4" s="77"/>
      <c r="E4" s="76"/>
      <c r="F4" s="78"/>
      <c r="G4" s="79"/>
      <c r="H4" s="79"/>
      <c r="I4" s="80"/>
      <c r="J4" s="81"/>
      <c r="K4" s="79"/>
      <c r="L4" s="82" t="s">
        <v>3</v>
      </c>
      <c r="M4" s="82"/>
      <c r="N4" s="82" t="s">
        <v>4</v>
      </c>
      <c r="O4" s="82"/>
      <c r="P4" s="82" t="s">
        <v>5</v>
      </c>
      <c r="Q4" s="82"/>
      <c r="R4" s="82" t="s">
        <v>6</v>
      </c>
      <c r="S4" s="82"/>
      <c r="T4" s="82"/>
      <c r="U4" s="82"/>
      <c r="V4" s="82" t="s">
        <v>7</v>
      </c>
      <c r="W4" s="82"/>
      <c r="X4" s="82" t="s">
        <v>8</v>
      </c>
      <c r="Y4" s="82"/>
      <c r="Z4" s="82" t="s">
        <v>9</v>
      </c>
      <c r="AA4" s="82"/>
      <c r="AB4" s="82"/>
    </row>
    <row r="5" spans="1:28" s="39" customFormat="1" ht="57.75">
      <c r="A5" s="38"/>
      <c r="B5" s="83"/>
      <c r="C5" s="84" t="s">
        <v>10</v>
      </c>
      <c r="D5" s="85" t="s">
        <v>11</v>
      </c>
      <c r="E5" s="84" t="s">
        <v>12</v>
      </c>
      <c r="F5" s="86" t="s">
        <v>13</v>
      </c>
      <c r="G5" s="87" t="s">
        <v>14</v>
      </c>
      <c r="H5" s="88" t="s">
        <v>15</v>
      </c>
      <c r="I5" s="89" t="s">
        <v>16</v>
      </c>
      <c r="J5" s="102" t="s">
        <v>17</v>
      </c>
      <c r="K5" s="88" t="s">
        <v>18</v>
      </c>
      <c r="L5" s="90" t="s">
        <v>19</v>
      </c>
      <c r="M5" s="91" t="s">
        <v>20</v>
      </c>
      <c r="N5" s="90" t="s">
        <v>19</v>
      </c>
      <c r="O5" s="91" t="s">
        <v>20</v>
      </c>
      <c r="P5" s="90" t="s">
        <v>19</v>
      </c>
      <c r="Q5" s="91" t="s">
        <v>20</v>
      </c>
      <c r="R5" s="90" t="s">
        <v>21</v>
      </c>
      <c r="S5" s="91" t="s">
        <v>22</v>
      </c>
      <c r="T5" s="92" t="s">
        <v>23</v>
      </c>
      <c r="U5" s="92" t="s">
        <v>24</v>
      </c>
      <c r="V5" s="90" t="s">
        <v>19</v>
      </c>
      <c r="W5" s="91" t="s">
        <v>25</v>
      </c>
      <c r="X5" s="92" t="s">
        <v>26</v>
      </c>
      <c r="Y5" s="92" t="s">
        <v>27</v>
      </c>
      <c r="Z5" s="90" t="s">
        <v>19</v>
      </c>
      <c r="AA5" s="91" t="s">
        <v>20</v>
      </c>
      <c r="AB5" s="92" t="s">
        <v>24</v>
      </c>
    </row>
    <row r="6" spans="4:25" ht="11.25">
      <c r="D6" s="5"/>
      <c r="X6" s="18"/>
      <c r="Y6" s="18"/>
    </row>
    <row r="7" spans="1:28" s="46" customFormat="1" ht="11.25">
      <c r="A7" s="40">
        <v>1</v>
      </c>
      <c r="B7" s="41"/>
      <c r="C7" s="42" t="s">
        <v>90</v>
      </c>
      <c r="D7" s="43" t="s">
        <v>33</v>
      </c>
      <c r="E7" s="67" t="s">
        <v>90</v>
      </c>
      <c r="F7" s="44">
        <v>43826</v>
      </c>
      <c r="G7" s="45" t="s">
        <v>34</v>
      </c>
      <c r="H7" s="51">
        <v>406</v>
      </c>
      <c r="I7" s="51">
        <v>410</v>
      </c>
      <c r="J7" s="101">
        <v>821</v>
      </c>
      <c r="K7" s="52">
        <v>2</v>
      </c>
      <c r="L7" s="61">
        <v>952948.5</v>
      </c>
      <c r="M7" s="62">
        <v>57402</v>
      </c>
      <c r="N7" s="61">
        <v>3329915</v>
      </c>
      <c r="O7" s="62">
        <v>187658</v>
      </c>
      <c r="P7" s="61">
        <v>3538022.5</v>
      </c>
      <c r="Q7" s="62">
        <v>199695</v>
      </c>
      <c r="R7" s="93">
        <f aca="true" t="shared" si="0" ref="R7:R45">L7+N7+P7</f>
        <v>7820886</v>
      </c>
      <c r="S7" s="94">
        <f aca="true" t="shared" si="1" ref="S7:S45">M7+O7+Q7</f>
        <v>444755</v>
      </c>
      <c r="T7" s="63">
        <f>S7/J7</f>
        <v>541.7235079171742</v>
      </c>
      <c r="U7" s="64">
        <f aca="true" t="shared" si="2" ref="U7:U38">R7/S7</f>
        <v>17.584706186552147</v>
      </c>
      <c r="V7" s="59">
        <v>10363671.35</v>
      </c>
      <c r="W7" s="60">
        <v>586963</v>
      </c>
      <c r="X7" s="65">
        <f>IF(V7&lt;&gt;0,-(V7-R7)/V7,"")</f>
        <v>-0.2453556528497982</v>
      </c>
      <c r="Y7" s="65">
        <f>IF(W7&lt;&gt;0,-(W7-S7)/W7,"")</f>
        <v>-0.24227762226920607</v>
      </c>
      <c r="Z7" s="95">
        <v>24224255.35</v>
      </c>
      <c r="AA7" s="96">
        <v>1401295</v>
      </c>
      <c r="AB7" s="66">
        <f aca="true" t="shared" si="3" ref="AB7:AB38">Z7/AA7</f>
        <v>17.287049015375064</v>
      </c>
    </row>
    <row r="8" spans="1:28" s="46" customFormat="1" ht="11.25">
      <c r="A8" s="40">
        <v>2</v>
      </c>
      <c r="B8" s="103" t="s">
        <v>29</v>
      </c>
      <c r="C8" s="42" t="s">
        <v>104</v>
      </c>
      <c r="D8" s="43" t="s">
        <v>81</v>
      </c>
      <c r="E8" s="67" t="s">
        <v>104</v>
      </c>
      <c r="F8" s="44">
        <v>43833</v>
      </c>
      <c r="G8" s="69" t="s">
        <v>46</v>
      </c>
      <c r="H8" s="51">
        <v>407</v>
      </c>
      <c r="I8" s="51">
        <v>407</v>
      </c>
      <c r="J8" s="101">
        <v>862</v>
      </c>
      <c r="K8" s="52">
        <v>1</v>
      </c>
      <c r="L8" s="61">
        <v>1233900</v>
      </c>
      <c r="M8" s="62">
        <v>63908</v>
      </c>
      <c r="N8" s="61">
        <v>2363104</v>
      </c>
      <c r="O8" s="62">
        <v>122161</v>
      </c>
      <c r="P8" s="61">
        <v>2552537</v>
      </c>
      <c r="Q8" s="62">
        <v>132536</v>
      </c>
      <c r="R8" s="93">
        <f t="shared" si="0"/>
        <v>6149541</v>
      </c>
      <c r="S8" s="94">
        <f t="shared" si="1"/>
        <v>318605</v>
      </c>
      <c r="T8" s="63">
        <f>S8/J8</f>
        <v>369.61136890951275</v>
      </c>
      <c r="U8" s="64">
        <f t="shared" si="2"/>
        <v>19.30145791811177</v>
      </c>
      <c r="V8" s="59"/>
      <c r="W8" s="60"/>
      <c r="X8" s="65"/>
      <c r="Y8" s="65"/>
      <c r="Z8" s="95">
        <v>9422266</v>
      </c>
      <c r="AA8" s="96">
        <v>493355</v>
      </c>
      <c r="AB8" s="66">
        <f t="shared" si="3"/>
        <v>19.09834905899403</v>
      </c>
    </row>
    <row r="9" spans="1:28" s="46" customFormat="1" ht="11.25">
      <c r="A9" s="40">
        <v>3</v>
      </c>
      <c r="B9" s="41"/>
      <c r="C9" s="42" t="s">
        <v>63</v>
      </c>
      <c r="D9" s="43" t="s">
        <v>36</v>
      </c>
      <c r="E9" s="67" t="s">
        <v>63</v>
      </c>
      <c r="F9" s="44">
        <v>43805</v>
      </c>
      <c r="G9" s="45" t="s">
        <v>34</v>
      </c>
      <c r="H9" s="51">
        <v>406</v>
      </c>
      <c r="I9" s="51">
        <v>352</v>
      </c>
      <c r="J9" s="101">
        <v>352</v>
      </c>
      <c r="K9" s="52">
        <v>5</v>
      </c>
      <c r="L9" s="61">
        <v>238201</v>
      </c>
      <c r="M9" s="62">
        <v>12718</v>
      </c>
      <c r="N9" s="61">
        <v>481218.5</v>
      </c>
      <c r="O9" s="62">
        <v>25623</v>
      </c>
      <c r="P9" s="61">
        <v>536002</v>
      </c>
      <c r="Q9" s="62">
        <v>28085</v>
      </c>
      <c r="R9" s="93">
        <f t="shared" si="0"/>
        <v>1255421.5</v>
      </c>
      <c r="S9" s="94">
        <f t="shared" si="1"/>
        <v>66426</v>
      </c>
      <c r="T9" s="63">
        <f>S9/J9</f>
        <v>188.71022727272728</v>
      </c>
      <c r="U9" s="64">
        <f t="shared" si="2"/>
        <v>18.899549875048926</v>
      </c>
      <c r="V9" s="59">
        <v>2048790.5</v>
      </c>
      <c r="W9" s="60">
        <v>111090</v>
      </c>
      <c r="X9" s="65">
        <f>IF(V9&lt;&gt;0,-(V9-R9)/V9,"")</f>
        <v>-0.3872377385584324</v>
      </c>
      <c r="Y9" s="65">
        <f>IF(W9&lt;&gt;0,-(W9-S9)/W9,"")</f>
        <v>-0.40205238995409126</v>
      </c>
      <c r="Z9" s="95">
        <v>30515099.85</v>
      </c>
      <c r="AA9" s="96">
        <v>1730284</v>
      </c>
      <c r="AB9" s="66">
        <f t="shared" si="3"/>
        <v>17.635890899990986</v>
      </c>
    </row>
    <row r="10" spans="1:28" s="46" customFormat="1" ht="11.25">
      <c r="A10" s="40">
        <v>4</v>
      </c>
      <c r="B10" s="103" t="s">
        <v>29</v>
      </c>
      <c r="C10" s="42" t="s">
        <v>100</v>
      </c>
      <c r="D10" s="43" t="s">
        <v>38</v>
      </c>
      <c r="E10" s="67" t="s">
        <v>101</v>
      </c>
      <c r="F10" s="44">
        <v>43831</v>
      </c>
      <c r="G10" s="45" t="s">
        <v>34</v>
      </c>
      <c r="H10" s="51">
        <v>251</v>
      </c>
      <c r="I10" s="51">
        <v>251</v>
      </c>
      <c r="J10" s="101">
        <v>251</v>
      </c>
      <c r="K10" s="52">
        <v>1</v>
      </c>
      <c r="L10" s="61">
        <v>157580.5</v>
      </c>
      <c r="M10" s="62">
        <v>7804</v>
      </c>
      <c r="N10" s="61">
        <v>305309.5</v>
      </c>
      <c r="O10" s="62">
        <v>15209</v>
      </c>
      <c r="P10" s="61">
        <v>325112</v>
      </c>
      <c r="Q10" s="62">
        <v>16281</v>
      </c>
      <c r="R10" s="93">
        <f t="shared" si="0"/>
        <v>788002</v>
      </c>
      <c r="S10" s="94">
        <f t="shared" si="1"/>
        <v>39294</v>
      </c>
      <c r="T10" s="63">
        <f>S10/J10</f>
        <v>156.54980079681275</v>
      </c>
      <c r="U10" s="64">
        <f t="shared" si="2"/>
        <v>20.05400315569807</v>
      </c>
      <c r="V10" s="59"/>
      <c r="W10" s="60"/>
      <c r="X10" s="65"/>
      <c r="Y10" s="65"/>
      <c r="Z10" s="95">
        <v>983651</v>
      </c>
      <c r="AA10" s="96">
        <v>48174</v>
      </c>
      <c r="AB10" s="66">
        <f t="shared" si="3"/>
        <v>20.418711338066178</v>
      </c>
    </row>
    <row r="11" spans="1:28" s="46" customFormat="1" ht="11.25">
      <c r="A11" s="40">
        <v>5</v>
      </c>
      <c r="B11" s="41"/>
      <c r="C11" s="42" t="s">
        <v>59</v>
      </c>
      <c r="D11" s="43" t="s">
        <v>36</v>
      </c>
      <c r="E11" s="67" t="s">
        <v>59</v>
      </c>
      <c r="F11" s="44">
        <v>43791</v>
      </c>
      <c r="G11" s="45" t="s">
        <v>34</v>
      </c>
      <c r="H11" s="51">
        <v>398</v>
      </c>
      <c r="I11" s="51">
        <v>204</v>
      </c>
      <c r="J11" s="101">
        <v>204</v>
      </c>
      <c r="K11" s="52">
        <v>7</v>
      </c>
      <c r="L11" s="61">
        <v>93911</v>
      </c>
      <c r="M11" s="62">
        <v>7056</v>
      </c>
      <c r="N11" s="61">
        <v>187766.5</v>
      </c>
      <c r="O11" s="62">
        <v>13730</v>
      </c>
      <c r="P11" s="61">
        <v>174251</v>
      </c>
      <c r="Q11" s="62">
        <v>12594</v>
      </c>
      <c r="R11" s="93">
        <f t="shared" si="0"/>
        <v>455928.5</v>
      </c>
      <c r="S11" s="94">
        <f t="shared" si="1"/>
        <v>33380</v>
      </c>
      <c r="T11" s="63">
        <f>S11/J11</f>
        <v>163.62745098039215</v>
      </c>
      <c r="U11" s="64">
        <f t="shared" si="2"/>
        <v>13.658732774116237</v>
      </c>
      <c r="V11" s="59">
        <v>1008494.5</v>
      </c>
      <c r="W11" s="60">
        <v>55573</v>
      </c>
      <c r="X11" s="65">
        <f aca="true" t="shared" si="4" ref="X11:Y16">IF(V11&lt;&gt;0,-(V11-R11)/V11,"")</f>
        <v>-0.5479117635247391</v>
      </c>
      <c r="Y11" s="65">
        <f t="shared" si="4"/>
        <v>-0.399348604538175</v>
      </c>
      <c r="Z11" s="95">
        <v>30402716</v>
      </c>
      <c r="AA11" s="96">
        <v>1768823</v>
      </c>
      <c r="AB11" s="66">
        <f t="shared" si="3"/>
        <v>17.18810531070661</v>
      </c>
    </row>
    <row r="12" spans="1:28" s="46" customFormat="1" ht="11.25">
      <c r="A12" s="40">
        <v>6</v>
      </c>
      <c r="B12" s="41"/>
      <c r="C12" s="42" t="s">
        <v>87</v>
      </c>
      <c r="D12" s="43" t="s">
        <v>81</v>
      </c>
      <c r="E12" s="67" t="s">
        <v>88</v>
      </c>
      <c r="F12" s="44">
        <v>43819</v>
      </c>
      <c r="G12" s="45" t="s">
        <v>28</v>
      </c>
      <c r="H12" s="51">
        <v>311</v>
      </c>
      <c r="I12" s="51">
        <v>237</v>
      </c>
      <c r="J12" s="101">
        <v>237</v>
      </c>
      <c r="K12" s="52">
        <v>3</v>
      </c>
      <c r="L12" s="61">
        <v>158712</v>
      </c>
      <c r="M12" s="62">
        <v>5923</v>
      </c>
      <c r="N12" s="61">
        <v>293427</v>
      </c>
      <c r="O12" s="62">
        <v>11294</v>
      </c>
      <c r="P12" s="61">
        <v>233347</v>
      </c>
      <c r="Q12" s="62">
        <v>9167</v>
      </c>
      <c r="R12" s="93">
        <f t="shared" si="0"/>
        <v>685486</v>
      </c>
      <c r="S12" s="94">
        <f t="shared" si="1"/>
        <v>26384</v>
      </c>
      <c r="T12" s="63">
        <f>S12/J12</f>
        <v>111.32489451476793</v>
      </c>
      <c r="U12" s="64">
        <f t="shared" si="2"/>
        <v>25.981124924196482</v>
      </c>
      <c r="V12" s="59">
        <v>1568793</v>
      </c>
      <c r="W12" s="60">
        <v>62529</v>
      </c>
      <c r="X12" s="65">
        <f t="shared" si="4"/>
        <v>-0.563048789738353</v>
      </c>
      <c r="Y12" s="65">
        <f t="shared" si="4"/>
        <v>-0.5780517839722369</v>
      </c>
      <c r="Z12" s="95">
        <v>8429983</v>
      </c>
      <c r="AA12" s="96">
        <v>344243</v>
      </c>
      <c r="AB12" s="66">
        <f t="shared" si="3"/>
        <v>24.488465996403704</v>
      </c>
    </row>
    <row r="13" spans="1:28" s="46" customFormat="1" ht="11.25">
      <c r="A13" s="40">
        <v>7</v>
      </c>
      <c r="B13" s="50"/>
      <c r="C13" s="47" t="s">
        <v>71</v>
      </c>
      <c r="D13" s="48" t="s">
        <v>56</v>
      </c>
      <c r="E13" s="68" t="s">
        <v>71</v>
      </c>
      <c r="F13" s="49">
        <v>43812</v>
      </c>
      <c r="G13" s="45" t="s">
        <v>47</v>
      </c>
      <c r="H13" s="53">
        <v>326</v>
      </c>
      <c r="I13" s="53">
        <v>121</v>
      </c>
      <c r="J13" s="101">
        <v>121</v>
      </c>
      <c r="K13" s="52">
        <v>4</v>
      </c>
      <c r="L13" s="61">
        <v>39438.5</v>
      </c>
      <c r="M13" s="62">
        <v>2721</v>
      </c>
      <c r="N13" s="61">
        <v>76901.5</v>
      </c>
      <c r="O13" s="62">
        <v>5207</v>
      </c>
      <c r="P13" s="61">
        <v>93791.5</v>
      </c>
      <c r="Q13" s="62">
        <v>6302</v>
      </c>
      <c r="R13" s="93">
        <f t="shared" si="0"/>
        <v>210131.5</v>
      </c>
      <c r="S13" s="94">
        <f t="shared" si="1"/>
        <v>14230</v>
      </c>
      <c r="T13" s="63">
        <f>S13/J13</f>
        <v>117.60330578512396</v>
      </c>
      <c r="U13" s="64">
        <f t="shared" si="2"/>
        <v>14.766795502459592</v>
      </c>
      <c r="V13" s="59">
        <v>678454</v>
      </c>
      <c r="W13" s="60">
        <v>45630</v>
      </c>
      <c r="X13" s="65">
        <f t="shared" si="4"/>
        <v>-0.6902789282692711</v>
      </c>
      <c r="Y13" s="65">
        <f t="shared" si="4"/>
        <v>-0.6881437650668419</v>
      </c>
      <c r="Z13" s="97">
        <v>6654367</v>
      </c>
      <c r="AA13" s="98">
        <v>389782</v>
      </c>
      <c r="AB13" s="66">
        <f t="shared" si="3"/>
        <v>17.072022309906565</v>
      </c>
    </row>
    <row r="14" spans="1:28" s="46" customFormat="1" ht="11.25">
      <c r="A14" s="40">
        <v>8</v>
      </c>
      <c r="B14" s="41"/>
      <c r="C14" s="47" t="s">
        <v>72</v>
      </c>
      <c r="D14" s="48" t="s">
        <v>38</v>
      </c>
      <c r="E14" s="68" t="s">
        <v>73</v>
      </c>
      <c r="F14" s="49">
        <v>43812</v>
      </c>
      <c r="G14" s="45" t="s">
        <v>32</v>
      </c>
      <c r="H14" s="53">
        <v>272</v>
      </c>
      <c r="I14" s="53">
        <v>92</v>
      </c>
      <c r="J14" s="101">
        <v>92</v>
      </c>
      <c r="K14" s="52">
        <v>4</v>
      </c>
      <c r="L14" s="61">
        <v>54661</v>
      </c>
      <c r="M14" s="62">
        <v>2511</v>
      </c>
      <c r="N14" s="61">
        <v>115439</v>
      </c>
      <c r="O14" s="62">
        <v>5367</v>
      </c>
      <c r="P14" s="61">
        <v>104077</v>
      </c>
      <c r="Q14" s="62">
        <v>4891</v>
      </c>
      <c r="R14" s="93">
        <f t="shared" si="0"/>
        <v>274177</v>
      </c>
      <c r="S14" s="94">
        <f t="shared" si="1"/>
        <v>12769</v>
      </c>
      <c r="T14" s="63">
        <f>S14/J14</f>
        <v>138.79347826086956</v>
      </c>
      <c r="U14" s="64">
        <f t="shared" si="2"/>
        <v>21.472080820737723</v>
      </c>
      <c r="V14" s="59">
        <v>651306</v>
      </c>
      <c r="W14" s="60">
        <v>32305</v>
      </c>
      <c r="X14" s="65">
        <f t="shared" si="4"/>
        <v>-0.5790350465065576</v>
      </c>
      <c r="Y14" s="65">
        <f t="shared" si="4"/>
        <v>-0.6047361089614611</v>
      </c>
      <c r="Z14" s="97">
        <v>5822934</v>
      </c>
      <c r="AA14" s="98">
        <v>290820</v>
      </c>
      <c r="AB14" s="66">
        <f t="shared" si="3"/>
        <v>20.022467505673614</v>
      </c>
    </row>
    <row r="15" spans="1:28" s="46" customFormat="1" ht="11.25">
      <c r="A15" s="40">
        <v>9</v>
      </c>
      <c r="B15" s="41"/>
      <c r="C15" s="42" t="s">
        <v>92</v>
      </c>
      <c r="D15" s="43" t="s">
        <v>54</v>
      </c>
      <c r="E15" s="67" t="s">
        <v>92</v>
      </c>
      <c r="F15" s="44">
        <v>43826</v>
      </c>
      <c r="G15" s="45" t="s">
        <v>34</v>
      </c>
      <c r="H15" s="51">
        <v>252</v>
      </c>
      <c r="I15" s="51">
        <v>142</v>
      </c>
      <c r="J15" s="101">
        <v>142</v>
      </c>
      <c r="K15" s="52">
        <v>2</v>
      </c>
      <c r="L15" s="61">
        <v>40873.5</v>
      </c>
      <c r="M15" s="62">
        <v>2253</v>
      </c>
      <c r="N15" s="61">
        <v>75050.5</v>
      </c>
      <c r="O15" s="62">
        <v>3974</v>
      </c>
      <c r="P15" s="61">
        <v>82087</v>
      </c>
      <c r="Q15" s="62">
        <v>4166</v>
      </c>
      <c r="R15" s="93">
        <f t="shared" si="0"/>
        <v>198011</v>
      </c>
      <c r="S15" s="94">
        <f t="shared" si="1"/>
        <v>10393</v>
      </c>
      <c r="T15" s="63">
        <f>S15/J15</f>
        <v>73.19014084507042</v>
      </c>
      <c r="U15" s="64">
        <f t="shared" si="2"/>
        <v>19.05234292312133</v>
      </c>
      <c r="V15" s="59">
        <v>634422.5</v>
      </c>
      <c r="W15" s="60">
        <v>33320</v>
      </c>
      <c r="X15" s="65">
        <f t="shared" si="4"/>
        <v>-0.6878878034748137</v>
      </c>
      <c r="Y15" s="65">
        <f t="shared" si="4"/>
        <v>-0.6880852340936374</v>
      </c>
      <c r="Z15" s="95">
        <v>1228685</v>
      </c>
      <c r="AA15" s="96">
        <v>66534</v>
      </c>
      <c r="AB15" s="66">
        <f t="shared" si="3"/>
        <v>18.46702437851324</v>
      </c>
    </row>
    <row r="16" spans="1:28" s="46" customFormat="1" ht="11.25">
      <c r="A16" s="40">
        <v>10</v>
      </c>
      <c r="B16" s="41"/>
      <c r="C16" s="42" t="s">
        <v>55</v>
      </c>
      <c r="D16" s="43" t="s">
        <v>56</v>
      </c>
      <c r="E16" s="67" t="s">
        <v>55</v>
      </c>
      <c r="F16" s="44">
        <v>43777</v>
      </c>
      <c r="G16" s="69" t="s">
        <v>46</v>
      </c>
      <c r="H16" s="51">
        <v>419</v>
      </c>
      <c r="I16" s="51">
        <v>29</v>
      </c>
      <c r="J16" s="101">
        <v>29</v>
      </c>
      <c r="K16" s="52">
        <v>9</v>
      </c>
      <c r="L16" s="61">
        <v>12644</v>
      </c>
      <c r="M16" s="62">
        <v>1055</v>
      </c>
      <c r="N16" s="61">
        <v>30697</v>
      </c>
      <c r="O16" s="62">
        <v>2350</v>
      </c>
      <c r="P16" s="61">
        <v>35763</v>
      </c>
      <c r="Q16" s="62">
        <v>2430</v>
      </c>
      <c r="R16" s="93">
        <f t="shared" si="0"/>
        <v>79104</v>
      </c>
      <c r="S16" s="94">
        <f t="shared" si="1"/>
        <v>5835</v>
      </c>
      <c r="T16" s="63">
        <f>S16/J16</f>
        <v>201.20689655172413</v>
      </c>
      <c r="U16" s="64">
        <f t="shared" si="2"/>
        <v>13.55681233933162</v>
      </c>
      <c r="V16" s="59">
        <v>222378</v>
      </c>
      <c r="W16" s="60">
        <v>14637</v>
      </c>
      <c r="X16" s="65">
        <f t="shared" si="4"/>
        <v>-0.644281358767504</v>
      </c>
      <c r="Y16" s="65">
        <f t="shared" si="4"/>
        <v>-0.6013527362164378</v>
      </c>
      <c r="Z16" s="95">
        <v>67654630</v>
      </c>
      <c r="AA16" s="96">
        <v>3980970</v>
      </c>
      <c r="AB16" s="66">
        <f t="shared" si="3"/>
        <v>16.994508875977463</v>
      </c>
    </row>
    <row r="17" spans="1:28" s="46" customFormat="1" ht="11.25">
      <c r="A17" s="40">
        <v>11</v>
      </c>
      <c r="B17" s="103" t="s">
        <v>29</v>
      </c>
      <c r="C17" s="42" t="s">
        <v>99</v>
      </c>
      <c r="D17" s="43" t="s">
        <v>86</v>
      </c>
      <c r="E17" s="67" t="s">
        <v>99</v>
      </c>
      <c r="F17" s="44">
        <v>43833</v>
      </c>
      <c r="G17" s="45" t="s">
        <v>35</v>
      </c>
      <c r="H17" s="51">
        <v>52</v>
      </c>
      <c r="I17" s="51">
        <v>52</v>
      </c>
      <c r="J17" s="101">
        <v>52</v>
      </c>
      <c r="K17" s="52">
        <v>1</v>
      </c>
      <c r="L17" s="61">
        <v>29448</v>
      </c>
      <c r="M17" s="62">
        <v>1092</v>
      </c>
      <c r="N17" s="61">
        <v>60056.5</v>
      </c>
      <c r="O17" s="62">
        <v>2212</v>
      </c>
      <c r="P17" s="61">
        <v>55511</v>
      </c>
      <c r="Q17" s="62">
        <v>2151</v>
      </c>
      <c r="R17" s="93">
        <f t="shared" si="0"/>
        <v>145015.5</v>
      </c>
      <c r="S17" s="94">
        <f t="shared" si="1"/>
        <v>5455</v>
      </c>
      <c r="T17" s="63">
        <f>S17/J17</f>
        <v>104.90384615384616</v>
      </c>
      <c r="U17" s="64">
        <f t="shared" si="2"/>
        <v>26.583959670027497</v>
      </c>
      <c r="V17" s="59"/>
      <c r="W17" s="60"/>
      <c r="X17" s="65"/>
      <c r="Y17" s="65"/>
      <c r="Z17" s="99">
        <v>147411.5</v>
      </c>
      <c r="AA17" s="100">
        <v>5580</v>
      </c>
      <c r="AB17" s="66">
        <f t="shared" si="3"/>
        <v>26.41783154121864</v>
      </c>
    </row>
    <row r="18" spans="1:28" s="46" customFormat="1" ht="11.25">
      <c r="A18" s="40">
        <v>12</v>
      </c>
      <c r="B18" s="41"/>
      <c r="C18" s="42" t="s">
        <v>80</v>
      </c>
      <c r="D18" s="43" t="s">
        <v>38</v>
      </c>
      <c r="E18" s="67" t="s">
        <v>80</v>
      </c>
      <c r="F18" s="44">
        <v>43819</v>
      </c>
      <c r="G18" s="69" t="s">
        <v>46</v>
      </c>
      <c r="H18" s="51">
        <v>350</v>
      </c>
      <c r="I18" s="51">
        <v>83</v>
      </c>
      <c r="J18" s="101">
        <v>86</v>
      </c>
      <c r="K18" s="52">
        <v>3</v>
      </c>
      <c r="L18" s="61">
        <v>14588</v>
      </c>
      <c r="M18" s="62">
        <v>779</v>
      </c>
      <c r="N18" s="61">
        <v>32350</v>
      </c>
      <c r="O18" s="62">
        <v>1723</v>
      </c>
      <c r="P18" s="61">
        <v>35324</v>
      </c>
      <c r="Q18" s="62">
        <v>1892</v>
      </c>
      <c r="R18" s="93">
        <f t="shared" si="0"/>
        <v>82262</v>
      </c>
      <c r="S18" s="94">
        <f t="shared" si="1"/>
        <v>4394</v>
      </c>
      <c r="T18" s="63">
        <f>S18/J18</f>
        <v>51.093023255813954</v>
      </c>
      <c r="U18" s="64">
        <f t="shared" si="2"/>
        <v>18.721438324988622</v>
      </c>
      <c r="V18" s="59">
        <v>499418</v>
      </c>
      <c r="W18" s="60">
        <v>27268</v>
      </c>
      <c r="X18" s="65">
        <f>IF(V18&lt;&gt;0,-(V18-R18)/V18,"")</f>
        <v>-0.8352842708913175</v>
      </c>
      <c r="Y18" s="65">
        <f>IF(W18&lt;&gt;0,-(W18-S18)/W18,"")</f>
        <v>-0.8388587355141558</v>
      </c>
      <c r="Z18" s="95">
        <v>2408421</v>
      </c>
      <c r="AA18" s="96">
        <v>136827</v>
      </c>
      <c r="AB18" s="66">
        <f t="shared" si="3"/>
        <v>17.601942599048435</v>
      </c>
    </row>
    <row r="19" spans="1:28" s="46" customFormat="1" ht="11.25">
      <c r="A19" s="40">
        <v>13</v>
      </c>
      <c r="B19" s="103" t="s">
        <v>29</v>
      </c>
      <c r="C19" s="42" t="s">
        <v>106</v>
      </c>
      <c r="D19" s="43" t="s">
        <v>38</v>
      </c>
      <c r="E19" s="67" t="s">
        <v>45</v>
      </c>
      <c r="F19" s="44">
        <v>43833</v>
      </c>
      <c r="G19" s="69" t="s">
        <v>46</v>
      </c>
      <c r="H19" s="51">
        <v>73</v>
      </c>
      <c r="I19" s="51">
        <v>73</v>
      </c>
      <c r="J19" s="101">
        <v>73</v>
      </c>
      <c r="K19" s="52">
        <v>1</v>
      </c>
      <c r="L19" s="61">
        <v>21637</v>
      </c>
      <c r="M19" s="62">
        <v>969</v>
      </c>
      <c r="N19" s="61">
        <v>43252</v>
      </c>
      <c r="O19" s="62">
        <v>1963</v>
      </c>
      <c r="P19" s="61">
        <v>32758</v>
      </c>
      <c r="Q19" s="62">
        <v>1449</v>
      </c>
      <c r="R19" s="93">
        <f t="shared" si="0"/>
        <v>97647</v>
      </c>
      <c r="S19" s="94">
        <f t="shared" si="1"/>
        <v>4381</v>
      </c>
      <c r="T19" s="63">
        <f>S19/J19</f>
        <v>60.013698630136986</v>
      </c>
      <c r="U19" s="64">
        <f t="shared" si="2"/>
        <v>22.28874686144716</v>
      </c>
      <c r="V19" s="59"/>
      <c r="W19" s="60"/>
      <c r="X19" s="65"/>
      <c r="Y19" s="65"/>
      <c r="Z19" s="95">
        <v>97646</v>
      </c>
      <c r="AA19" s="96">
        <v>4381</v>
      </c>
      <c r="AB19" s="66">
        <f t="shared" si="3"/>
        <v>22.288518603058662</v>
      </c>
    </row>
    <row r="20" spans="1:28" s="46" customFormat="1" ht="11.25">
      <c r="A20" s="40">
        <v>14</v>
      </c>
      <c r="B20" s="103" t="s">
        <v>29</v>
      </c>
      <c r="C20" s="42" t="s">
        <v>102</v>
      </c>
      <c r="D20" s="43" t="s">
        <v>38</v>
      </c>
      <c r="E20" s="67" t="s">
        <v>103</v>
      </c>
      <c r="F20" s="44">
        <v>43833</v>
      </c>
      <c r="G20" s="45" t="s">
        <v>34</v>
      </c>
      <c r="H20" s="51">
        <v>52</v>
      </c>
      <c r="I20" s="51">
        <v>52</v>
      </c>
      <c r="J20" s="101">
        <v>52</v>
      </c>
      <c r="K20" s="52">
        <v>1</v>
      </c>
      <c r="L20" s="61">
        <v>23306.5</v>
      </c>
      <c r="M20" s="62">
        <v>844</v>
      </c>
      <c r="N20" s="61">
        <v>46595</v>
      </c>
      <c r="O20" s="62">
        <v>1722</v>
      </c>
      <c r="P20" s="61">
        <v>38237.5</v>
      </c>
      <c r="Q20" s="62">
        <v>1448</v>
      </c>
      <c r="R20" s="93">
        <f t="shared" si="0"/>
        <v>108139</v>
      </c>
      <c r="S20" s="94">
        <f t="shared" si="1"/>
        <v>4014</v>
      </c>
      <c r="T20" s="63">
        <f>S20/J20</f>
        <v>77.1923076923077</v>
      </c>
      <c r="U20" s="64">
        <f t="shared" si="2"/>
        <v>26.940458395615348</v>
      </c>
      <c r="V20" s="59"/>
      <c r="W20" s="60"/>
      <c r="X20" s="65"/>
      <c r="Y20" s="65"/>
      <c r="Z20" s="95">
        <v>108139</v>
      </c>
      <c r="AA20" s="96">
        <v>4014</v>
      </c>
      <c r="AB20" s="66">
        <f t="shared" si="3"/>
        <v>26.940458395615348</v>
      </c>
    </row>
    <row r="21" spans="1:28" s="46" customFormat="1" ht="11.25">
      <c r="A21" s="40">
        <v>15</v>
      </c>
      <c r="B21" s="103" t="s">
        <v>29</v>
      </c>
      <c r="C21" s="42" t="s">
        <v>110</v>
      </c>
      <c r="D21" s="43" t="s">
        <v>54</v>
      </c>
      <c r="E21" s="67" t="s">
        <v>110</v>
      </c>
      <c r="F21" s="44">
        <v>43833</v>
      </c>
      <c r="G21" s="45" t="s">
        <v>39</v>
      </c>
      <c r="H21" s="51">
        <v>53</v>
      </c>
      <c r="I21" s="51">
        <v>53</v>
      </c>
      <c r="J21" s="101">
        <v>53</v>
      </c>
      <c r="K21" s="52">
        <v>1</v>
      </c>
      <c r="L21" s="61">
        <v>9886</v>
      </c>
      <c r="M21" s="62">
        <v>496</v>
      </c>
      <c r="N21" s="61">
        <v>19755</v>
      </c>
      <c r="O21" s="62">
        <v>1010</v>
      </c>
      <c r="P21" s="61">
        <v>23021.5</v>
      </c>
      <c r="Q21" s="62">
        <v>1185</v>
      </c>
      <c r="R21" s="93">
        <f t="shared" si="0"/>
        <v>52662.5</v>
      </c>
      <c r="S21" s="94">
        <f t="shared" si="1"/>
        <v>2691</v>
      </c>
      <c r="T21" s="63">
        <f>S21/J21</f>
        <v>50.77358490566038</v>
      </c>
      <c r="U21" s="64">
        <f t="shared" si="2"/>
        <v>19.569862504645112</v>
      </c>
      <c r="V21" s="59"/>
      <c r="W21" s="60"/>
      <c r="X21" s="65"/>
      <c r="Y21" s="65"/>
      <c r="Z21" s="97">
        <v>52662.5</v>
      </c>
      <c r="AA21" s="98">
        <v>2691</v>
      </c>
      <c r="AB21" s="66">
        <f t="shared" si="3"/>
        <v>19.569862504645112</v>
      </c>
    </row>
    <row r="22" spans="1:28" s="46" customFormat="1" ht="11.25">
      <c r="A22" s="40">
        <v>16</v>
      </c>
      <c r="B22" s="41"/>
      <c r="C22" s="42" t="s">
        <v>50</v>
      </c>
      <c r="D22" s="43" t="s">
        <v>38</v>
      </c>
      <c r="E22" s="67" t="s">
        <v>50</v>
      </c>
      <c r="F22" s="44">
        <v>43749</v>
      </c>
      <c r="G22" s="69" t="s">
        <v>46</v>
      </c>
      <c r="H22" s="51">
        <v>390</v>
      </c>
      <c r="I22" s="51">
        <v>17</v>
      </c>
      <c r="J22" s="101">
        <v>17</v>
      </c>
      <c r="K22" s="52">
        <v>13</v>
      </c>
      <c r="L22" s="61">
        <v>6414</v>
      </c>
      <c r="M22" s="62">
        <v>487</v>
      </c>
      <c r="N22" s="61">
        <v>12520</v>
      </c>
      <c r="O22" s="62">
        <v>936</v>
      </c>
      <c r="P22" s="61">
        <v>13897</v>
      </c>
      <c r="Q22" s="62">
        <v>1047</v>
      </c>
      <c r="R22" s="93">
        <f t="shared" si="0"/>
        <v>32831</v>
      </c>
      <c r="S22" s="94">
        <f t="shared" si="1"/>
        <v>2470</v>
      </c>
      <c r="T22" s="63">
        <f>S22/J22</f>
        <v>145.2941176470588</v>
      </c>
      <c r="U22" s="64">
        <f t="shared" si="2"/>
        <v>13.291902834008097</v>
      </c>
      <c r="V22" s="59">
        <v>119762</v>
      </c>
      <c r="W22" s="60">
        <v>9234</v>
      </c>
      <c r="X22" s="65">
        <f aca="true" t="shared" si="5" ref="X22:Y28">IF(V22&lt;&gt;0,-(V22-R22)/V22,"")</f>
        <v>-0.7258646315191797</v>
      </c>
      <c r="Y22" s="65">
        <f t="shared" si="5"/>
        <v>-0.7325102880658436</v>
      </c>
      <c r="Z22" s="95">
        <v>89590176</v>
      </c>
      <c r="AA22" s="96">
        <v>5313012</v>
      </c>
      <c r="AB22" s="66">
        <f t="shared" si="3"/>
        <v>16.862407990044066</v>
      </c>
    </row>
    <row r="23" spans="1:28" s="46" customFormat="1" ht="11.25">
      <c r="A23" s="40">
        <v>17</v>
      </c>
      <c r="B23" s="41"/>
      <c r="C23" s="42" t="s">
        <v>78</v>
      </c>
      <c r="D23" s="43" t="s">
        <v>38</v>
      </c>
      <c r="E23" s="67" t="s">
        <v>79</v>
      </c>
      <c r="F23" s="44">
        <v>43819</v>
      </c>
      <c r="G23" s="45" t="s">
        <v>34</v>
      </c>
      <c r="H23" s="51">
        <v>102</v>
      </c>
      <c r="I23" s="51">
        <v>16</v>
      </c>
      <c r="J23" s="101">
        <v>16</v>
      </c>
      <c r="K23" s="52">
        <v>2</v>
      </c>
      <c r="L23" s="61">
        <v>20091.5</v>
      </c>
      <c r="M23" s="62">
        <v>625</v>
      </c>
      <c r="N23" s="61">
        <v>30472.5</v>
      </c>
      <c r="O23" s="62">
        <v>926</v>
      </c>
      <c r="P23" s="61">
        <v>22336.5</v>
      </c>
      <c r="Q23" s="62">
        <v>726</v>
      </c>
      <c r="R23" s="93">
        <f t="shared" si="0"/>
        <v>72900.5</v>
      </c>
      <c r="S23" s="94">
        <f t="shared" si="1"/>
        <v>2277</v>
      </c>
      <c r="T23" s="63">
        <f>S23/J23</f>
        <v>142.3125</v>
      </c>
      <c r="U23" s="64">
        <f t="shared" si="2"/>
        <v>32.01602986385595</v>
      </c>
      <c r="V23" s="59">
        <v>146350.5</v>
      </c>
      <c r="W23" s="60">
        <v>3925</v>
      </c>
      <c r="X23" s="65">
        <f t="shared" si="5"/>
        <v>-0.5018773424074396</v>
      </c>
      <c r="Y23" s="65">
        <f t="shared" si="5"/>
        <v>-0.4198726114649681</v>
      </c>
      <c r="Z23" s="95">
        <v>755398.5</v>
      </c>
      <c r="AA23" s="96">
        <v>28364</v>
      </c>
      <c r="AB23" s="66">
        <f t="shared" si="3"/>
        <v>26.632297983359187</v>
      </c>
    </row>
    <row r="24" spans="1:28" s="46" customFormat="1" ht="11.25">
      <c r="A24" s="40">
        <v>18</v>
      </c>
      <c r="B24" s="41"/>
      <c r="C24" s="42" t="s">
        <v>53</v>
      </c>
      <c r="D24" s="43" t="s">
        <v>30</v>
      </c>
      <c r="E24" s="67" t="s">
        <v>52</v>
      </c>
      <c r="F24" s="44">
        <v>43770</v>
      </c>
      <c r="G24" s="45" t="s">
        <v>35</v>
      </c>
      <c r="H24" s="51">
        <v>100</v>
      </c>
      <c r="I24" s="51">
        <v>13</v>
      </c>
      <c r="J24" s="101">
        <v>13</v>
      </c>
      <c r="K24" s="52">
        <v>10</v>
      </c>
      <c r="L24" s="61">
        <v>9219</v>
      </c>
      <c r="M24" s="62">
        <v>399</v>
      </c>
      <c r="N24" s="61">
        <v>17621</v>
      </c>
      <c r="O24" s="62">
        <v>769</v>
      </c>
      <c r="P24" s="61">
        <v>16642</v>
      </c>
      <c r="Q24" s="62">
        <v>732</v>
      </c>
      <c r="R24" s="93">
        <f t="shared" si="0"/>
        <v>43482</v>
      </c>
      <c r="S24" s="94">
        <f t="shared" si="1"/>
        <v>1900</v>
      </c>
      <c r="T24" s="63">
        <f>S24/J24</f>
        <v>146.15384615384616</v>
      </c>
      <c r="U24" s="64">
        <f t="shared" si="2"/>
        <v>22.885263157894737</v>
      </c>
      <c r="V24" s="59">
        <v>40981</v>
      </c>
      <c r="W24" s="60">
        <v>1700</v>
      </c>
      <c r="X24" s="65">
        <f t="shared" si="5"/>
        <v>0.061028281398696954</v>
      </c>
      <c r="Y24" s="65">
        <f t="shared" si="5"/>
        <v>0.11764705882352941</v>
      </c>
      <c r="Z24" s="99">
        <v>2123373.7</v>
      </c>
      <c r="AA24" s="100">
        <v>99565</v>
      </c>
      <c r="AB24" s="66">
        <f t="shared" si="3"/>
        <v>21.326507306784514</v>
      </c>
    </row>
    <row r="25" spans="1:28" s="46" customFormat="1" ht="11.25">
      <c r="A25" s="40">
        <v>19</v>
      </c>
      <c r="B25" s="41"/>
      <c r="C25" s="42" t="s">
        <v>61</v>
      </c>
      <c r="D25" s="43" t="s">
        <v>54</v>
      </c>
      <c r="E25" s="67" t="s">
        <v>62</v>
      </c>
      <c r="F25" s="44">
        <v>43805</v>
      </c>
      <c r="G25" s="45" t="s">
        <v>40</v>
      </c>
      <c r="H25" s="51">
        <v>26</v>
      </c>
      <c r="I25" s="51">
        <v>21</v>
      </c>
      <c r="J25" s="101">
        <v>21</v>
      </c>
      <c r="K25" s="52">
        <v>5</v>
      </c>
      <c r="L25" s="61">
        <v>8705.49999989345</v>
      </c>
      <c r="M25" s="62">
        <v>562</v>
      </c>
      <c r="N25" s="61">
        <v>10507.9999999534</v>
      </c>
      <c r="O25" s="62">
        <v>641</v>
      </c>
      <c r="P25" s="61">
        <v>8947.99999999943</v>
      </c>
      <c r="Q25" s="62">
        <v>492</v>
      </c>
      <c r="R25" s="93">
        <f t="shared" si="0"/>
        <v>28161.49999984628</v>
      </c>
      <c r="S25" s="94">
        <f t="shared" si="1"/>
        <v>1695</v>
      </c>
      <c r="T25" s="63">
        <f>S25/J25</f>
        <v>80.71428571428571</v>
      </c>
      <c r="U25" s="64">
        <f t="shared" si="2"/>
        <v>16.614454277195446</v>
      </c>
      <c r="V25" s="59"/>
      <c r="W25" s="60"/>
      <c r="X25" s="65">
        <f t="shared" si="5"/>
      </c>
      <c r="Y25" s="65">
        <f t="shared" si="5"/>
      </c>
      <c r="Z25" s="95">
        <v>542554</v>
      </c>
      <c r="AA25" s="96">
        <v>33241</v>
      </c>
      <c r="AB25" s="66">
        <f t="shared" si="3"/>
        <v>16.321831473180712</v>
      </c>
    </row>
    <row r="26" spans="1:28" s="46" customFormat="1" ht="11.25">
      <c r="A26" s="40">
        <v>20</v>
      </c>
      <c r="B26" s="41"/>
      <c r="C26" s="42" t="s">
        <v>95</v>
      </c>
      <c r="D26" s="43" t="s">
        <v>54</v>
      </c>
      <c r="E26" s="67" t="s">
        <v>94</v>
      </c>
      <c r="F26" s="44">
        <v>43796</v>
      </c>
      <c r="G26" s="45" t="s">
        <v>28</v>
      </c>
      <c r="H26" s="51">
        <v>91</v>
      </c>
      <c r="I26" s="51">
        <v>38</v>
      </c>
      <c r="J26" s="101">
        <v>38</v>
      </c>
      <c r="K26" s="52">
        <v>2</v>
      </c>
      <c r="L26" s="61">
        <v>7909</v>
      </c>
      <c r="M26" s="62">
        <v>360</v>
      </c>
      <c r="N26" s="61">
        <v>13719</v>
      </c>
      <c r="O26" s="62">
        <v>610</v>
      </c>
      <c r="P26" s="61">
        <v>11814</v>
      </c>
      <c r="Q26" s="62">
        <v>519</v>
      </c>
      <c r="R26" s="93">
        <f t="shared" si="0"/>
        <v>33442</v>
      </c>
      <c r="S26" s="94">
        <f t="shared" si="1"/>
        <v>1489</v>
      </c>
      <c r="T26" s="63">
        <f>S26/J26</f>
        <v>39.18421052631579</v>
      </c>
      <c r="U26" s="64">
        <f t="shared" si="2"/>
        <v>22.459368703828073</v>
      </c>
      <c r="V26" s="59">
        <v>260154</v>
      </c>
      <c r="W26" s="60">
        <v>11286</v>
      </c>
      <c r="X26" s="65">
        <f t="shared" si="5"/>
        <v>-0.8714530624168761</v>
      </c>
      <c r="Y26" s="65">
        <f t="shared" si="5"/>
        <v>-0.868066631224526</v>
      </c>
      <c r="Z26" s="95">
        <v>443884</v>
      </c>
      <c r="AA26" s="96">
        <v>20166</v>
      </c>
      <c r="AB26" s="66">
        <f t="shared" si="3"/>
        <v>22.01150451254587</v>
      </c>
    </row>
    <row r="27" spans="1:28" s="46" customFormat="1" ht="11.25">
      <c r="A27" s="40">
        <v>21</v>
      </c>
      <c r="B27" s="41"/>
      <c r="C27" s="42" t="s">
        <v>75</v>
      </c>
      <c r="D27" s="43" t="s">
        <v>65</v>
      </c>
      <c r="E27" s="67" t="s">
        <v>76</v>
      </c>
      <c r="F27" s="44">
        <v>43819</v>
      </c>
      <c r="G27" s="45" t="s">
        <v>35</v>
      </c>
      <c r="H27" s="51">
        <v>145</v>
      </c>
      <c r="I27" s="51">
        <v>27</v>
      </c>
      <c r="J27" s="101">
        <v>27</v>
      </c>
      <c r="K27" s="52">
        <v>3</v>
      </c>
      <c r="L27" s="61">
        <v>1147</v>
      </c>
      <c r="M27" s="62">
        <v>100</v>
      </c>
      <c r="N27" s="61">
        <v>5818</v>
      </c>
      <c r="O27" s="62">
        <v>519</v>
      </c>
      <c r="P27" s="61">
        <v>7636</v>
      </c>
      <c r="Q27" s="62">
        <v>661</v>
      </c>
      <c r="R27" s="93">
        <f t="shared" si="0"/>
        <v>14601</v>
      </c>
      <c r="S27" s="94">
        <f t="shared" si="1"/>
        <v>1280</v>
      </c>
      <c r="T27" s="63">
        <f>S27/J27</f>
        <v>47.407407407407405</v>
      </c>
      <c r="U27" s="64">
        <f t="shared" si="2"/>
        <v>11.40703125</v>
      </c>
      <c r="V27" s="59">
        <v>51716.5</v>
      </c>
      <c r="W27" s="60">
        <v>3163</v>
      </c>
      <c r="X27" s="65">
        <f t="shared" si="5"/>
        <v>-0.7176723096110526</v>
      </c>
      <c r="Y27" s="65">
        <f t="shared" si="5"/>
        <v>-0.5953208978817578</v>
      </c>
      <c r="Z27" s="99">
        <v>473373</v>
      </c>
      <c r="AA27" s="100">
        <v>28029</v>
      </c>
      <c r="AB27" s="66">
        <f t="shared" si="3"/>
        <v>16.888686717328483</v>
      </c>
    </row>
    <row r="28" spans="1:28" s="46" customFormat="1" ht="11.25">
      <c r="A28" s="40">
        <v>22</v>
      </c>
      <c r="B28" s="41"/>
      <c r="C28" s="42" t="s">
        <v>57</v>
      </c>
      <c r="D28" s="43" t="s">
        <v>58</v>
      </c>
      <c r="E28" s="67" t="s">
        <v>89</v>
      </c>
      <c r="F28" s="44">
        <v>43789</v>
      </c>
      <c r="G28" s="45" t="s">
        <v>28</v>
      </c>
      <c r="H28" s="51">
        <v>337</v>
      </c>
      <c r="I28" s="51">
        <v>13</v>
      </c>
      <c r="J28" s="101">
        <v>13</v>
      </c>
      <c r="K28" s="52">
        <v>7</v>
      </c>
      <c r="L28" s="61">
        <v>1538</v>
      </c>
      <c r="M28" s="62">
        <v>82</v>
      </c>
      <c r="N28" s="61">
        <v>7625</v>
      </c>
      <c r="O28" s="62">
        <v>395</v>
      </c>
      <c r="P28" s="61">
        <v>11775</v>
      </c>
      <c r="Q28" s="62">
        <v>616</v>
      </c>
      <c r="R28" s="93">
        <f t="shared" si="0"/>
        <v>20938</v>
      </c>
      <c r="S28" s="94">
        <f t="shared" si="1"/>
        <v>1093</v>
      </c>
      <c r="T28" s="63">
        <f>S28/J28</f>
        <v>84.07692307692308</v>
      </c>
      <c r="U28" s="64">
        <f t="shared" si="2"/>
        <v>19.156450137236963</v>
      </c>
      <c r="V28" s="59">
        <v>124803</v>
      </c>
      <c r="W28" s="60">
        <v>7532</v>
      </c>
      <c r="X28" s="65">
        <f t="shared" si="5"/>
        <v>-0.8322315969968671</v>
      </c>
      <c r="Y28" s="65">
        <f t="shared" si="5"/>
        <v>-0.8548858204992034</v>
      </c>
      <c r="Z28" s="95">
        <v>22731731</v>
      </c>
      <c r="AA28" s="96">
        <v>1282893</v>
      </c>
      <c r="AB28" s="66">
        <f t="shared" si="3"/>
        <v>17.719116871009508</v>
      </c>
    </row>
    <row r="29" spans="1:28" s="46" customFormat="1" ht="11.25">
      <c r="A29" s="40">
        <v>23</v>
      </c>
      <c r="B29" s="103" t="s">
        <v>29</v>
      </c>
      <c r="C29" s="42" t="s">
        <v>108</v>
      </c>
      <c r="D29" s="43" t="s">
        <v>44</v>
      </c>
      <c r="E29" s="67" t="s">
        <v>108</v>
      </c>
      <c r="F29" s="44">
        <v>43833</v>
      </c>
      <c r="G29" s="45" t="s">
        <v>43</v>
      </c>
      <c r="H29" s="51">
        <v>23</v>
      </c>
      <c r="I29" s="51">
        <v>23</v>
      </c>
      <c r="J29" s="101">
        <v>23</v>
      </c>
      <c r="K29" s="52">
        <v>1</v>
      </c>
      <c r="L29" s="61">
        <v>3535.55</v>
      </c>
      <c r="M29" s="62">
        <v>261</v>
      </c>
      <c r="N29" s="61">
        <v>5821.55</v>
      </c>
      <c r="O29" s="62">
        <v>426</v>
      </c>
      <c r="P29" s="61">
        <v>5436.55</v>
      </c>
      <c r="Q29" s="62">
        <v>398</v>
      </c>
      <c r="R29" s="93">
        <f t="shared" si="0"/>
        <v>14793.650000000001</v>
      </c>
      <c r="S29" s="94">
        <f t="shared" si="1"/>
        <v>1085</v>
      </c>
      <c r="T29" s="63">
        <f>S29/J29</f>
        <v>47.17391304347826</v>
      </c>
      <c r="U29" s="64">
        <f t="shared" si="2"/>
        <v>13.634700460829494</v>
      </c>
      <c r="V29" s="59"/>
      <c r="W29" s="60"/>
      <c r="X29" s="65"/>
      <c r="Y29" s="65"/>
      <c r="Z29" s="95">
        <v>14793.65</v>
      </c>
      <c r="AA29" s="96">
        <v>1085</v>
      </c>
      <c r="AB29" s="66">
        <f t="shared" si="3"/>
        <v>13.634700460829492</v>
      </c>
    </row>
    <row r="30" spans="1:28" s="46" customFormat="1" ht="11.25">
      <c r="A30" s="40">
        <v>24</v>
      </c>
      <c r="B30" s="41"/>
      <c r="C30" s="42" t="s">
        <v>96</v>
      </c>
      <c r="D30" s="43" t="s">
        <v>38</v>
      </c>
      <c r="E30" s="67" t="s">
        <v>97</v>
      </c>
      <c r="F30" s="44">
        <v>43826</v>
      </c>
      <c r="G30" s="45" t="s">
        <v>40</v>
      </c>
      <c r="H30" s="51">
        <v>35</v>
      </c>
      <c r="I30" s="51">
        <v>10</v>
      </c>
      <c r="J30" s="101">
        <v>10</v>
      </c>
      <c r="K30" s="52">
        <v>2</v>
      </c>
      <c r="L30" s="61">
        <v>4245.99999999957</v>
      </c>
      <c r="M30" s="62">
        <v>241</v>
      </c>
      <c r="N30" s="61">
        <v>6862.99999994009</v>
      </c>
      <c r="O30" s="62">
        <v>391</v>
      </c>
      <c r="P30" s="61">
        <v>6696.99999991177</v>
      </c>
      <c r="Q30" s="62">
        <v>387</v>
      </c>
      <c r="R30" s="93">
        <f t="shared" si="0"/>
        <v>17805.999999851432</v>
      </c>
      <c r="S30" s="94">
        <f t="shared" si="1"/>
        <v>1019</v>
      </c>
      <c r="T30" s="63">
        <f>S30/J30</f>
        <v>101.9</v>
      </c>
      <c r="U30" s="64">
        <f t="shared" si="2"/>
        <v>17.47399411172859</v>
      </c>
      <c r="V30" s="59"/>
      <c r="W30" s="60"/>
      <c r="X30" s="65">
        <f aca="true" t="shared" si="6" ref="X30:Y32">IF(V30&lt;&gt;0,-(V30-R30)/V30,"")</f>
      </c>
      <c r="Y30" s="65">
        <f t="shared" si="6"/>
      </c>
      <c r="Z30" s="95">
        <v>77889.5</v>
      </c>
      <c r="AA30" s="96">
        <v>4378</v>
      </c>
      <c r="AB30" s="66">
        <f t="shared" si="3"/>
        <v>17.791114664230243</v>
      </c>
    </row>
    <row r="31" spans="1:28" s="46" customFormat="1" ht="11.25">
      <c r="A31" s="40">
        <v>25</v>
      </c>
      <c r="B31" s="50"/>
      <c r="C31" s="47" t="s">
        <v>85</v>
      </c>
      <c r="D31" s="48" t="s">
        <v>86</v>
      </c>
      <c r="E31" s="68" t="s">
        <v>85</v>
      </c>
      <c r="F31" s="49">
        <v>43819</v>
      </c>
      <c r="G31" s="45" t="s">
        <v>47</v>
      </c>
      <c r="H31" s="53">
        <v>123</v>
      </c>
      <c r="I31" s="53">
        <v>11</v>
      </c>
      <c r="J31" s="101">
        <v>11</v>
      </c>
      <c r="K31" s="52">
        <v>3</v>
      </c>
      <c r="L31" s="61">
        <v>9812</v>
      </c>
      <c r="M31" s="62">
        <v>682</v>
      </c>
      <c r="N31" s="61">
        <v>1044</v>
      </c>
      <c r="O31" s="62">
        <v>106</v>
      </c>
      <c r="P31" s="61">
        <v>1977</v>
      </c>
      <c r="Q31" s="62">
        <v>212</v>
      </c>
      <c r="R31" s="93">
        <f t="shared" si="0"/>
        <v>12833</v>
      </c>
      <c r="S31" s="94">
        <f t="shared" si="1"/>
        <v>1000</v>
      </c>
      <c r="T31" s="63">
        <f>S31/J31</f>
        <v>90.9090909090909</v>
      </c>
      <c r="U31" s="64">
        <f t="shared" si="2"/>
        <v>12.833</v>
      </c>
      <c r="V31" s="59">
        <v>29762.5</v>
      </c>
      <c r="W31" s="60">
        <v>2818</v>
      </c>
      <c r="X31" s="65">
        <f t="shared" si="6"/>
        <v>-0.5688198236035279</v>
      </c>
      <c r="Y31" s="65">
        <f t="shared" si="6"/>
        <v>-0.64513839602555</v>
      </c>
      <c r="Z31" s="97">
        <v>242889.5</v>
      </c>
      <c r="AA31" s="98">
        <v>21233</v>
      </c>
      <c r="AB31" s="66">
        <f t="shared" si="3"/>
        <v>11.439245514058305</v>
      </c>
    </row>
    <row r="32" spans="1:28" s="46" customFormat="1" ht="11.25">
      <c r="A32" s="40">
        <v>26</v>
      </c>
      <c r="B32" s="41"/>
      <c r="C32" s="42" t="s">
        <v>93</v>
      </c>
      <c r="D32" s="43" t="s">
        <v>86</v>
      </c>
      <c r="E32" s="67" t="s">
        <v>93</v>
      </c>
      <c r="F32" s="44">
        <v>43826</v>
      </c>
      <c r="G32" s="70" t="s">
        <v>37</v>
      </c>
      <c r="H32" s="51">
        <v>18</v>
      </c>
      <c r="I32" s="51">
        <v>15</v>
      </c>
      <c r="J32" s="101">
        <v>15</v>
      </c>
      <c r="K32" s="52">
        <v>2</v>
      </c>
      <c r="L32" s="61">
        <v>3210.5</v>
      </c>
      <c r="M32" s="62">
        <v>251</v>
      </c>
      <c r="N32" s="61">
        <v>3996.5</v>
      </c>
      <c r="O32" s="62">
        <v>309</v>
      </c>
      <c r="P32" s="61">
        <v>3564.5</v>
      </c>
      <c r="Q32" s="62">
        <v>277</v>
      </c>
      <c r="R32" s="93">
        <f t="shared" si="0"/>
        <v>10771.5</v>
      </c>
      <c r="S32" s="94">
        <f t="shared" si="1"/>
        <v>837</v>
      </c>
      <c r="T32" s="63">
        <f>S32/J32</f>
        <v>55.8</v>
      </c>
      <c r="U32" s="64">
        <f t="shared" si="2"/>
        <v>12.869175627240143</v>
      </c>
      <c r="V32" s="59">
        <v>14281.5</v>
      </c>
      <c r="W32" s="60">
        <v>1077</v>
      </c>
      <c r="X32" s="65">
        <f t="shared" si="6"/>
        <v>-0.24577250288835206</v>
      </c>
      <c r="Y32" s="65">
        <f t="shared" si="6"/>
        <v>-0.22284122562674094</v>
      </c>
      <c r="Z32" s="95">
        <v>36064.5</v>
      </c>
      <c r="AA32" s="96">
        <v>2790</v>
      </c>
      <c r="AB32" s="66">
        <f t="shared" si="3"/>
        <v>12.926344086021505</v>
      </c>
    </row>
    <row r="33" spans="1:28" s="46" customFormat="1" ht="11.25">
      <c r="A33" s="40">
        <v>27</v>
      </c>
      <c r="B33" s="103" t="s">
        <v>29</v>
      </c>
      <c r="C33" s="42" t="s">
        <v>107</v>
      </c>
      <c r="D33" s="43" t="s">
        <v>38</v>
      </c>
      <c r="E33" s="67" t="s">
        <v>105</v>
      </c>
      <c r="F33" s="44">
        <v>43833</v>
      </c>
      <c r="G33" s="69" t="s">
        <v>46</v>
      </c>
      <c r="H33" s="51">
        <v>28</v>
      </c>
      <c r="I33" s="51">
        <v>28</v>
      </c>
      <c r="J33" s="101">
        <v>28</v>
      </c>
      <c r="K33" s="52">
        <v>1</v>
      </c>
      <c r="L33" s="61">
        <v>2717</v>
      </c>
      <c r="M33" s="62">
        <v>127</v>
      </c>
      <c r="N33" s="61">
        <v>6287</v>
      </c>
      <c r="O33" s="62">
        <v>280</v>
      </c>
      <c r="P33" s="61">
        <v>5031</v>
      </c>
      <c r="Q33" s="62">
        <v>228</v>
      </c>
      <c r="R33" s="93">
        <f t="shared" si="0"/>
        <v>14035</v>
      </c>
      <c r="S33" s="94">
        <f t="shared" si="1"/>
        <v>635</v>
      </c>
      <c r="T33" s="63">
        <f>S33/J33</f>
        <v>22.678571428571427</v>
      </c>
      <c r="U33" s="64">
        <f t="shared" si="2"/>
        <v>22.10236220472441</v>
      </c>
      <c r="V33" s="59"/>
      <c r="W33" s="60"/>
      <c r="X33" s="65"/>
      <c r="Y33" s="65"/>
      <c r="Z33" s="95">
        <v>14035</v>
      </c>
      <c r="AA33" s="96">
        <v>635</v>
      </c>
      <c r="AB33" s="66">
        <f t="shared" si="3"/>
        <v>22.10236220472441</v>
      </c>
    </row>
    <row r="34" spans="1:28" s="46" customFormat="1" ht="11.25">
      <c r="A34" s="40">
        <v>28</v>
      </c>
      <c r="B34" s="41"/>
      <c r="C34" s="42" t="s">
        <v>69</v>
      </c>
      <c r="D34" s="43" t="s">
        <v>31</v>
      </c>
      <c r="E34" s="67" t="s">
        <v>70</v>
      </c>
      <c r="F34" s="44">
        <v>43805</v>
      </c>
      <c r="G34" s="45" t="s">
        <v>28</v>
      </c>
      <c r="H34" s="51">
        <v>189</v>
      </c>
      <c r="I34" s="51">
        <v>7</v>
      </c>
      <c r="J34" s="101">
        <v>7</v>
      </c>
      <c r="K34" s="52">
        <v>5</v>
      </c>
      <c r="L34" s="61">
        <v>447</v>
      </c>
      <c r="M34" s="62">
        <v>24</v>
      </c>
      <c r="N34" s="61">
        <v>5262</v>
      </c>
      <c r="O34" s="62">
        <v>275</v>
      </c>
      <c r="P34" s="61">
        <v>6114</v>
      </c>
      <c r="Q34" s="62">
        <v>324</v>
      </c>
      <c r="R34" s="93">
        <f t="shared" si="0"/>
        <v>11823</v>
      </c>
      <c r="S34" s="94">
        <f t="shared" si="1"/>
        <v>623</v>
      </c>
      <c r="T34" s="63">
        <f>S34/J34</f>
        <v>89</v>
      </c>
      <c r="U34" s="64">
        <f t="shared" si="2"/>
        <v>18.97752808988764</v>
      </c>
      <c r="V34" s="59">
        <v>64243</v>
      </c>
      <c r="W34" s="60">
        <v>3061</v>
      </c>
      <c r="X34" s="65">
        <f aca="true" t="shared" si="7" ref="X34:Y41">IF(V34&lt;&gt;0,-(V34-R34)/V34,"")</f>
        <v>-0.8159643852248494</v>
      </c>
      <c r="Y34" s="65">
        <f t="shared" si="7"/>
        <v>-0.7964717412610258</v>
      </c>
      <c r="Z34" s="95">
        <v>2613389</v>
      </c>
      <c r="AA34" s="96">
        <v>132647</v>
      </c>
      <c r="AB34" s="66">
        <f t="shared" si="3"/>
        <v>19.70183268373955</v>
      </c>
    </row>
    <row r="35" spans="1:28" s="46" customFormat="1" ht="11.25">
      <c r="A35" s="40">
        <v>29</v>
      </c>
      <c r="B35" s="41"/>
      <c r="C35" s="42" t="s">
        <v>51</v>
      </c>
      <c r="D35" s="43" t="s">
        <v>41</v>
      </c>
      <c r="E35" s="67" t="s">
        <v>51</v>
      </c>
      <c r="F35" s="44">
        <v>43770</v>
      </c>
      <c r="G35" s="45" t="s">
        <v>35</v>
      </c>
      <c r="H35" s="51">
        <v>194</v>
      </c>
      <c r="I35" s="51">
        <v>1</v>
      </c>
      <c r="J35" s="101">
        <v>1</v>
      </c>
      <c r="K35" s="52">
        <v>10</v>
      </c>
      <c r="L35" s="61">
        <v>502</v>
      </c>
      <c r="M35" s="62">
        <v>38</v>
      </c>
      <c r="N35" s="61">
        <v>1280</v>
      </c>
      <c r="O35" s="62">
        <v>96</v>
      </c>
      <c r="P35" s="61">
        <v>1318</v>
      </c>
      <c r="Q35" s="62">
        <v>98</v>
      </c>
      <c r="R35" s="93">
        <f t="shared" si="0"/>
        <v>3100</v>
      </c>
      <c r="S35" s="94">
        <f t="shared" si="1"/>
        <v>232</v>
      </c>
      <c r="T35" s="63">
        <f>S35/J35</f>
        <v>232</v>
      </c>
      <c r="U35" s="64">
        <f t="shared" si="2"/>
        <v>13.362068965517242</v>
      </c>
      <c r="V35" s="59">
        <v>6709</v>
      </c>
      <c r="W35" s="60">
        <v>546</v>
      </c>
      <c r="X35" s="65">
        <f t="shared" si="7"/>
        <v>-0.5379341183484871</v>
      </c>
      <c r="Y35" s="65">
        <f t="shared" si="7"/>
        <v>-0.575091575091575</v>
      </c>
      <c r="Z35" s="99">
        <v>616722</v>
      </c>
      <c r="AA35" s="100">
        <v>38250</v>
      </c>
      <c r="AB35" s="66">
        <f t="shared" si="3"/>
        <v>16.123450980392157</v>
      </c>
    </row>
    <row r="36" spans="1:28" s="46" customFormat="1" ht="11.25">
      <c r="A36" s="40">
        <v>30</v>
      </c>
      <c r="B36" s="41"/>
      <c r="C36" s="42" t="s">
        <v>77</v>
      </c>
      <c r="D36" s="43" t="s">
        <v>44</v>
      </c>
      <c r="E36" s="67" t="s">
        <v>77</v>
      </c>
      <c r="F36" s="44">
        <v>43819</v>
      </c>
      <c r="G36" s="45" t="s">
        <v>40</v>
      </c>
      <c r="H36" s="51">
        <v>24</v>
      </c>
      <c r="I36" s="51">
        <v>4</v>
      </c>
      <c r="J36" s="101">
        <v>4</v>
      </c>
      <c r="K36" s="52">
        <v>3</v>
      </c>
      <c r="L36" s="61">
        <v>843.000000014646</v>
      </c>
      <c r="M36" s="62">
        <v>56</v>
      </c>
      <c r="N36" s="61">
        <v>742.999999983228</v>
      </c>
      <c r="O36" s="62">
        <v>48</v>
      </c>
      <c r="P36" s="61">
        <v>931.00000003038</v>
      </c>
      <c r="Q36" s="62">
        <v>71</v>
      </c>
      <c r="R36" s="93">
        <f t="shared" si="0"/>
        <v>2517.000000028254</v>
      </c>
      <c r="S36" s="94">
        <f t="shared" si="1"/>
        <v>175</v>
      </c>
      <c r="T36" s="63">
        <f>S36/J36</f>
        <v>43.75</v>
      </c>
      <c r="U36" s="64">
        <f t="shared" si="2"/>
        <v>14.382857143018594</v>
      </c>
      <c r="V36" s="59"/>
      <c r="W36" s="60"/>
      <c r="X36" s="65">
        <f t="shared" si="7"/>
      </c>
      <c r="Y36" s="65">
        <f t="shared" si="7"/>
      </c>
      <c r="Z36" s="95">
        <v>82257.5</v>
      </c>
      <c r="AA36" s="96">
        <v>4913</v>
      </c>
      <c r="AB36" s="66">
        <f t="shared" si="3"/>
        <v>16.742825157744758</v>
      </c>
    </row>
    <row r="37" spans="1:28" s="46" customFormat="1" ht="11.25">
      <c r="A37" s="40">
        <v>31</v>
      </c>
      <c r="B37" s="41"/>
      <c r="C37" s="42" t="s">
        <v>74</v>
      </c>
      <c r="D37" s="43" t="s">
        <v>44</v>
      </c>
      <c r="E37" s="67" t="s">
        <v>74</v>
      </c>
      <c r="F37" s="44">
        <v>43812</v>
      </c>
      <c r="G37" s="69" t="s">
        <v>46</v>
      </c>
      <c r="H37" s="51">
        <v>300</v>
      </c>
      <c r="I37" s="51">
        <v>4</v>
      </c>
      <c r="J37" s="101">
        <v>4</v>
      </c>
      <c r="K37" s="52">
        <v>4</v>
      </c>
      <c r="L37" s="61">
        <v>680</v>
      </c>
      <c r="M37" s="62">
        <v>34</v>
      </c>
      <c r="N37" s="61">
        <v>1223</v>
      </c>
      <c r="O37" s="62">
        <v>59</v>
      </c>
      <c r="P37" s="61">
        <v>1330</v>
      </c>
      <c r="Q37" s="62">
        <v>63</v>
      </c>
      <c r="R37" s="93">
        <f t="shared" si="0"/>
        <v>3233</v>
      </c>
      <c r="S37" s="94">
        <f t="shared" si="1"/>
        <v>156</v>
      </c>
      <c r="T37" s="63">
        <f>S37/J37</f>
        <v>39</v>
      </c>
      <c r="U37" s="64">
        <f t="shared" si="2"/>
        <v>20.724358974358974</v>
      </c>
      <c r="V37" s="59">
        <v>60966</v>
      </c>
      <c r="W37" s="60">
        <v>3112</v>
      </c>
      <c r="X37" s="65">
        <f t="shared" si="7"/>
        <v>-0.9469704425417446</v>
      </c>
      <c r="Y37" s="65">
        <f t="shared" si="7"/>
        <v>-0.9498714652956298</v>
      </c>
      <c r="Z37" s="95">
        <v>1968309</v>
      </c>
      <c r="AA37" s="96">
        <v>108881</v>
      </c>
      <c r="AB37" s="66">
        <f t="shared" si="3"/>
        <v>18.077616847751216</v>
      </c>
    </row>
    <row r="38" spans="1:28" s="46" customFormat="1" ht="11.25">
      <c r="A38" s="40">
        <v>32</v>
      </c>
      <c r="B38" s="41"/>
      <c r="C38" s="42" t="s">
        <v>67</v>
      </c>
      <c r="D38" s="43" t="s">
        <v>54</v>
      </c>
      <c r="E38" s="67" t="s">
        <v>68</v>
      </c>
      <c r="F38" s="44">
        <v>43805</v>
      </c>
      <c r="G38" s="70" t="s">
        <v>37</v>
      </c>
      <c r="H38" s="51">
        <v>17</v>
      </c>
      <c r="I38" s="51">
        <v>2</v>
      </c>
      <c r="J38" s="101">
        <v>2</v>
      </c>
      <c r="K38" s="52">
        <v>5</v>
      </c>
      <c r="L38" s="61">
        <v>260</v>
      </c>
      <c r="M38" s="62">
        <v>24</v>
      </c>
      <c r="N38" s="61">
        <v>312</v>
      </c>
      <c r="O38" s="62">
        <v>27</v>
      </c>
      <c r="P38" s="61">
        <v>311</v>
      </c>
      <c r="Q38" s="62">
        <v>27</v>
      </c>
      <c r="R38" s="93">
        <f t="shared" si="0"/>
        <v>883</v>
      </c>
      <c r="S38" s="94">
        <f t="shared" si="1"/>
        <v>78</v>
      </c>
      <c r="T38" s="63">
        <f>S38/J38</f>
        <v>39</v>
      </c>
      <c r="U38" s="64">
        <f t="shared" si="2"/>
        <v>11.320512820512821</v>
      </c>
      <c r="V38" s="59">
        <v>1540</v>
      </c>
      <c r="W38" s="60">
        <v>141</v>
      </c>
      <c r="X38" s="65">
        <f t="shared" si="7"/>
        <v>-0.4266233766233766</v>
      </c>
      <c r="Y38" s="65">
        <f t="shared" si="7"/>
        <v>-0.44680851063829785</v>
      </c>
      <c r="Z38" s="95">
        <v>54931</v>
      </c>
      <c r="AA38" s="96">
        <v>4408</v>
      </c>
      <c r="AB38" s="66">
        <f t="shared" si="3"/>
        <v>12.461660617059891</v>
      </c>
    </row>
    <row r="39" spans="1:28" s="46" customFormat="1" ht="11.25">
      <c r="A39" s="40">
        <v>33</v>
      </c>
      <c r="B39" s="41"/>
      <c r="C39" s="42" t="s">
        <v>82</v>
      </c>
      <c r="D39" s="43" t="s">
        <v>33</v>
      </c>
      <c r="E39" s="67" t="s">
        <v>83</v>
      </c>
      <c r="F39" s="44">
        <v>43819</v>
      </c>
      <c r="G39" s="45" t="s">
        <v>39</v>
      </c>
      <c r="H39" s="51">
        <v>145</v>
      </c>
      <c r="I39" s="51">
        <v>4</v>
      </c>
      <c r="J39" s="101">
        <v>4</v>
      </c>
      <c r="K39" s="52">
        <v>3</v>
      </c>
      <c r="L39" s="61">
        <v>54</v>
      </c>
      <c r="M39" s="62">
        <v>3</v>
      </c>
      <c r="N39" s="61">
        <v>1036.5</v>
      </c>
      <c r="O39" s="62">
        <v>45</v>
      </c>
      <c r="P39" s="61">
        <v>331.5</v>
      </c>
      <c r="Q39" s="62">
        <v>20</v>
      </c>
      <c r="R39" s="93">
        <f t="shared" si="0"/>
        <v>1422</v>
      </c>
      <c r="S39" s="94">
        <f t="shared" si="1"/>
        <v>68</v>
      </c>
      <c r="T39" s="63">
        <f>S39/J39</f>
        <v>17</v>
      </c>
      <c r="U39" s="64">
        <f aca="true" t="shared" si="8" ref="U39:U45">R39/S39</f>
        <v>20.91176470588235</v>
      </c>
      <c r="V39" s="59">
        <v>20478.5</v>
      </c>
      <c r="W39" s="60">
        <v>968</v>
      </c>
      <c r="X39" s="65">
        <f t="shared" si="7"/>
        <v>-0.9305613204092097</v>
      </c>
      <c r="Y39" s="65">
        <f t="shared" si="7"/>
        <v>-0.9297520661157025</v>
      </c>
      <c r="Z39" s="97">
        <v>249846</v>
      </c>
      <c r="AA39" s="98">
        <v>13029</v>
      </c>
      <c r="AB39" s="66">
        <f aca="true" t="shared" si="9" ref="AB39:AB45">Z39/AA39</f>
        <v>19.1761455215289</v>
      </c>
    </row>
    <row r="40" spans="1:28" s="46" customFormat="1" ht="11.25">
      <c r="A40" s="40">
        <v>34</v>
      </c>
      <c r="B40" s="41"/>
      <c r="C40" s="47" t="s">
        <v>49</v>
      </c>
      <c r="D40" s="48" t="s">
        <v>44</v>
      </c>
      <c r="E40" s="68" t="s">
        <v>49</v>
      </c>
      <c r="F40" s="49">
        <v>43742</v>
      </c>
      <c r="G40" s="45" t="s">
        <v>32</v>
      </c>
      <c r="H40" s="53">
        <v>313</v>
      </c>
      <c r="I40" s="53">
        <v>1</v>
      </c>
      <c r="J40" s="101">
        <v>1</v>
      </c>
      <c r="K40" s="52">
        <v>14</v>
      </c>
      <c r="L40" s="61">
        <v>298</v>
      </c>
      <c r="M40" s="62">
        <v>16</v>
      </c>
      <c r="N40" s="61">
        <v>320</v>
      </c>
      <c r="O40" s="62">
        <v>17</v>
      </c>
      <c r="P40" s="61">
        <v>348</v>
      </c>
      <c r="Q40" s="62">
        <v>18</v>
      </c>
      <c r="R40" s="93">
        <f t="shared" si="0"/>
        <v>966</v>
      </c>
      <c r="S40" s="94">
        <f t="shared" si="1"/>
        <v>51</v>
      </c>
      <c r="T40" s="63">
        <f>S40/J40</f>
        <v>51</v>
      </c>
      <c r="U40" s="64">
        <f t="shared" si="8"/>
        <v>18.941176470588236</v>
      </c>
      <c r="V40" s="59">
        <v>1678</v>
      </c>
      <c r="W40" s="60">
        <v>89</v>
      </c>
      <c r="X40" s="65">
        <f t="shared" si="7"/>
        <v>-0.42431466030989273</v>
      </c>
      <c r="Y40" s="65">
        <f t="shared" si="7"/>
        <v>-0.42696629213483145</v>
      </c>
      <c r="Z40" s="97">
        <v>36803427</v>
      </c>
      <c r="AA40" s="98">
        <v>1869287</v>
      </c>
      <c r="AB40" s="66">
        <f t="shared" si="9"/>
        <v>19.68848389787122</v>
      </c>
    </row>
    <row r="41" spans="1:28" s="46" customFormat="1" ht="11.25">
      <c r="A41" s="40">
        <v>35</v>
      </c>
      <c r="B41" s="41"/>
      <c r="C41" s="42" t="s">
        <v>66</v>
      </c>
      <c r="D41" s="43" t="s">
        <v>65</v>
      </c>
      <c r="E41" s="67" t="s">
        <v>64</v>
      </c>
      <c r="F41" s="44">
        <v>43805</v>
      </c>
      <c r="G41" s="69" t="s">
        <v>46</v>
      </c>
      <c r="H41" s="51">
        <v>171</v>
      </c>
      <c r="I41" s="51">
        <v>5</v>
      </c>
      <c r="J41" s="101">
        <v>5</v>
      </c>
      <c r="K41" s="52">
        <v>4</v>
      </c>
      <c r="L41" s="61">
        <v>60</v>
      </c>
      <c r="M41" s="62">
        <v>4</v>
      </c>
      <c r="N41" s="61">
        <v>345</v>
      </c>
      <c r="O41" s="62">
        <v>23</v>
      </c>
      <c r="P41" s="61">
        <v>150</v>
      </c>
      <c r="Q41" s="62">
        <v>10</v>
      </c>
      <c r="R41" s="93">
        <f t="shared" si="0"/>
        <v>555</v>
      </c>
      <c r="S41" s="94">
        <f t="shared" si="1"/>
        <v>37</v>
      </c>
      <c r="T41" s="63">
        <f>S41/J41</f>
        <v>7.4</v>
      </c>
      <c r="U41" s="64">
        <f t="shared" si="8"/>
        <v>15</v>
      </c>
      <c r="V41" s="59">
        <v>1524</v>
      </c>
      <c r="W41" s="60">
        <v>102</v>
      </c>
      <c r="X41" s="65">
        <f t="shared" si="7"/>
        <v>-0.6358267716535433</v>
      </c>
      <c r="Y41" s="65">
        <f t="shared" si="7"/>
        <v>-0.6372549019607843</v>
      </c>
      <c r="Z41" s="95">
        <v>478559</v>
      </c>
      <c r="AA41" s="96">
        <v>26048</v>
      </c>
      <c r="AB41" s="66">
        <f t="shared" si="9"/>
        <v>18.37219748157248</v>
      </c>
    </row>
    <row r="42" spans="1:28" s="46" customFormat="1" ht="11.25">
      <c r="A42" s="40">
        <v>36</v>
      </c>
      <c r="B42" s="103" t="s">
        <v>29</v>
      </c>
      <c r="C42" s="42" t="s">
        <v>109</v>
      </c>
      <c r="D42" s="43" t="s">
        <v>31</v>
      </c>
      <c r="E42" s="67" t="s">
        <v>109</v>
      </c>
      <c r="F42" s="44">
        <v>43833</v>
      </c>
      <c r="G42" s="45" t="s">
        <v>42</v>
      </c>
      <c r="H42" s="51">
        <v>11</v>
      </c>
      <c r="I42" s="51">
        <v>11</v>
      </c>
      <c r="J42" s="101">
        <v>11</v>
      </c>
      <c r="K42" s="52">
        <v>1</v>
      </c>
      <c r="L42" s="61">
        <v>35</v>
      </c>
      <c r="M42" s="62">
        <v>2</v>
      </c>
      <c r="N42" s="61">
        <v>142</v>
      </c>
      <c r="O42" s="62">
        <v>8</v>
      </c>
      <c r="P42" s="61">
        <v>277</v>
      </c>
      <c r="Q42" s="62">
        <v>17</v>
      </c>
      <c r="R42" s="93">
        <f t="shared" si="0"/>
        <v>454</v>
      </c>
      <c r="S42" s="94">
        <f t="shared" si="1"/>
        <v>27</v>
      </c>
      <c r="T42" s="63">
        <f>S42/J42</f>
        <v>2.4545454545454546</v>
      </c>
      <c r="U42" s="64">
        <f t="shared" si="8"/>
        <v>16.814814814814813</v>
      </c>
      <c r="V42" s="59"/>
      <c r="W42" s="60"/>
      <c r="X42" s="65"/>
      <c r="Y42" s="65"/>
      <c r="Z42" s="95">
        <v>454</v>
      </c>
      <c r="AA42" s="96">
        <v>27</v>
      </c>
      <c r="AB42" s="66">
        <f t="shared" si="9"/>
        <v>16.814814814814813</v>
      </c>
    </row>
    <row r="43" spans="1:28" s="46" customFormat="1" ht="11.25">
      <c r="A43" s="40">
        <v>37</v>
      </c>
      <c r="B43" s="50"/>
      <c r="C43" s="47" t="s">
        <v>60</v>
      </c>
      <c r="D43" s="48" t="s">
        <v>31</v>
      </c>
      <c r="E43" s="68" t="s">
        <v>60</v>
      </c>
      <c r="F43" s="49">
        <v>43798</v>
      </c>
      <c r="G43" s="45" t="s">
        <v>47</v>
      </c>
      <c r="H43" s="53">
        <v>100</v>
      </c>
      <c r="I43" s="53">
        <v>2</v>
      </c>
      <c r="J43" s="101">
        <v>2</v>
      </c>
      <c r="K43" s="52">
        <v>6</v>
      </c>
      <c r="L43" s="61">
        <v>142</v>
      </c>
      <c r="M43" s="62">
        <v>10</v>
      </c>
      <c r="N43" s="61">
        <v>69</v>
      </c>
      <c r="O43" s="62">
        <v>5</v>
      </c>
      <c r="P43" s="61">
        <v>179</v>
      </c>
      <c r="Q43" s="62">
        <v>12</v>
      </c>
      <c r="R43" s="93">
        <f t="shared" si="0"/>
        <v>390</v>
      </c>
      <c r="S43" s="94">
        <f t="shared" si="1"/>
        <v>27</v>
      </c>
      <c r="T43" s="63">
        <f>S43/J43</f>
        <v>13.5</v>
      </c>
      <c r="U43" s="64">
        <f t="shared" si="8"/>
        <v>14.444444444444445</v>
      </c>
      <c r="V43" s="59">
        <v>932</v>
      </c>
      <c r="W43" s="60">
        <v>61</v>
      </c>
      <c r="X43" s="65">
        <f>IF(V43&lt;&gt;0,-(V43-R43)/V43,"")</f>
        <v>-0.5815450643776824</v>
      </c>
      <c r="Y43" s="65">
        <f>IF(W43&lt;&gt;0,-(W43-S43)/W43,"")</f>
        <v>-0.5573770491803278</v>
      </c>
      <c r="Z43" s="97">
        <v>215097</v>
      </c>
      <c r="AA43" s="98">
        <v>13257</v>
      </c>
      <c r="AB43" s="66">
        <f t="shared" si="9"/>
        <v>16.225164064267933</v>
      </c>
    </row>
    <row r="44" spans="1:28" s="46" customFormat="1" ht="11.25">
      <c r="A44" s="40">
        <v>38</v>
      </c>
      <c r="B44" s="41"/>
      <c r="C44" s="42" t="s">
        <v>91</v>
      </c>
      <c r="D44" s="43" t="s">
        <v>84</v>
      </c>
      <c r="E44" s="67" t="s">
        <v>91</v>
      </c>
      <c r="F44" s="44">
        <v>43826</v>
      </c>
      <c r="G44" s="45" t="s">
        <v>34</v>
      </c>
      <c r="H44" s="51">
        <v>67</v>
      </c>
      <c r="I44" s="51">
        <v>9</v>
      </c>
      <c r="J44" s="101">
        <v>9</v>
      </c>
      <c r="K44" s="52">
        <v>2</v>
      </c>
      <c r="L44" s="61">
        <v>36</v>
      </c>
      <c r="M44" s="62">
        <v>3</v>
      </c>
      <c r="N44" s="61">
        <v>181</v>
      </c>
      <c r="O44" s="62">
        <v>14</v>
      </c>
      <c r="P44" s="61">
        <v>134</v>
      </c>
      <c r="Q44" s="62">
        <v>10</v>
      </c>
      <c r="R44" s="93">
        <f t="shared" si="0"/>
        <v>351</v>
      </c>
      <c r="S44" s="94">
        <f t="shared" si="1"/>
        <v>27</v>
      </c>
      <c r="T44" s="63">
        <f>S44/J44</f>
        <v>3</v>
      </c>
      <c r="U44" s="64">
        <f t="shared" si="8"/>
        <v>13</v>
      </c>
      <c r="V44" s="59">
        <v>14584.5</v>
      </c>
      <c r="W44" s="60">
        <v>753</v>
      </c>
      <c r="X44" s="65">
        <f>IF(V44&lt;&gt;0,-(V44-R44)/V44,"")</f>
        <v>-0.9759333539031163</v>
      </c>
      <c r="Y44" s="65">
        <f>IF(W44&lt;&gt;0,-(W44-S44)/W44,"")</f>
        <v>-0.9641434262948207</v>
      </c>
      <c r="Z44" s="95">
        <v>22775.5</v>
      </c>
      <c r="AA44" s="96">
        <v>1246</v>
      </c>
      <c r="AB44" s="66">
        <f t="shared" si="9"/>
        <v>18.27889245585875</v>
      </c>
    </row>
    <row r="45" spans="1:28" s="46" customFormat="1" ht="11.25">
      <c r="A45" s="40">
        <v>39</v>
      </c>
      <c r="B45" s="41"/>
      <c r="C45" s="42" t="s">
        <v>48</v>
      </c>
      <c r="D45" s="43" t="s">
        <v>30</v>
      </c>
      <c r="E45" s="67" t="s">
        <v>48</v>
      </c>
      <c r="F45" s="44">
        <v>43644</v>
      </c>
      <c r="G45" s="45" t="s">
        <v>42</v>
      </c>
      <c r="H45" s="51">
        <v>66</v>
      </c>
      <c r="I45" s="51">
        <v>1</v>
      </c>
      <c r="J45" s="101">
        <v>1</v>
      </c>
      <c r="K45" s="52">
        <v>5</v>
      </c>
      <c r="L45" s="61">
        <v>135</v>
      </c>
      <c r="M45" s="62">
        <v>9</v>
      </c>
      <c r="N45" s="61">
        <v>15</v>
      </c>
      <c r="O45" s="62">
        <v>1</v>
      </c>
      <c r="P45" s="61">
        <v>131</v>
      </c>
      <c r="Q45" s="62">
        <v>9</v>
      </c>
      <c r="R45" s="93">
        <f t="shared" si="0"/>
        <v>281</v>
      </c>
      <c r="S45" s="94">
        <f t="shared" si="1"/>
        <v>19</v>
      </c>
      <c r="T45" s="63">
        <f>S45/J45</f>
        <v>19</v>
      </c>
      <c r="U45" s="64">
        <f t="shared" si="8"/>
        <v>14.789473684210526</v>
      </c>
      <c r="V45" s="59">
        <v>188</v>
      </c>
      <c r="W45" s="60">
        <v>14</v>
      </c>
      <c r="X45" s="65">
        <f>IF(V45&lt;&gt;0,-(V45-R45)/V45,"")</f>
        <v>0.4946808510638298</v>
      </c>
      <c r="Y45" s="65">
        <f>IF(W45&lt;&gt;0,-(W45-S45)/W45,"")</f>
        <v>0.35714285714285715</v>
      </c>
      <c r="Z45" s="95">
        <v>47204</v>
      </c>
      <c r="AA45" s="96">
        <v>3338</v>
      </c>
      <c r="AB45" s="66">
        <f t="shared" si="9"/>
        <v>14.141402037147992</v>
      </c>
    </row>
  </sheetData>
  <sheetProtection selectLockedCells="1" selectUnlockedCells="1"/>
  <mergeCells count="11">
    <mergeCell ref="Z4:AB4"/>
    <mergeCell ref="B1:C1"/>
    <mergeCell ref="L1:AB3"/>
    <mergeCell ref="B2:C2"/>
    <mergeCell ref="B3:C3"/>
    <mergeCell ref="L4:M4"/>
    <mergeCell ref="N4:O4"/>
    <mergeCell ref="P4:Q4"/>
    <mergeCell ref="R4:U4"/>
    <mergeCell ref="V4:W4"/>
    <mergeCell ref="X4:Y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2020-01-06T21:14:40Z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