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60" windowHeight="7305" tabRatio="556" activeTab="0"/>
  </bookViews>
  <sheets>
    <sheet name="27-29.12.2019 (hafta sonu)" sheetId="1" r:id="rId1"/>
  </sheets>
  <definedNames>
    <definedName name="Excel_BuiltIn__FilterDatabase" localSheetId="0">'27-29.12.2019 (hafta sonu)'!$A$1:$AB$41</definedName>
    <definedName name="_xlnm.Print_Area" localSheetId="0">'27-29.12.2019 (hafta sonu)'!#REF!</definedName>
  </definedNames>
  <calcPr fullCalcOnLoad="1"/>
</workbook>
</file>

<file path=xl/sharedStrings.xml><?xml version="1.0" encoding="utf-8"?>
<sst xmlns="http://schemas.openxmlformats.org/spreadsheetml/2006/main" count="184" uniqueCount="107">
  <si>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</si>
  <si>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</si>
  <si>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</si>
  <si>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</si>
  <si>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</si>
  <si>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</si>
  <si>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</si>
  <si>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</si>
  <si>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</si>
  <si>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</si>
  <si>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</si>
  <si>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</si>
  <si>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</si>
  <si>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</si>
  <si>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</si>
  <si>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</si>
  <si>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</si>
  <si>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</si>
  <si>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</si>
  <si>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</si>
  <si>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</si>
  <si>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</si>
  <si>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</si>
  <si>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</si>
  <si>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</si>
  <si>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</si>
  <si>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</si>
  <si>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</si>
  <si>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</si>
  <si>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</si>
  <si>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</si>
  <si>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</si>
  <si>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</si>
  <si>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7A</t>
  </si>
  <si>
    <t>G</t>
  </si>
  <si>
    <t>CGVMARS DAĞITIM</t>
  </si>
  <si>
    <t>BİR FİLM</t>
  </si>
  <si>
    <t>7+</t>
  </si>
  <si>
    <t>DERİN FİLM</t>
  </si>
  <si>
    <t>FİLMARTI</t>
  </si>
  <si>
    <t>13+</t>
  </si>
  <si>
    <t>ÖZEN FİLM</t>
  </si>
  <si>
    <t>13+15A</t>
  </si>
  <si>
    <t>MC FİLM</t>
  </si>
  <si>
    <t>18+</t>
  </si>
  <si>
    <t>SAGU &amp; PAGU: BÜYÜK DEFİNE</t>
  </si>
  <si>
    <t>CJET</t>
  </si>
  <si>
    <t>TME FILMS</t>
  </si>
  <si>
    <t>İFRİT</t>
  </si>
  <si>
    <t>KRAL ŞAKİR: KORSANLAR DİYARI</t>
  </si>
  <si>
    <t>JOKER</t>
  </si>
  <si>
    <t>7. KOĞUŞTAKİ MUCİZE</t>
  </si>
  <si>
    <t>ARAF 3: CİNLER KİTABI</t>
  </si>
  <si>
    <t>PARAZİT</t>
  </si>
  <si>
    <t>GISAENGCHUNG - PARASITE</t>
  </si>
  <si>
    <t>16+</t>
  </si>
  <si>
    <t>RECEP İVEDİK 6</t>
  </si>
  <si>
    <t>10+</t>
  </si>
  <si>
    <t>XIONG CHU MO: YUAN SHI SHI DAI</t>
  </si>
  <si>
    <t>AYI KARDEŞLER: ZAMANDA YOLCULUK</t>
  </si>
  <si>
    <t>FORD V. FERRARI</t>
  </si>
  <si>
    <t>ASFALTIN KRALLARI</t>
  </si>
  <si>
    <t>FROZEN 2</t>
  </si>
  <si>
    <t>10A</t>
  </si>
  <si>
    <t>CEP HERKÜLÜ: NAİM SÜLEYMANOĞLU</t>
  </si>
  <si>
    <t>KÜÇÜK ŞEYLER</t>
  </si>
  <si>
    <t>MUCİZE 2: AŞK</t>
  </si>
  <si>
    <t>KAHRAMAN BALIK</t>
  </si>
  <si>
    <t>6A</t>
  </si>
  <si>
    <t>GO FISH</t>
  </si>
  <si>
    <t>BEENPOLE</t>
  </si>
  <si>
    <t>UZUN KIZ</t>
  </si>
  <si>
    <t>THE ADDAMS FAMILY</t>
  </si>
  <si>
    <t>ADDAMS AİLESİ</t>
  </si>
  <si>
    <t>AMAN REİS DUYMASIN</t>
  </si>
  <si>
    <t>JUMANJI: THE NEXT LEVEL</t>
  </si>
  <si>
    <t>JUMANJ: YENİ SEVİYE</t>
  </si>
  <si>
    <t>GÜZELLİĞİN PORTRESİ</t>
  </si>
  <si>
    <t>GROUNDHOG DAY</t>
  </si>
  <si>
    <t>SEVİMLİ SİHİRBAZLAR</t>
  </si>
  <si>
    <t>THE DONKEY KING</t>
  </si>
  <si>
    <t>EŞEK KRAL</t>
  </si>
  <si>
    <t>BOMBSHELL</t>
  </si>
  <si>
    <t>SKANDAL</t>
  </si>
  <si>
    <t>PARANORMAL CHAT</t>
  </si>
  <si>
    <t>CHATTER</t>
  </si>
  <si>
    <t>KIRK YALAN</t>
  </si>
  <si>
    <t>10+13A</t>
  </si>
  <si>
    <t>ELFLAND</t>
  </si>
  <si>
    <t>ELFLAND: YENİ YIL DEDEKTİFLERİ</t>
  </si>
  <si>
    <t>6+10A</t>
  </si>
  <si>
    <t>BEYAZ HÜZÜN</t>
  </si>
  <si>
    <t>6+</t>
  </si>
  <si>
    <t>STAR WARS: RISE OF THE SKYWALKER</t>
  </si>
  <si>
    <t>STAR WARS: SKYWALKER'IN YÜKSELİŞİ</t>
  </si>
  <si>
    <t>KARLAR ÜLKESİ 2</t>
  </si>
  <si>
    <t>27 -29 ARALIK  2019 / 52. VİZYON HAFTASI</t>
  </si>
  <si>
    <t>RAFADAN TAYFA: GÖBEKLİTEPE</t>
  </si>
  <si>
    <t>ASLAN PARÇAM</t>
  </si>
  <si>
    <t>ŞUURSUZ AŞK</t>
  </si>
  <si>
    <t>BARINAK</t>
  </si>
  <si>
    <t>SANCTUARY POPULATION ONE</t>
  </si>
  <si>
    <t>LARA</t>
  </si>
  <si>
    <t>ASTRAL</t>
  </si>
  <si>
    <t>ASTRAL BOYUT</t>
  </si>
  <si>
    <t>KARA NOEL</t>
  </si>
  <si>
    <t>BLACK CHRISTMAS</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</si>
</sst>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82">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7"/>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3" fillId="20" borderId="5" applyNumberFormat="0" applyAlignment="0" applyProtection="0"/>
    <xf numFmtId="0" fontId="3" fillId="0" borderId="0">
      <alignment/>
      <protection/>
    </xf>
    <xf numFmtId="0" fontId="31" fillId="21" borderId="0" applyNumberFormat="0" applyBorder="0" applyAlignment="0" applyProtection="0"/>
    <xf numFmtId="0" fontId="64" fillId="22" borderId="6" applyNumberFormat="0" applyAlignment="0" applyProtection="0"/>
    <xf numFmtId="0" fontId="65" fillId="20" borderId="6" applyNumberFormat="0" applyAlignment="0" applyProtection="0"/>
    <xf numFmtId="0" fontId="66" fillId="23" borderId="7" applyNumberFormat="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25"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26" borderId="8" applyNumberFormat="0" applyFont="0" applyAlignment="0" applyProtection="0"/>
    <xf numFmtId="0" fontId="70" fillId="27" borderId="0" applyNumberFormat="0" applyBorder="0" applyAlignment="0" applyProtection="0"/>
    <xf numFmtId="0" fontId="4" fillId="28"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71" fillId="0" borderId="10" applyNumberFormat="0" applyFill="0" applyAlignment="0" applyProtection="0"/>
    <xf numFmtId="0" fontId="72"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55"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5" fillId="35" borderId="0" xfId="0" applyFont="1" applyFill="1" applyBorder="1" applyAlignment="1" applyProtection="1">
      <alignment horizontal="right" vertical="center"/>
      <protection/>
    </xf>
    <xf numFmtId="186"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87"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8"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87"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87"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87"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80"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87"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80"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87"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9"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30"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locked="0"/>
    </xf>
    <xf numFmtId="186" fontId="6" fillId="35" borderId="14" xfId="0" applyNumberFormat="1" applyFont="1" applyFill="1" applyBorder="1" applyAlignment="1" applyProtection="1">
      <alignment horizontal="center" vertical="center"/>
      <protection/>
    </xf>
    <xf numFmtId="0" fontId="25" fillId="35" borderId="14" xfId="0" applyFont="1" applyFill="1" applyBorder="1" applyAlignment="1">
      <alignment horizontal="center" vertical="center"/>
    </xf>
    <xf numFmtId="49" fontId="26" fillId="0" borderId="14" xfId="0" applyNumberFormat="1" applyFont="1" applyFill="1" applyBorder="1" applyAlignment="1">
      <alignment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3" fillId="0" borderId="14" xfId="46" applyNumberFormat="1" applyFont="1" applyFill="1" applyBorder="1" applyAlignment="1" applyProtection="1">
      <alignment horizontal="right" vertical="center"/>
      <protection locked="0"/>
    </xf>
    <xf numFmtId="3" fontId="73" fillId="0" borderId="14" xfId="46" applyNumberFormat="1" applyFont="1" applyFill="1" applyBorder="1" applyAlignment="1" applyProtection="1">
      <alignment horizontal="right" vertical="center"/>
      <protection locked="0"/>
    </xf>
    <xf numFmtId="0" fontId="32" fillId="35" borderId="0" xfId="0" applyFont="1" applyFill="1" applyAlignment="1">
      <alignment horizontal="center" vertical="center"/>
    </xf>
    <xf numFmtId="0" fontId="29" fillId="36" borderId="12" xfId="0" applyFont="1" applyFill="1" applyBorder="1" applyAlignment="1" applyProtection="1">
      <alignment horizontal="center"/>
      <protection locked="0"/>
    </xf>
    <xf numFmtId="0" fontId="74" fillId="36" borderId="13" xfId="0" applyNumberFormat="1" applyFont="1" applyFill="1" applyBorder="1" applyAlignment="1" applyProtection="1">
      <alignment horizontal="center" vertical="center" textRotation="90"/>
      <protection locked="0"/>
    </xf>
    <xf numFmtId="0" fontId="75" fillId="35" borderId="0" xfId="0" applyFont="1" applyFill="1" applyAlignment="1">
      <alignment horizontal="center" vertical="center"/>
    </xf>
    <xf numFmtId="0" fontId="76" fillId="35" borderId="0" xfId="0" applyNumberFormat="1" applyFont="1" applyFill="1" applyAlignment="1">
      <alignment horizontal="center" vertical="center"/>
    </xf>
    <xf numFmtId="0" fontId="77" fillId="35" borderId="0" xfId="0" applyFont="1" applyFill="1" applyBorder="1" applyAlignment="1" applyProtection="1">
      <alignment horizontal="center" vertical="center"/>
      <protection locked="0"/>
    </xf>
    <xf numFmtId="0" fontId="78" fillId="36" borderId="12" xfId="0" applyFont="1" applyFill="1" applyBorder="1" applyAlignment="1" applyProtection="1">
      <alignment horizontal="center"/>
      <protection locked="0"/>
    </xf>
    <xf numFmtId="0" fontId="78" fillId="36" borderId="13" xfId="0" applyNumberFormat="1" applyFont="1" applyFill="1" applyBorder="1" applyAlignment="1" applyProtection="1">
      <alignment horizontal="center" vertical="center" textRotation="90"/>
      <protection locked="0"/>
    </xf>
    <xf numFmtId="4" fontId="79" fillId="35" borderId="0" xfId="0" applyNumberFormat="1" applyFont="1" applyFill="1" applyBorder="1" applyAlignment="1" applyProtection="1">
      <alignment horizontal="center" vertical="center"/>
      <protection/>
    </xf>
    <xf numFmtId="0" fontId="80" fillId="0" borderId="14" xfId="0" applyFont="1" applyFill="1" applyBorder="1" applyAlignment="1">
      <alignment horizontal="center" vertical="center"/>
    </xf>
    <xf numFmtId="4" fontId="29" fillId="0" borderId="14" xfId="0" applyNumberFormat="1" applyFont="1" applyFill="1" applyBorder="1" applyAlignment="1">
      <alignment vertical="center"/>
    </xf>
    <xf numFmtId="3" fontId="29" fillId="0" borderId="14" xfId="0" applyNumberFormat="1" applyFont="1" applyFill="1" applyBorder="1" applyAlignment="1">
      <alignment vertical="center"/>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45" applyNumberFormat="1" applyFont="1" applyFill="1" applyBorder="1" applyAlignment="1" applyProtection="1">
      <alignment vertical="center"/>
      <protection/>
    </xf>
    <xf numFmtId="2" fontId="6" fillId="0" borderId="14" xfId="145" applyNumberFormat="1" applyFont="1" applyFill="1" applyBorder="1" applyAlignment="1" applyProtection="1">
      <alignment vertical="center"/>
      <protection/>
    </xf>
    <xf numFmtId="185" fontId="6" fillId="0" borderId="14" xfId="147"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70" applyNumberFormat="1" applyFont="1" applyFill="1" applyBorder="1" applyAlignment="1" applyProtection="1">
      <alignment horizontal="right" vertical="center"/>
      <protection/>
    </xf>
    <xf numFmtId="3" fontId="23" fillId="0" borderId="14" xfId="70" applyNumberFormat="1" applyFont="1" applyFill="1" applyBorder="1" applyAlignment="1" applyProtection="1">
      <alignment horizontal="right" vertical="center"/>
      <protection/>
    </xf>
    <xf numFmtId="4" fontId="23" fillId="0" borderId="14" xfId="45" applyNumberFormat="1" applyFont="1" applyFill="1" applyBorder="1" applyAlignment="1" applyProtection="1">
      <alignment horizontal="right" vertical="center" shrinkToFit="1"/>
      <protection/>
    </xf>
    <xf numFmtId="3" fontId="23" fillId="0" borderId="14" xfId="45" applyNumberFormat="1" applyFont="1" applyFill="1" applyBorder="1" applyAlignment="1" applyProtection="1">
      <alignment horizontal="right" vertical="center" shrinkToFit="1"/>
      <protection/>
    </xf>
    <xf numFmtId="189" fontId="28" fillId="0" borderId="14" xfId="0" applyNumberFormat="1" applyFont="1" applyFill="1" applyBorder="1" applyAlignment="1">
      <alignment vertical="center"/>
    </xf>
    <xf numFmtId="0" fontId="28" fillId="0" borderId="14" xfId="0" applyNumberFormat="1" applyFont="1" applyFill="1" applyBorder="1" applyAlignment="1" applyProtection="1">
      <alignment vertical="center"/>
      <protection locked="0"/>
    </xf>
    <xf numFmtId="0" fontId="81" fillId="0" borderId="14" xfId="0" applyFont="1" applyBorder="1" applyAlignment="1">
      <alignment vertical="center"/>
    </xf>
    <xf numFmtId="0" fontId="81" fillId="0" borderId="14" xfId="0" applyFont="1" applyBorder="1" applyAlignment="1">
      <alignment vertical="center"/>
    </xf>
    <xf numFmtId="49" fontId="28" fillId="0" borderId="14" xfId="0" applyNumberFormat="1" applyFont="1" applyFill="1" applyBorder="1" applyAlignment="1">
      <alignment vertical="center"/>
    </xf>
    <xf numFmtId="0" fontId="21"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6"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45">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2 7" xfId="54"/>
    <cellStyle name="Binlik Ayracı 3" xfId="55"/>
    <cellStyle name="Binlik Ayracı 4" xfId="56"/>
    <cellStyle name="Binlik Ayracı 4 2" xfId="57"/>
    <cellStyle name="Binlik Ayracı 5" xfId="58"/>
    <cellStyle name="Binlik Ayracı 6" xfId="59"/>
    <cellStyle name="Binlik Ayracı 6 2" xfId="60"/>
    <cellStyle name="Binlik Ayracı 7" xfId="61"/>
    <cellStyle name="Binlik Ayracı 7 2" xfId="62"/>
    <cellStyle name="Comma 2" xfId="63"/>
    <cellStyle name="Comma 2 2" xfId="64"/>
    <cellStyle name="Comma 2 3" xfId="65"/>
    <cellStyle name="Comma 2 3 2" xfId="66"/>
    <cellStyle name="Comma 4" xfId="67"/>
    <cellStyle name="Çıkış" xfId="68"/>
    <cellStyle name="Excel Built-in Normal" xfId="69"/>
    <cellStyle name="Excel_BuiltIn_İyi 1" xfId="70"/>
    <cellStyle name="Giriş" xfId="71"/>
    <cellStyle name="Hesaplama" xfId="72"/>
    <cellStyle name="İşaretli Hücre" xfId="73"/>
    <cellStyle name="İyi" xfId="74"/>
    <cellStyle name="Followed Hyperlink" xfId="75"/>
    <cellStyle name="Hyperlink" xfId="76"/>
    <cellStyle name="Köprü 2" xfId="77"/>
    <cellStyle name="Kötü" xfId="78"/>
    <cellStyle name="Normal 10" xfId="79"/>
    <cellStyle name="Normal 11" xfId="80"/>
    <cellStyle name="Normal 11 2" xfId="81"/>
    <cellStyle name="Normal 12" xfId="82"/>
    <cellStyle name="Normal 12 2" xfId="83"/>
    <cellStyle name="Normal 13" xfId="84"/>
    <cellStyle name="Normal 14" xfId="85"/>
    <cellStyle name="Normal 15" xfId="86"/>
    <cellStyle name="Normal 2" xfId="87"/>
    <cellStyle name="Normal 2 10 10" xfId="88"/>
    <cellStyle name="Normal 2 10 10 2" xfId="89"/>
    <cellStyle name="Normal 2 2" xfId="90"/>
    <cellStyle name="Normal 2 2 2" xfId="91"/>
    <cellStyle name="Normal 2 2 2 2" xfId="92"/>
    <cellStyle name="Normal 2 2 3" xfId="93"/>
    <cellStyle name="Normal 2 2 4" xfId="94"/>
    <cellStyle name="Normal 2 2 5" xfId="95"/>
    <cellStyle name="Normal 2 2 5 2" xfId="96"/>
    <cellStyle name="Normal 2 3" xfId="97"/>
    <cellStyle name="Normal 2 4" xfId="98"/>
    <cellStyle name="Normal 2 5" xfId="99"/>
    <cellStyle name="Normal 2 5 2" xfId="100"/>
    <cellStyle name="Normal 2 6" xfId="101"/>
    <cellStyle name="Normal 2 7" xfId="102"/>
    <cellStyle name="Normal 2 8" xfId="103"/>
    <cellStyle name="Normal 3" xfId="104"/>
    <cellStyle name="Normal 3 2" xfId="105"/>
    <cellStyle name="Normal 4" xfId="106"/>
    <cellStyle name="Normal 4 2" xfId="107"/>
    <cellStyle name="Normal 5" xfId="108"/>
    <cellStyle name="Normal 5 2" xfId="109"/>
    <cellStyle name="Normal 5 2 2" xfId="110"/>
    <cellStyle name="Normal 5 3" xfId="111"/>
    <cellStyle name="Normal 5 4" xfId="112"/>
    <cellStyle name="Normal 5 5" xfId="113"/>
    <cellStyle name="Normal 6" xfId="114"/>
    <cellStyle name="Normal 6 2" xfId="115"/>
    <cellStyle name="Normal 6 3" xfId="116"/>
    <cellStyle name="Normal 6 4" xfId="117"/>
    <cellStyle name="Normal 7" xfId="118"/>
    <cellStyle name="Normal 7 2" xfId="119"/>
    <cellStyle name="Normal 8" xfId="120"/>
    <cellStyle name="Normal 9" xfId="121"/>
    <cellStyle name="Not" xfId="122"/>
    <cellStyle name="Nötr" xfId="123"/>
    <cellStyle name="Onaylı" xfId="124"/>
    <cellStyle name="Currency" xfId="125"/>
    <cellStyle name="Currency [0]" xfId="126"/>
    <cellStyle name="ParaBirimi 2" xfId="127"/>
    <cellStyle name="ParaBirimi 3" xfId="128"/>
    <cellStyle name="Toplam" xfId="129"/>
    <cellStyle name="Uyarı Metni" xfId="130"/>
    <cellStyle name="Virgül 10" xfId="131"/>
    <cellStyle name="Virgül 2" xfId="132"/>
    <cellStyle name="Virgül 2 2" xfId="133"/>
    <cellStyle name="Virgül 2 2 4" xfId="134"/>
    <cellStyle name="Virgül 3" xfId="135"/>
    <cellStyle name="Virgül 3 2" xfId="136"/>
    <cellStyle name="Virgül 4" xfId="137"/>
    <cellStyle name="Virgül 5" xfId="138"/>
    <cellStyle name="Vurgu1" xfId="139"/>
    <cellStyle name="Vurgu2" xfId="140"/>
    <cellStyle name="Vurgu3" xfId="141"/>
    <cellStyle name="Vurgu4" xfId="142"/>
    <cellStyle name="Vurgu5" xfId="143"/>
    <cellStyle name="Vurgu6" xfId="144"/>
    <cellStyle name="Percent" xfId="145"/>
    <cellStyle name="Yüzde 2" xfId="146"/>
    <cellStyle name="Yüzde 2 2" xfId="147"/>
    <cellStyle name="Yüzde 2 3" xfId="148"/>
    <cellStyle name="Yüzde 2 4" xfId="149"/>
    <cellStyle name="Yüzde 2 4 2" xfId="150"/>
    <cellStyle name="Yüzde 3" xfId="151"/>
    <cellStyle name="Yüzde 4" xfId="152"/>
    <cellStyle name="Yüzde 5" xfId="153"/>
    <cellStyle name="Yüzde 6" xfId="154"/>
    <cellStyle name="Yüzde 6 2" xfId="155"/>
    <cellStyle name="Yüzde 7" xfId="156"/>
    <cellStyle name="Yüzde 7 2" xfId="157"/>
    <cellStyle name="Yüzde 8"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1"/>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1" bestFit="1" customWidth="1"/>
    <col min="2" max="2" width="3.28125" style="2" bestFit="1" customWidth="1"/>
    <col min="3" max="3" width="21.8515625" style="3" bestFit="1" customWidth="1"/>
    <col min="4" max="4" width="4.00390625" style="4" bestFit="1" customWidth="1"/>
    <col min="5" max="5" width="16.421875" style="6" bestFit="1" customWidth="1"/>
    <col min="6" max="6" width="5.8515625" style="7" bestFit="1" customWidth="1"/>
    <col min="7" max="7" width="13.57421875" style="8" bestFit="1" customWidth="1"/>
    <col min="8" max="9" width="3.140625" style="9" bestFit="1" customWidth="1"/>
    <col min="10" max="10" width="3.140625" style="81" bestFit="1" customWidth="1"/>
    <col min="11" max="11" width="2.57421875" style="10" bestFit="1" customWidth="1"/>
    <col min="12" max="12" width="8.28125" style="11" bestFit="1" customWidth="1"/>
    <col min="13" max="13" width="4.8515625" style="12" bestFit="1" customWidth="1"/>
    <col min="14" max="14" width="8.28125" style="11" bestFit="1" customWidth="1"/>
    <col min="15" max="15" width="5.57421875" style="12" bestFit="1" customWidth="1"/>
    <col min="16" max="16" width="8.28125" style="13" bestFit="1" customWidth="1"/>
    <col min="17" max="17" width="5.57421875" style="14" bestFit="1" customWidth="1"/>
    <col min="18" max="18" width="9.00390625" style="15" bestFit="1" customWidth="1"/>
    <col min="19" max="19" width="5.57421875" style="16" bestFit="1" customWidth="1"/>
    <col min="20" max="20" width="4.28125" style="17" bestFit="1" customWidth="1"/>
    <col min="21" max="21" width="4.28125" style="18" bestFit="1" customWidth="1"/>
    <col min="22" max="22" width="8.28125" style="18" bestFit="1" customWidth="1"/>
    <col min="23" max="23" width="5.57421875" style="17" bestFit="1" customWidth="1"/>
    <col min="24" max="25" width="4.28125" style="19" bestFit="1" customWidth="1"/>
    <col min="26" max="26" width="9.00390625" style="13" bestFit="1" customWidth="1"/>
    <col min="27" max="27" width="6.57421875" style="14" bestFit="1" customWidth="1"/>
    <col min="28" max="28" width="4.28125" style="20" bestFit="1" customWidth="1"/>
    <col min="29" max="16384" width="4.57421875" style="3" customWidth="1"/>
  </cols>
  <sheetData>
    <row r="1" spans="1:28" s="26" customFormat="1" ht="12.75">
      <c r="A1" s="21"/>
      <c r="B1" s="107" t="s">
        <v>0</v>
      </c>
      <c r="C1" s="107"/>
      <c r="D1" s="22"/>
      <c r="E1" s="23"/>
      <c r="F1" s="24"/>
      <c r="G1" s="23"/>
      <c r="H1" s="25"/>
      <c r="I1" s="73"/>
      <c r="J1" s="76"/>
      <c r="K1" s="25"/>
      <c r="L1" s="108" t="s">
        <v>1</v>
      </c>
      <c r="M1" s="108"/>
      <c r="N1" s="108"/>
      <c r="O1" s="108"/>
      <c r="P1" s="108"/>
      <c r="Q1" s="108"/>
      <c r="R1" s="108"/>
      <c r="S1" s="108"/>
      <c r="T1" s="108"/>
      <c r="U1" s="108"/>
      <c r="V1" s="108"/>
      <c r="W1" s="108"/>
      <c r="X1" s="108"/>
      <c r="Y1" s="108"/>
      <c r="Z1" s="108"/>
      <c r="AA1" s="108"/>
      <c r="AB1" s="108"/>
    </row>
    <row r="2" spans="1:28" s="26" customFormat="1" ht="12.75">
      <c r="A2" s="21"/>
      <c r="B2" s="109" t="s">
        <v>2</v>
      </c>
      <c r="C2" s="109"/>
      <c r="D2" s="27"/>
      <c r="E2" s="28"/>
      <c r="F2" s="29"/>
      <c r="G2" s="28"/>
      <c r="H2" s="30"/>
      <c r="I2" s="30"/>
      <c r="J2" s="77"/>
      <c r="K2" s="31"/>
      <c r="L2" s="108"/>
      <c r="M2" s="108"/>
      <c r="N2" s="108"/>
      <c r="O2" s="108"/>
      <c r="P2" s="108"/>
      <c r="Q2" s="108"/>
      <c r="R2" s="108"/>
      <c r="S2" s="108"/>
      <c r="T2" s="108"/>
      <c r="U2" s="108"/>
      <c r="V2" s="108"/>
      <c r="W2" s="108"/>
      <c r="X2" s="108"/>
      <c r="Y2" s="108"/>
      <c r="Z2" s="108"/>
      <c r="AA2" s="108"/>
      <c r="AB2" s="108"/>
    </row>
    <row r="3" spans="1:28" s="26" customFormat="1" ht="11.25">
      <c r="A3" s="21"/>
      <c r="B3" s="110" t="s">
        <v>96</v>
      </c>
      <c r="C3" s="110"/>
      <c r="D3" s="32"/>
      <c r="E3" s="33"/>
      <c r="F3" s="34"/>
      <c r="G3" s="33"/>
      <c r="H3" s="35"/>
      <c r="I3" s="35"/>
      <c r="J3" s="78"/>
      <c r="K3" s="35"/>
      <c r="L3" s="108"/>
      <c r="M3" s="108"/>
      <c r="N3" s="108"/>
      <c r="O3" s="108"/>
      <c r="P3" s="108"/>
      <c r="Q3" s="108"/>
      <c r="R3" s="108"/>
      <c r="S3" s="108"/>
      <c r="T3" s="108"/>
      <c r="U3" s="108"/>
      <c r="V3" s="108"/>
      <c r="W3" s="108"/>
      <c r="X3" s="108"/>
      <c r="Y3" s="108"/>
      <c r="Z3" s="108"/>
      <c r="AA3" s="108"/>
      <c r="AB3" s="108"/>
    </row>
    <row r="4" spans="1:28" s="42" customFormat="1" ht="11.25" customHeight="1">
      <c r="A4" s="36"/>
      <c r="B4" s="37"/>
      <c r="C4" s="38"/>
      <c r="D4" s="39"/>
      <c r="E4" s="38"/>
      <c r="F4" s="40"/>
      <c r="G4" s="41"/>
      <c r="H4" s="41"/>
      <c r="I4" s="74"/>
      <c r="J4" s="79"/>
      <c r="K4" s="41"/>
      <c r="L4" s="106" t="s">
        <v>3</v>
      </c>
      <c r="M4" s="106"/>
      <c r="N4" s="106" t="s">
        <v>4</v>
      </c>
      <c r="O4" s="106"/>
      <c r="P4" s="106" t="s">
        <v>5</v>
      </c>
      <c r="Q4" s="106"/>
      <c r="R4" s="106" t="s">
        <v>6</v>
      </c>
      <c r="S4" s="106"/>
      <c r="T4" s="106"/>
      <c r="U4" s="106"/>
      <c r="V4" s="106" t="s">
        <v>7</v>
      </c>
      <c r="W4" s="106"/>
      <c r="X4" s="106" t="s">
        <v>8</v>
      </c>
      <c r="Y4" s="106"/>
      <c r="Z4" s="106" t="s">
        <v>9</v>
      </c>
      <c r="AA4" s="106"/>
      <c r="AB4" s="106"/>
    </row>
    <row r="5" spans="1:28" s="53" customFormat="1" ht="57.75">
      <c r="A5" s="43"/>
      <c r="B5" s="44"/>
      <c r="C5" s="45" t="s">
        <v>10</v>
      </c>
      <c r="D5" s="46" t="s">
        <v>11</v>
      </c>
      <c r="E5" s="45" t="s">
        <v>12</v>
      </c>
      <c r="F5" s="47" t="s">
        <v>13</v>
      </c>
      <c r="G5" s="48" t="s">
        <v>14</v>
      </c>
      <c r="H5" s="49" t="s">
        <v>15</v>
      </c>
      <c r="I5" s="75" t="s">
        <v>16</v>
      </c>
      <c r="J5" s="80" t="s">
        <v>17</v>
      </c>
      <c r="K5" s="49" t="s">
        <v>18</v>
      </c>
      <c r="L5" s="50" t="s">
        <v>19</v>
      </c>
      <c r="M5" s="51" t="s">
        <v>20</v>
      </c>
      <c r="N5" s="50" t="s">
        <v>19</v>
      </c>
      <c r="O5" s="51" t="s">
        <v>20</v>
      </c>
      <c r="P5" s="50" t="s">
        <v>19</v>
      </c>
      <c r="Q5" s="51" t="s">
        <v>20</v>
      </c>
      <c r="R5" s="50" t="s">
        <v>21</v>
      </c>
      <c r="S5" s="51" t="s">
        <v>22</v>
      </c>
      <c r="T5" s="52" t="s">
        <v>23</v>
      </c>
      <c r="U5" s="52" t="s">
        <v>24</v>
      </c>
      <c r="V5" s="50" t="s">
        <v>19</v>
      </c>
      <c r="W5" s="51" t="s">
        <v>25</v>
      </c>
      <c r="X5" s="52" t="s">
        <v>26</v>
      </c>
      <c r="Y5" s="52" t="s">
        <v>27</v>
      </c>
      <c r="Z5" s="50" t="s">
        <v>19</v>
      </c>
      <c r="AA5" s="51" t="s">
        <v>20</v>
      </c>
      <c r="AB5" s="52" t="s">
        <v>24</v>
      </c>
    </row>
    <row r="6" spans="4:25" ht="11.25">
      <c r="D6" s="5"/>
      <c r="X6" s="18"/>
      <c r="Y6" s="18"/>
    </row>
    <row r="7" spans="1:28" s="60" customFormat="1" ht="11.25">
      <c r="A7" s="54">
        <v>1</v>
      </c>
      <c r="B7" s="61" t="s">
        <v>29</v>
      </c>
      <c r="C7" s="56" t="s">
        <v>97</v>
      </c>
      <c r="D7" s="57" t="s">
        <v>34</v>
      </c>
      <c r="E7" s="101" t="s">
        <v>97</v>
      </c>
      <c r="F7" s="58">
        <v>43826</v>
      </c>
      <c r="G7" s="59" t="s">
        <v>35</v>
      </c>
      <c r="H7" s="68">
        <v>406</v>
      </c>
      <c r="I7" s="68">
        <v>406</v>
      </c>
      <c r="J7" s="82">
        <v>821</v>
      </c>
      <c r="K7" s="69">
        <v>1</v>
      </c>
      <c r="L7" s="85">
        <v>1622105</v>
      </c>
      <c r="M7" s="86">
        <v>93982</v>
      </c>
      <c r="N7" s="85">
        <v>4304699.85</v>
      </c>
      <c r="O7" s="86">
        <v>242710</v>
      </c>
      <c r="P7" s="85">
        <v>4436866.5</v>
      </c>
      <c r="Q7" s="86">
        <v>250271</v>
      </c>
      <c r="R7" s="87">
        <f aca="true" t="shared" si="0" ref="R7:R41">L7+N7+P7</f>
        <v>10363671.35</v>
      </c>
      <c r="S7" s="88">
        <f aca="true" t="shared" si="1" ref="S7:S41">M7+O7+Q7</f>
        <v>586963</v>
      </c>
      <c r="T7" s="89">
        <f>S7/J7</f>
        <v>714.9366626065773</v>
      </c>
      <c r="U7" s="90">
        <f aca="true" t="shared" si="2" ref="U7:U38">R7/S7</f>
        <v>17.656430388286825</v>
      </c>
      <c r="V7" s="83"/>
      <c r="W7" s="84"/>
      <c r="X7" s="91"/>
      <c r="Y7" s="91"/>
      <c r="Z7" s="92">
        <v>10363671.35</v>
      </c>
      <c r="AA7" s="93">
        <v>586963</v>
      </c>
      <c r="AB7" s="96">
        <f aca="true" t="shared" si="3" ref="AB7:AB38">Z7/AA7</f>
        <v>17.656430388286825</v>
      </c>
    </row>
    <row r="8" spans="1:28" s="60" customFormat="1" ht="11.25">
      <c r="A8" s="54">
        <v>2</v>
      </c>
      <c r="B8" s="55"/>
      <c r="C8" s="56" t="s">
        <v>66</v>
      </c>
      <c r="D8" s="57" t="s">
        <v>37</v>
      </c>
      <c r="E8" s="101" t="s">
        <v>66</v>
      </c>
      <c r="F8" s="58">
        <v>43805</v>
      </c>
      <c r="G8" s="59" t="s">
        <v>35</v>
      </c>
      <c r="H8" s="68">
        <v>406</v>
      </c>
      <c r="I8" s="68">
        <v>400</v>
      </c>
      <c r="J8" s="82">
        <v>421</v>
      </c>
      <c r="K8" s="69">
        <v>4</v>
      </c>
      <c r="L8" s="85">
        <v>395498</v>
      </c>
      <c r="M8" s="86">
        <v>21775</v>
      </c>
      <c r="N8" s="85">
        <v>790969</v>
      </c>
      <c r="O8" s="86">
        <v>42922</v>
      </c>
      <c r="P8" s="85">
        <v>862323.5</v>
      </c>
      <c r="Q8" s="86">
        <v>46393</v>
      </c>
      <c r="R8" s="87">
        <f t="shared" si="0"/>
        <v>2048790.5</v>
      </c>
      <c r="S8" s="88">
        <f t="shared" si="1"/>
        <v>111090</v>
      </c>
      <c r="T8" s="89">
        <f>S8/J8</f>
        <v>263.87173396674586</v>
      </c>
      <c r="U8" s="90">
        <f t="shared" si="2"/>
        <v>18.44261859753353</v>
      </c>
      <c r="V8" s="83">
        <v>3211874.5</v>
      </c>
      <c r="W8" s="84">
        <v>177159</v>
      </c>
      <c r="X8" s="91">
        <f aca="true" t="shared" si="4" ref="X8:Y11">IF(V8&lt;&gt;0,-(V8-R8)/V8,"")</f>
        <v>-0.3621200018867487</v>
      </c>
      <c r="Y8" s="91">
        <f t="shared" si="4"/>
        <v>-0.3729361759775117</v>
      </c>
      <c r="Z8" s="92">
        <v>27796477.35</v>
      </c>
      <c r="AA8" s="93">
        <v>1578993</v>
      </c>
      <c r="AB8" s="96">
        <f t="shared" si="3"/>
        <v>17.603926901512548</v>
      </c>
    </row>
    <row r="9" spans="1:28" s="60" customFormat="1" ht="11.25">
      <c r="A9" s="54">
        <v>3</v>
      </c>
      <c r="B9" s="55"/>
      <c r="C9" s="56" t="s">
        <v>93</v>
      </c>
      <c r="D9" s="57" t="s">
        <v>87</v>
      </c>
      <c r="E9" s="101" t="s">
        <v>94</v>
      </c>
      <c r="F9" s="58">
        <v>43819</v>
      </c>
      <c r="G9" s="59" t="s">
        <v>28</v>
      </c>
      <c r="H9" s="68">
        <v>311</v>
      </c>
      <c r="I9" s="68">
        <v>309</v>
      </c>
      <c r="J9" s="82">
        <v>309</v>
      </c>
      <c r="K9" s="69">
        <v>2</v>
      </c>
      <c r="L9" s="85">
        <v>349633</v>
      </c>
      <c r="M9" s="86">
        <v>13519</v>
      </c>
      <c r="N9" s="85">
        <v>683093</v>
      </c>
      <c r="O9" s="86">
        <v>27043</v>
      </c>
      <c r="P9" s="85">
        <v>536067</v>
      </c>
      <c r="Q9" s="86">
        <v>21967</v>
      </c>
      <c r="R9" s="87">
        <f t="shared" si="0"/>
        <v>1568793</v>
      </c>
      <c r="S9" s="88">
        <f t="shared" si="1"/>
        <v>62529</v>
      </c>
      <c r="T9" s="89">
        <f>S9/J9</f>
        <v>202.35922330097088</v>
      </c>
      <c r="U9" s="90">
        <f t="shared" si="2"/>
        <v>25.089046682339394</v>
      </c>
      <c r="V9" s="83">
        <v>4155379</v>
      </c>
      <c r="W9" s="84">
        <v>165100</v>
      </c>
      <c r="X9" s="91">
        <f t="shared" si="4"/>
        <v>-0.6224669278061038</v>
      </c>
      <c r="Y9" s="91">
        <f t="shared" si="4"/>
        <v>-0.6212658994548759</v>
      </c>
      <c r="Z9" s="92">
        <v>6898709</v>
      </c>
      <c r="AA9" s="93">
        <v>280820</v>
      </c>
      <c r="AB9" s="96">
        <f t="shared" si="3"/>
        <v>24.566302257673954</v>
      </c>
    </row>
    <row r="10" spans="1:28" s="60" customFormat="1" ht="11.25">
      <c r="A10" s="54">
        <v>4</v>
      </c>
      <c r="B10" s="55"/>
      <c r="C10" s="56" t="s">
        <v>64</v>
      </c>
      <c r="D10" s="57" t="s">
        <v>37</v>
      </c>
      <c r="E10" s="101" t="s">
        <v>64</v>
      </c>
      <c r="F10" s="58">
        <v>43791</v>
      </c>
      <c r="G10" s="59" t="s">
        <v>35</v>
      </c>
      <c r="H10" s="68">
        <v>398</v>
      </c>
      <c r="I10" s="68">
        <v>295</v>
      </c>
      <c r="J10" s="82">
        <v>295</v>
      </c>
      <c r="K10" s="69">
        <v>6</v>
      </c>
      <c r="L10" s="85">
        <v>207020</v>
      </c>
      <c r="M10" s="86">
        <v>11938</v>
      </c>
      <c r="N10" s="85">
        <v>410874.5</v>
      </c>
      <c r="O10" s="86">
        <v>22428</v>
      </c>
      <c r="P10" s="85">
        <v>390600</v>
      </c>
      <c r="Q10" s="86">
        <v>21207</v>
      </c>
      <c r="R10" s="87">
        <f t="shared" si="0"/>
        <v>1008494.5</v>
      </c>
      <c r="S10" s="88">
        <f t="shared" si="1"/>
        <v>55573</v>
      </c>
      <c r="T10" s="89">
        <f>S10/J10</f>
        <v>188.38305084745764</v>
      </c>
      <c r="U10" s="90">
        <f t="shared" si="2"/>
        <v>18.147202778327607</v>
      </c>
      <c r="V10" s="83">
        <v>1599592</v>
      </c>
      <c r="W10" s="84">
        <v>89909</v>
      </c>
      <c r="X10" s="91">
        <f t="shared" si="4"/>
        <v>-0.36953016769276165</v>
      </c>
      <c r="Y10" s="91">
        <f t="shared" si="4"/>
        <v>-0.381897251665573</v>
      </c>
      <c r="Z10" s="92">
        <v>29260123</v>
      </c>
      <c r="AA10" s="93">
        <v>1694781</v>
      </c>
      <c r="AB10" s="96">
        <f t="shared" si="3"/>
        <v>17.264840117985745</v>
      </c>
    </row>
    <row r="11" spans="1:28" s="60" customFormat="1" ht="11.25">
      <c r="A11" s="54">
        <v>5</v>
      </c>
      <c r="B11" s="66"/>
      <c r="C11" s="62" t="s">
        <v>74</v>
      </c>
      <c r="D11" s="63" t="s">
        <v>57</v>
      </c>
      <c r="E11" s="102" t="s">
        <v>74</v>
      </c>
      <c r="F11" s="64">
        <v>43812</v>
      </c>
      <c r="G11" s="59" t="s">
        <v>47</v>
      </c>
      <c r="H11" s="70">
        <v>326</v>
      </c>
      <c r="I11" s="70">
        <v>260</v>
      </c>
      <c r="J11" s="82">
        <v>260</v>
      </c>
      <c r="K11" s="69">
        <v>3</v>
      </c>
      <c r="L11" s="85">
        <v>131299</v>
      </c>
      <c r="M11" s="86">
        <v>8946</v>
      </c>
      <c r="N11" s="85">
        <v>247515.5</v>
      </c>
      <c r="O11" s="86">
        <v>16659</v>
      </c>
      <c r="P11" s="85">
        <v>299639.5</v>
      </c>
      <c r="Q11" s="86">
        <v>20025</v>
      </c>
      <c r="R11" s="87">
        <f t="shared" si="0"/>
        <v>678454</v>
      </c>
      <c r="S11" s="88">
        <f t="shared" si="1"/>
        <v>45630</v>
      </c>
      <c r="T11" s="89">
        <f>S11/J11</f>
        <v>175.5</v>
      </c>
      <c r="U11" s="90">
        <f t="shared" si="2"/>
        <v>14.868595222441376</v>
      </c>
      <c r="V11" s="83">
        <v>1463297</v>
      </c>
      <c r="W11" s="84">
        <v>78844</v>
      </c>
      <c r="X11" s="91">
        <f t="shared" si="4"/>
        <v>-0.5363524971348947</v>
      </c>
      <c r="Y11" s="91">
        <f t="shared" si="4"/>
        <v>-0.4212622393587337</v>
      </c>
      <c r="Z11" s="94">
        <v>6068570</v>
      </c>
      <c r="AA11" s="95">
        <v>348625</v>
      </c>
      <c r="AB11" s="96">
        <f t="shared" si="3"/>
        <v>17.40715668698458</v>
      </c>
    </row>
    <row r="12" spans="1:28" s="60" customFormat="1" ht="11.25">
      <c r="A12" s="54">
        <v>6</v>
      </c>
      <c r="B12" s="61" t="s">
        <v>29</v>
      </c>
      <c r="C12" s="56" t="s">
        <v>99</v>
      </c>
      <c r="D12" s="57" t="s">
        <v>55</v>
      </c>
      <c r="E12" s="101" t="s">
        <v>99</v>
      </c>
      <c r="F12" s="58">
        <v>43826</v>
      </c>
      <c r="G12" s="59" t="s">
        <v>35</v>
      </c>
      <c r="H12" s="68">
        <v>252</v>
      </c>
      <c r="I12" s="68">
        <v>252</v>
      </c>
      <c r="J12" s="82">
        <v>252</v>
      </c>
      <c r="K12" s="69">
        <v>1</v>
      </c>
      <c r="L12" s="85">
        <v>139473</v>
      </c>
      <c r="M12" s="86">
        <v>7521</v>
      </c>
      <c r="N12" s="85">
        <v>243971.5</v>
      </c>
      <c r="O12" s="86">
        <v>12806</v>
      </c>
      <c r="P12" s="85">
        <v>250978</v>
      </c>
      <c r="Q12" s="86">
        <v>12993</v>
      </c>
      <c r="R12" s="87">
        <f t="shared" si="0"/>
        <v>634422.5</v>
      </c>
      <c r="S12" s="88">
        <f t="shared" si="1"/>
        <v>33320</v>
      </c>
      <c r="T12" s="89">
        <f>S12/J12</f>
        <v>132.22222222222223</v>
      </c>
      <c r="U12" s="90">
        <f t="shared" si="2"/>
        <v>19.04029111644658</v>
      </c>
      <c r="V12" s="83"/>
      <c r="W12" s="84"/>
      <c r="X12" s="91"/>
      <c r="Y12" s="91"/>
      <c r="Z12" s="92">
        <v>634422.5</v>
      </c>
      <c r="AA12" s="93">
        <v>33320</v>
      </c>
      <c r="AB12" s="96">
        <f t="shared" si="3"/>
        <v>19.04029111644658</v>
      </c>
    </row>
    <row r="13" spans="1:28" s="60" customFormat="1" ht="11.25">
      <c r="A13" s="54">
        <v>7</v>
      </c>
      <c r="B13" s="55"/>
      <c r="C13" s="62" t="s">
        <v>75</v>
      </c>
      <c r="D13" s="63" t="s">
        <v>40</v>
      </c>
      <c r="E13" s="102" t="s">
        <v>76</v>
      </c>
      <c r="F13" s="64">
        <v>43812</v>
      </c>
      <c r="G13" s="59" t="s">
        <v>32</v>
      </c>
      <c r="H13" s="70">
        <v>272</v>
      </c>
      <c r="I13" s="70">
        <v>192</v>
      </c>
      <c r="J13" s="82">
        <v>192</v>
      </c>
      <c r="K13" s="69">
        <v>3</v>
      </c>
      <c r="L13" s="85">
        <v>135068</v>
      </c>
      <c r="M13" s="86">
        <v>6724</v>
      </c>
      <c r="N13" s="85">
        <v>264992</v>
      </c>
      <c r="O13" s="86">
        <v>13027</v>
      </c>
      <c r="P13" s="85">
        <v>251246</v>
      </c>
      <c r="Q13" s="86">
        <v>12554</v>
      </c>
      <c r="R13" s="87">
        <f t="shared" si="0"/>
        <v>651306</v>
      </c>
      <c r="S13" s="88">
        <f t="shared" si="1"/>
        <v>32305</v>
      </c>
      <c r="T13" s="89">
        <f>S13/J13</f>
        <v>168.25520833333334</v>
      </c>
      <c r="U13" s="90">
        <f t="shared" si="2"/>
        <v>20.161151524531807</v>
      </c>
      <c r="V13" s="83">
        <v>1080097</v>
      </c>
      <c r="W13" s="84">
        <v>54918</v>
      </c>
      <c r="X13" s="91">
        <f aca="true" t="shared" si="5" ref="X13:Y15">IF(V13&lt;&gt;0,-(V13-R13)/V13,"")</f>
        <v>-0.3969930478466286</v>
      </c>
      <c r="Y13" s="91">
        <f t="shared" si="5"/>
        <v>-0.4117593503040897</v>
      </c>
      <c r="Z13" s="94">
        <v>5116791</v>
      </c>
      <c r="AA13" s="95">
        <v>255159</v>
      </c>
      <c r="AB13" s="96">
        <f t="shared" si="3"/>
        <v>20.053343209528176</v>
      </c>
    </row>
    <row r="14" spans="1:28" s="60" customFormat="1" ht="11.25">
      <c r="A14" s="54">
        <v>8</v>
      </c>
      <c r="B14" s="55"/>
      <c r="C14" s="56" t="s">
        <v>86</v>
      </c>
      <c r="D14" s="57" t="s">
        <v>40</v>
      </c>
      <c r="E14" s="101" t="s">
        <v>86</v>
      </c>
      <c r="F14" s="58">
        <v>43819</v>
      </c>
      <c r="G14" s="103" t="s">
        <v>46</v>
      </c>
      <c r="H14" s="68">
        <v>350</v>
      </c>
      <c r="I14" s="68">
        <v>240</v>
      </c>
      <c r="J14" s="82">
        <v>246</v>
      </c>
      <c r="K14" s="69">
        <v>2</v>
      </c>
      <c r="L14" s="85">
        <v>101932</v>
      </c>
      <c r="M14" s="86">
        <v>5639</v>
      </c>
      <c r="N14" s="85">
        <v>187949</v>
      </c>
      <c r="O14" s="86">
        <v>10301</v>
      </c>
      <c r="P14" s="85">
        <v>209537</v>
      </c>
      <c r="Q14" s="86">
        <v>11328</v>
      </c>
      <c r="R14" s="87">
        <f t="shared" si="0"/>
        <v>499418</v>
      </c>
      <c r="S14" s="88">
        <f t="shared" si="1"/>
        <v>27268</v>
      </c>
      <c r="T14" s="89">
        <f>S14/J14</f>
        <v>110.84552845528455</v>
      </c>
      <c r="U14" s="90">
        <f t="shared" si="2"/>
        <v>18.315167962446825</v>
      </c>
      <c r="V14" s="83">
        <v>1058000</v>
      </c>
      <c r="W14" s="84">
        <v>57552</v>
      </c>
      <c r="X14" s="91">
        <f t="shared" si="5"/>
        <v>-0.527960302457467</v>
      </c>
      <c r="Y14" s="91">
        <f t="shared" si="5"/>
        <v>-0.52620239088129</v>
      </c>
      <c r="Z14" s="92">
        <v>2082338</v>
      </c>
      <c r="AA14" s="93">
        <v>118006</v>
      </c>
      <c r="AB14" s="96">
        <f t="shared" si="3"/>
        <v>17.646034947375558</v>
      </c>
    </row>
    <row r="15" spans="1:28" s="60" customFormat="1" ht="11.25">
      <c r="A15" s="54">
        <v>9</v>
      </c>
      <c r="B15" s="55"/>
      <c r="C15" s="56" t="s">
        <v>56</v>
      </c>
      <c r="D15" s="57" t="s">
        <v>57</v>
      </c>
      <c r="E15" s="101" t="s">
        <v>56</v>
      </c>
      <c r="F15" s="58">
        <v>43777</v>
      </c>
      <c r="G15" s="103" t="s">
        <v>46</v>
      </c>
      <c r="H15" s="68">
        <v>419</v>
      </c>
      <c r="I15" s="68">
        <v>86</v>
      </c>
      <c r="J15" s="82">
        <v>86</v>
      </c>
      <c r="K15" s="69">
        <v>7</v>
      </c>
      <c r="L15" s="85">
        <v>35943</v>
      </c>
      <c r="M15" s="86">
        <v>2342</v>
      </c>
      <c r="N15" s="85">
        <v>86135</v>
      </c>
      <c r="O15" s="86">
        <v>5682</v>
      </c>
      <c r="P15" s="85">
        <v>100300</v>
      </c>
      <c r="Q15" s="86">
        <v>6613</v>
      </c>
      <c r="R15" s="87">
        <f t="shared" si="0"/>
        <v>222378</v>
      </c>
      <c r="S15" s="88">
        <f t="shared" si="1"/>
        <v>14637</v>
      </c>
      <c r="T15" s="89">
        <f>S15/J15</f>
        <v>170.19767441860466</v>
      </c>
      <c r="U15" s="90">
        <f t="shared" si="2"/>
        <v>15.192867390858783</v>
      </c>
      <c r="V15" s="83">
        <v>525099</v>
      </c>
      <c r="W15" s="84">
        <v>34552</v>
      </c>
      <c r="X15" s="91">
        <f t="shared" si="5"/>
        <v>-0.5765027166305783</v>
      </c>
      <c r="Y15" s="91">
        <f t="shared" si="5"/>
        <v>-0.5763776337115073</v>
      </c>
      <c r="Z15" s="92">
        <v>67433986</v>
      </c>
      <c r="AA15" s="93">
        <v>3965714</v>
      </c>
      <c r="AB15" s="96">
        <f t="shared" si="3"/>
        <v>17.004248415291674</v>
      </c>
    </row>
    <row r="16" spans="1:28" s="60" customFormat="1" ht="11.25">
      <c r="A16" s="54">
        <v>10</v>
      </c>
      <c r="B16" s="61" t="s">
        <v>29</v>
      </c>
      <c r="C16" s="56" t="s">
        <v>106</v>
      </c>
      <c r="D16" s="57" t="s">
        <v>55</v>
      </c>
      <c r="E16" s="101" t="s">
        <v>105</v>
      </c>
      <c r="F16" s="58">
        <v>43796</v>
      </c>
      <c r="G16" s="59" t="s">
        <v>28</v>
      </c>
      <c r="H16" s="68">
        <v>91</v>
      </c>
      <c r="I16" s="68">
        <v>91</v>
      </c>
      <c r="J16" s="82">
        <v>91</v>
      </c>
      <c r="K16" s="69">
        <v>1</v>
      </c>
      <c r="L16" s="85">
        <v>63002</v>
      </c>
      <c r="M16" s="86">
        <v>2705</v>
      </c>
      <c r="N16" s="85">
        <v>113244</v>
      </c>
      <c r="O16" s="86">
        <v>4984</v>
      </c>
      <c r="P16" s="85">
        <v>83908</v>
      </c>
      <c r="Q16" s="86">
        <v>3597</v>
      </c>
      <c r="R16" s="87">
        <f t="shared" si="0"/>
        <v>260154</v>
      </c>
      <c r="S16" s="88">
        <f t="shared" si="1"/>
        <v>11286</v>
      </c>
      <c r="T16" s="89">
        <f>S16/J16</f>
        <v>124.02197802197803</v>
      </c>
      <c r="U16" s="90">
        <f t="shared" si="2"/>
        <v>23.05103668261563</v>
      </c>
      <c r="V16" s="83"/>
      <c r="W16" s="84"/>
      <c r="X16" s="91"/>
      <c r="Y16" s="91"/>
      <c r="Z16" s="92">
        <v>260154</v>
      </c>
      <c r="AA16" s="93">
        <v>11286</v>
      </c>
      <c r="AB16" s="96">
        <f t="shared" si="3"/>
        <v>23.05103668261563</v>
      </c>
    </row>
    <row r="17" spans="1:28" s="60" customFormat="1" ht="11.25">
      <c r="A17" s="54">
        <v>11</v>
      </c>
      <c r="B17" s="55"/>
      <c r="C17" s="56" t="s">
        <v>51</v>
      </c>
      <c r="D17" s="57" t="s">
        <v>40</v>
      </c>
      <c r="E17" s="101" t="s">
        <v>51</v>
      </c>
      <c r="F17" s="58">
        <v>43749</v>
      </c>
      <c r="G17" s="103" t="s">
        <v>46</v>
      </c>
      <c r="H17" s="68">
        <v>390</v>
      </c>
      <c r="I17" s="68">
        <v>55</v>
      </c>
      <c r="J17" s="82">
        <v>57</v>
      </c>
      <c r="K17" s="69">
        <v>12</v>
      </c>
      <c r="L17" s="85">
        <v>25905</v>
      </c>
      <c r="M17" s="86">
        <v>2000</v>
      </c>
      <c r="N17" s="85">
        <v>45001</v>
      </c>
      <c r="O17" s="86">
        <v>3491</v>
      </c>
      <c r="P17" s="85">
        <v>48856</v>
      </c>
      <c r="Q17" s="86">
        <v>3743</v>
      </c>
      <c r="R17" s="87">
        <f t="shared" si="0"/>
        <v>119762</v>
      </c>
      <c r="S17" s="88">
        <f t="shared" si="1"/>
        <v>9234</v>
      </c>
      <c r="T17" s="89">
        <f>S17/J17</f>
        <v>162</v>
      </c>
      <c r="U17" s="90">
        <f t="shared" si="2"/>
        <v>12.9696772796188</v>
      </c>
      <c r="V17" s="83">
        <v>257623</v>
      </c>
      <c r="W17" s="84">
        <v>20162</v>
      </c>
      <c r="X17" s="91">
        <f aca="true" t="shared" si="6" ref="X17:Y24">IF(V17&lt;&gt;0,-(V17-R17)/V17,"")</f>
        <v>-0.5351269102525784</v>
      </c>
      <c r="Y17" s="91">
        <f t="shared" si="6"/>
        <v>-0.5420097212578118</v>
      </c>
      <c r="Z17" s="92">
        <v>89491977</v>
      </c>
      <c r="AA17" s="93">
        <v>5305558</v>
      </c>
      <c r="AB17" s="96">
        <f t="shared" si="3"/>
        <v>16.86758998770723</v>
      </c>
    </row>
    <row r="18" spans="1:28" s="60" customFormat="1" ht="11.25">
      <c r="A18" s="54">
        <v>12</v>
      </c>
      <c r="B18" s="55"/>
      <c r="C18" s="56" t="s">
        <v>62</v>
      </c>
      <c r="D18" s="57" t="s">
        <v>63</v>
      </c>
      <c r="E18" s="101" t="s">
        <v>95</v>
      </c>
      <c r="F18" s="58">
        <v>43789</v>
      </c>
      <c r="G18" s="59" t="s">
        <v>28</v>
      </c>
      <c r="H18" s="68">
        <v>337</v>
      </c>
      <c r="I18" s="68">
        <v>82</v>
      </c>
      <c r="J18" s="82">
        <v>82</v>
      </c>
      <c r="K18" s="69">
        <v>6</v>
      </c>
      <c r="L18" s="85">
        <v>12707</v>
      </c>
      <c r="M18" s="86">
        <v>944</v>
      </c>
      <c r="N18" s="85">
        <v>53695</v>
      </c>
      <c r="O18" s="86">
        <v>3340</v>
      </c>
      <c r="P18" s="85">
        <v>58401</v>
      </c>
      <c r="Q18" s="86">
        <v>3248</v>
      </c>
      <c r="R18" s="87">
        <f t="shared" si="0"/>
        <v>124803</v>
      </c>
      <c r="S18" s="88">
        <f t="shared" si="1"/>
        <v>7532</v>
      </c>
      <c r="T18" s="89">
        <f>S18/J18</f>
        <v>91.85365853658537</v>
      </c>
      <c r="U18" s="90">
        <f t="shared" si="2"/>
        <v>16.569702602230482</v>
      </c>
      <c r="V18" s="83">
        <v>571652</v>
      </c>
      <c r="W18" s="84">
        <v>30618</v>
      </c>
      <c r="X18" s="91">
        <f t="shared" si="6"/>
        <v>-0.7816801130757873</v>
      </c>
      <c r="Y18" s="91">
        <f t="shared" si="6"/>
        <v>-0.7540009144947416</v>
      </c>
      <c r="Z18" s="92">
        <v>22643111</v>
      </c>
      <c r="AA18" s="93">
        <v>1278176</v>
      </c>
      <c r="AB18" s="96">
        <f t="shared" si="3"/>
        <v>17.715174592544376</v>
      </c>
    </row>
    <row r="19" spans="1:28" s="60" customFormat="1" ht="11.25">
      <c r="A19" s="54">
        <v>13</v>
      </c>
      <c r="B19" s="55"/>
      <c r="C19" s="56" t="s">
        <v>82</v>
      </c>
      <c r="D19" s="57" t="s">
        <v>40</v>
      </c>
      <c r="E19" s="101" t="s">
        <v>83</v>
      </c>
      <c r="F19" s="58">
        <v>43819</v>
      </c>
      <c r="G19" s="59" t="s">
        <v>35</v>
      </c>
      <c r="H19" s="68">
        <v>102</v>
      </c>
      <c r="I19" s="68">
        <v>42</v>
      </c>
      <c r="J19" s="82">
        <v>42</v>
      </c>
      <c r="K19" s="69">
        <v>1</v>
      </c>
      <c r="L19" s="85">
        <v>41836.5</v>
      </c>
      <c r="M19" s="86">
        <v>916</v>
      </c>
      <c r="N19" s="85">
        <v>57039.5</v>
      </c>
      <c r="O19" s="86">
        <v>1909</v>
      </c>
      <c r="P19" s="85">
        <v>47474.5</v>
      </c>
      <c r="Q19" s="86">
        <v>1100</v>
      </c>
      <c r="R19" s="87">
        <f t="shared" si="0"/>
        <v>146350.5</v>
      </c>
      <c r="S19" s="88">
        <f t="shared" si="1"/>
        <v>3925</v>
      </c>
      <c r="T19" s="89">
        <f>S19/J19</f>
        <v>93.45238095238095</v>
      </c>
      <c r="U19" s="90">
        <f t="shared" si="2"/>
        <v>37.28675159235669</v>
      </c>
      <c r="V19" s="83">
        <v>302436.5</v>
      </c>
      <c r="W19" s="84">
        <v>11235</v>
      </c>
      <c r="X19" s="91">
        <f t="shared" si="6"/>
        <v>-0.5160951141809934</v>
      </c>
      <c r="Y19" s="91">
        <f t="shared" si="6"/>
        <v>-0.6506453048509123</v>
      </c>
      <c r="Z19" s="92">
        <v>605138.5</v>
      </c>
      <c r="AA19" s="93">
        <v>22382</v>
      </c>
      <c r="AB19" s="96">
        <f t="shared" si="3"/>
        <v>27.036837637387187</v>
      </c>
    </row>
    <row r="20" spans="1:28" s="60" customFormat="1" ht="11.25">
      <c r="A20" s="54">
        <v>14</v>
      </c>
      <c r="B20" s="55"/>
      <c r="C20" s="56" t="s">
        <v>80</v>
      </c>
      <c r="D20" s="57" t="s">
        <v>68</v>
      </c>
      <c r="E20" s="101" t="s">
        <v>81</v>
      </c>
      <c r="F20" s="58">
        <v>43819</v>
      </c>
      <c r="G20" s="59" t="s">
        <v>36</v>
      </c>
      <c r="H20" s="68">
        <v>145</v>
      </c>
      <c r="I20" s="68">
        <v>87</v>
      </c>
      <c r="J20" s="82">
        <v>87</v>
      </c>
      <c r="K20" s="69">
        <v>2</v>
      </c>
      <c r="L20" s="85">
        <v>6097</v>
      </c>
      <c r="M20" s="86">
        <v>420</v>
      </c>
      <c r="N20" s="85">
        <v>22669.5</v>
      </c>
      <c r="O20" s="86">
        <v>1356</v>
      </c>
      <c r="P20" s="85">
        <v>22950</v>
      </c>
      <c r="Q20" s="86">
        <v>1387</v>
      </c>
      <c r="R20" s="87">
        <f t="shared" si="0"/>
        <v>51716.5</v>
      </c>
      <c r="S20" s="88">
        <f t="shared" si="1"/>
        <v>3163</v>
      </c>
      <c r="T20" s="89">
        <f>S20/J20</f>
        <v>36.35632183908046</v>
      </c>
      <c r="U20" s="90">
        <f t="shared" si="2"/>
        <v>16.35045842554537</v>
      </c>
      <c r="V20" s="83">
        <v>302765.5</v>
      </c>
      <c r="W20" s="84">
        <v>16533</v>
      </c>
      <c r="X20" s="91">
        <f t="shared" si="6"/>
        <v>-0.8291862844346533</v>
      </c>
      <c r="Y20" s="91">
        <f t="shared" si="6"/>
        <v>-0.8086856589850602</v>
      </c>
      <c r="Z20" s="97">
        <v>430642.5</v>
      </c>
      <c r="AA20" s="98">
        <v>25007</v>
      </c>
      <c r="AB20" s="96">
        <f t="shared" si="3"/>
        <v>17.220878154116846</v>
      </c>
    </row>
    <row r="21" spans="1:28" s="60" customFormat="1" ht="11.25">
      <c r="A21" s="54">
        <v>15</v>
      </c>
      <c r="B21" s="55"/>
      <c r="C21" s="56" t="s">
        <v>77</v>
      </c>
      <c r="D21" s="57" t="s">
        <v>44</v>
      </c>
      <c r="E21" s="101" t="s">
        <v>77</v>
      </c>
      <c r="F21" s="58">
        <v>43812</v>
      </c>
      <c r="G21" s="103" t="s">
        <v>46</v>
      </c>
      <c r="H21" s="68">
        <v>300</v>
      </c>
      <c r="I21" s="68">
        <v>33</v>
      </c>
      <c r="J21" s="82">
        <v>34</v>
      </c>
      <c r="K21" s="69">
        <v>3</v>
      </c>
      <c r="L21" s="85">
        <v>15707</v>
      </c>
      <c r="M21" s="86">
        <v>829</v>
      </c>
      <c r="N21" s="85">
        <v>24532</v>
      </c>
      <c r="O21" s="86">
        <v>1234</v>
      </c>
      <c r="P21" s="85">
        <v>20727</v>
      </c>
      <c r="Q21" s="86">
        <v>1049</v>
      </c>
      <c r="R21" s="87">
        <f t="shared" si="0"/>
        <v>60966</v>
      </c>
      <c r="S21" s="88">
        <f t="shared" si="1"/>
        <v>3112</v>
      </c>
      <c r="T21" s="89">
        <f>S21/J21</f>
        <v>91.52941176470588</v>
      </c>
      <c r="U21" s="90">
        <f t="shared" si="2"/>
        <v>19.590616966580978</v>
      </c>
      <c r="V21" s="83">
        <v>304132</v>
      </c>
      <c r="W21" s="84">
        <v>15799</v>
      </c>
      <c r="X21" s="91">
        <f t="shared" si="6"/>
        <v>-0.7995409887811871</v>
      </c>
      <c r="Y21" s="91">
        <f t="shared" si="6"/>
        <v>-0.8030255079435408</v>
      </c>
      <c r="Z21" s="92">
        <v>1936653</v>
      </c>
      <c r="AA21" s="93">
        <v>107137</v>
      </c>
      <c r="AB21" s="96">
        <f t="shared" si="3"/>
        <v>18.0764161774177</v>
      </c>
    </row>
    <row r="22" spans="1:28" s="60" customFormat="1" ht="11.25">
      <c r="A22" s="54">
        <v>16</v>
      </c>
      <c r="B22" s="55"/>
      <c r="C22" s="56" t="s">
        <v>72</v>
      </c>
      <c r="D22" s="57" t="s">
        <v>31</v>
      </c>
      <c r="E22" s="101" t="s">
        <v>73</v>
      </c>
      <c r="F22" s="58">
        <v>43805</v>
      </c>
      <c r="G22" s="59" t="s">
        <v>28</v>
      </c>
      <c r="H22" s="68">
        <v>189</v>
      </c>
      <c r="I22" s="68">
        <v>35</v>
      </c>
      <c r="J22" s="82">
        <v>35</v>
      </c>
      <c r="K22" s="69">
        <v>4</v>
      </c>
      <c r="L22" s="85">
        <v>5846</v>
      </c>
      <c r="M22" s="86">
        <v>350</v>
      </c>
      <c r="N22" s="85">
        <v>27660</v>
      </c>
      <c r="O22" s="86">
        <v>1300</v>
      </c>
      <c r="P22" s="85">
        <v>30737</v>
      </c>
      <c r="Q22" s="86">
        <v>1411</v>
      </c>
      <c r="R22" s="87">
        <f t="shared" si="0"/>
        <v>64243</v>
      </c>
      <c r="S22" s="88">
        <f t="shared" si="1"/>
        <v>3061</v>
      </c>
      <c r="T22" s="89">
        <f>S22/J22</f>
        <v>87.45714285714286</v>
      </c>
      <c r="U22" s="90">
        <f t="shared" si="2"/>
        <v>20.987585756288794</v>
      </c>
      <c r="V22" s="83">
        <v>315396</v>
      </c>
      <c r="W22" s="84">
        <v>15657</v>
      </c>
      <c r="X22" s="91">
        <f t="shared" si="6"/>
        <v>-0.796310035637738</v>
      </c>
      <c r="Y22" s="91">
        <f t="shared" si="6"/>
        <v>-0.8044963913904324</v>
      </c>
      <c r="Z22" s="92">
        <v>2565578</v>
      </c>
      <c r="AA22" s="93">
        <v>130102</v>
      </c>
      <c r="AB22" s="96">
        <f t="shared" si="3"/>
        <v>19.719742970899755</v>
      </c>
    </row>
    <row r="23" spans="1:28" s="60" customFormat="1" ht="11.25">
      <c r="A23" s="54">
        <v>17</v>
      </c>
      <c r="B23" s="66"/>
      <c r="C23" s="62" t="s">
        <v>91</v>
      </c>
      <c r="D23" s="63" t="s">
        <v>92</v>
      </c>
      <c r="E23" s="102" t="s">
        <v>91</v>
      </c>
      <c r="F23" s="64">
        <v>43819</v>
      </c>
      <c r="G23" s="59" t="s">
        <v>47</v>
      </c>
      <c r="H23" s="70">
        <v>123</v>
      </c>
      <c r="I23" s="70">
        <v>25</v>
      </c>
      <c r="J23" s="82">
        <v>25</v>
      </c>
      <c r="K23" s="69">
        <v>2</v>
      </c>
      <c r="L23" s="85">
        <v>16781.5</v>
      </c>
      <c r="M23" s="86">
        <v>1596</v>
      </c>
      <c r="N23" s="85">
        <v>6565</v>
      </c>
      <c r="O23" s="86">
        <v>619</v>
      </c>
      <c r="P23" s="85">
        <v>6416</v>
      </c>
      <c r="Q23" s="86">
        <v>603</v>
      </c>
      <c r="R23" s="87">
        <f t="shared" si="0"/>
        <v>29762.5</v>
      </c>
      <c r="S23" s="88">
        <f t="shared" si="1"/>
        <v>2818</v>
      </c>
      <c r="T23" s="89">
        <f>S23/J23</f>
        <v>112.72</v>
      </c>
      <c r="U23" s="90">
        <f t="shared" si="2"/>
        <v>10.561568488289566</v>
      </c>
      <c r="V23" s="83">
        <v>72727</v>
      </c>
      <c r="W23" s="84">
        <v>5871</v>
      </c>
      <c r="X23" s="91">
        <f t="shared" si="6"/>
        <v>-0.5907640903653388</v>
      </c>
      <c r="Y23" s="91">
        <f t="shared" si="6"/>
        <v>-0.5200136262987566</v>
      </c>
      <c r="Z23" s="94">
        <v>213912.5</v>
      </c>
      <c r="AA23" s="95">
        <v>18836</v>
      </c>
      <c r="AB23" s="96">
        <f t="shared" si="3"/>
        <v>11.356577829687831</v>
      </c>
    </row>
    <row r="24" spans="1:28" s="60" customFormat="1" ht="11.25">
      <c r="A24" s="54">
        <v>18</v>
      </c>
      <c r="B24" s="55"/>
      <c r="C24" s="56" t="s">
        <v>54</v>
      </c>
      <c r="D24" s="57" t="s">
        <v>30</v>
      </c>
      <c r="E24" s="101" t="s">
        <v>53</v>
      </c>
      <c r="F24" s="58">
        <v>43770</v>
      </c>
      <c r="G24" s="59" t="s">
        <v>36</v>
      </c>
      <c r="H24" s="68">
        <v>100</v>
      </c>
      <c r="I24" s="68">
        <v>16</v>
      </c>
      <c r="J24" s="82">
        <v>16</v>
      </c>
      <c r="K24" s="69">
        <v>9</v>
      </c>
      <c r="L24" s="85">
        <v>8889</v>
      </c>
      <c r="M24" s="86">
        <v>401</v>
      </c>
      <c r="N24" s="85">
        <v>16452</v>
      </c>
      <c r="O24" s="86">
        <v>697</v>
      </c>
      <c r="P24" s="85">
        <v>15640</v>
      </c>
      <c r="Q24" s="86">
        <v>602</v>
      </c>
      <c r="R24" s="87">
        <f t="shared" si="0"/>
        <v>40981</v>
      </c>
      <c r="S24" s="88">
        <f t="shared" si="1"/>
        <v>1700</v>
      </c>
      <c r="T24" s="89">
        <f>S24/J24</f>
        <v>106.25</v>
      </c>
      <c r="U24" s="90">
        <f t="shared" si="2"/>
        <v>24.106470588235293</v>
      </c>
      <c r="V24" s="83">
        <v>38200</v>
      </c>
      <c r="W24" s="84">
        <v>1723</v>
      </c>
      <c r="X24" s="91">
        <f t="shared" si="6"/>
        <v>0.07280104712041885</v>
      </c>
      <c r="Y24" s="91">
        <f t="shared" si="6"/>
        <v>-0.013348810214741729</v>
      </c>
      <c r="Z24" s="97">
        <v>2044145.7</v>
      </c>
      <c r="AA24" s="98">
        <v>95888</v>
      </c>
      <c r="AB24" s="96">
        <f t="shared" si="3"/>
        <v>21.318055439679625</v>
      </c>
    </row>
    <row r="25" spans="1:28" s="60" customFormat="1" ht="11.25">
      <c r="A25" s="54">
        <v>19</v>
      </c>
      <c r="B25" s="61" t="s">
        <v>29</v>
      </c>
      <c r="C25" s="56" t="s">
        <v>103</v>
      </c>
      <c r="D25" s="57" t="s">
        <v>55</v>
      </c>
      <c r="E25" s="101" t="s">
        <v>104</v>
      </c>
      <c r="F25" s="58">
        <v>43826</v>
      </c>
      <c r="G25" s="59" t="s">
        <v>41</v>
      </c>
      <c r="H25" s="68">
        <v>30</v>
      </c>
      <c r="I25" s="68">
        <v>30</v>
      </c>
      <c r="J25" s="82">
        <v>30</v>
      </c>
      <c r="K25" s="69">
        <v>1</v>
      </c>
      <c r="L25" s="85">
        <v>6597</v>
      </c>
      <c r="M25" s="86">
        <v>301</v>
      </c>
      <c r="N25" s="85">
        <v>11598</v>
      </c>
      <c r="O25" s="86">
        <v>528</v>
      </c>
      <c r="P25" s="85">
        <v>11032</v>
      </c>
      <c r="Q25" s="86">
        <v>501</v>
      </c>
      <c r="R25" s="87">
        <f t="shared" si="0"/>
        <v>29227</v>
      </c>
      <c r="S25" s="88">
        <f t="shared" si="1"/>
        <v>1330</v>
      </c>
      <c r="T25" s="89">
        <f>S25/J25</f>
        <v>44.333333333333336</v>
      </c>
      <c r="U25" s="90">
        <f t="shared" si="2"/>
        <v>21.97518796992481</v>
      </c>
      <c r="V25" s="83"/>
      <c r="W25" s="84"/>
      <c r="X25" s="91"/>
      <c r="Y25" s="91"/>
      <c r="Z25" s="71">
        <v>29227</v>
      </c>
      <c r="AA25" s="72">
        <v>1330</v>
      </c>
      <c r="AB25" s="96">
        <f t="shared" si="3"/>
        <v>21.97518796992481</v>
      </c>
    </row>
    <row r="26" spans="1:28" s="60" customFormat="1" ht="11.25">
      <c r="A26" s="54">
        <v>20</v>
      </c>
      <c r="B26" s="61" t="s">
        <v>29</v>
      </c>
      <c r="C26" s="56" t="s">
        <v>102</v>
      </c>
      <c r="D26" s="57" t="s">
        <v>92</v>
      </c>
      <c r="E26" s="101" t="s">
        <v>102</v>
      </c>
      <c r="F26" s="58">
        <v>43826</v>
      </c>
      <c r="G26" s="104" t="s">
        <v>39</v>
      </c>
      <c r="H26" s="68">
        <v>18</v>
      </c>
      <c r="I26" s="68">
        <v>18</v>
      </c>
      <c r="J26" s="82">
        <v>18</v>
      </c>
      <c r="K26" s="69">
        <v>1</v>
      </c>
      <c r="L26" s="85">
        <v>3837.5</v>
      </c>
      <c r="M26" s="86">
        <v>294</v>
      </c>
      <c r="N26" s="85">
        <v>5693</v>
      </c>
      <c r="O26" s="86">
        <v>421</v>
      </c>
      <c r="P26" s="85">
        <v>4751</v>
      </c>
      <c r="Q26" s="86">
        <v>362</v>
      </c>
      <c r="R26" s="87">
        <f t="shared" si="0"/>
        <v>14281.5</v>
      </c>
      <c r="S26" s="88">
        <f t="shared" si="1"/>
        <v>1077</v>
      </c>
      <c r="T26" s="89">
        <f>S26/J26</f>
        <v>59.833333333333336</v>
      </c>
      <c r="U26" s="90">
        <f t="shared" si="2"/>
        <v>13.260445682451254</v>
      </c>
      <c r="V26" s="83"/>
      <c r="W26" s="84"/>
      <c r="X26" s="91"/>
      <c r="Y26" s="91"/>
      <c r="Z26" s="92">
        <v>14281.5</v>
      </c>
      <c r="AA26" s="93">
        <v>1077</v>
      </c>
      <c r="AB26" s="96">
        <f t="shared" si="3"/>
        <v>13.260445682451254</v>
      </c>
    </row>
    <row r="27" spans="1:28" s="60" customFormat="1" ht="11.25">
      <c r="A27" s="54">
        <v>21</v>
      </c>
      <c r="B27" s="55"/>
      <c r="C27" s="56" t="s">
        <v>88</v>
      </c>
      <c r="D27" s="57" t="s">
        <v>34</v>
      </c>
      <c r="E27" s="101" t="s">
        <v>89</v>
      </c>
      <c r="F27" s="58">
        <v>43819</v>
      </c>
      <c r="G27" s="59" t="s">
        <v>41</v>
      </c>
      <c r="H27" s="68">
        <v>145</v>
      </c>
      <c r="I27" s="68">
        <v>58</v>
      </c>
      <c r="J27" s="82">
        <v>58</v>
      </c>
      <c r="K27" s="69">
        <v>2</v>
      </c>
      <c r="L27" s="85">
        <v>1857.5</v>
      </c>
      <c r="M27" s="86">
        <v>85</v>
      </c>
      <c r="N27" s="85">
        <v>9732</v>
      </c>
      <c r="O27" s="86">
        <v>450</v>
      </c>
      <c r="P27" s="85">
        <v>8889</v>
      </c>
      <c r="Q27" s="86">
        <v>433</v>
      </c>
      <c r="R27" s="87">
        <f t="shared" si="0"/>
        <v>20478.5</v>
      </c>
      <c r="S27" s="88">
        <f t="shared" si="1"/>
        <v>968</v>
      </c>
      <c r="T27" s="89">
        <f>S27/J27</f>
        <v>16.689655172413794</v>
      </c>
      <c r="U27" s="90">
        <f t="shared" si="2"/>
        <v>21.15547520661157</v>
      </c>
      <c r="V27" s="83">
        <v>180158.5</v>
      </c>
      <c r="W27" s="84">
        <v>9043</v>
      </c>
      <c r="X27" s="91">
        <f>IF(V27&lt;&gt;0,-(V27-R27)/V27,"")</f>
        <v>-0.8863306477351888</v>
      </c>
      <c r="Y27" s="91">
        <f>IF(W27&lt;&gt;0,-(W27-S27)/W27,"")</f>
        <v>-0.8929558774742895</v>
      </c>
      <c r="Z27" s="71">
        <v>241891.5</v>
      </c>
      <c r="AA27" s="72">
        <v>12647</v>
      </c>
      <c r="AB27" s="96">
        <f t="shared" si="3"/>
        <v>19.126393611133075</v>
      </c>
    </row>
    <row r="28" spans="1:28" s="60" customFormat="1" ht="11.25">
      <c r="A28" s="54">
        <v>22</v>
      </c>
      <c r="B28" s="61" t="s">
        <v>29</v>
      </c>
      <c r="C28" s="56" t="s">
        <v>101</v>
      </c>
      <c r="D28" s="57" t="s">
        <v>40</v>
      </c>
      <c r="E28" s="101" t="s">
        <v>100</v>
      </c>
      <c r="F28" s="58">
        <v>43826</v>
      </c>
      <c r="G28" s="103" t="s">
        <v>46</v>
      </c>
      <c r="H28" s="68">
        <v>26</v>
      </c>
      <c r="I28" s="68">
        <v>26</v>
      </c>
      <c r="J28" s="82">
        <v>26</v>
      </c>
      <c r="K28" s="69">
        <v>1</v>
      </c>
      <c r="L28" s="85">
        <v>4038</v>
      </c>
      <c r="M28" s="86">
        <v>190</v>
      </c>
      <c r="N28" s="85">
        <v>8072</v>
      </c>
      <c r="O28" s="86">
        <v>379</v>
      </c>
      <c r="P28" s="85">
        <v>7568</v>
      </c>
      <c r="Q28" s="86">
        <v>345</v>
      </c>
      <c r="R28" s="87">
        <f t="shared" si="0"/>
        <v>19678</v>
      </c>
      <c r="S28" s="88">
        <f t="shared" si="1"/>
        <v>914</v>
      </c>
      <c r="T28" s="89">
        <f>S28/J28</f>
        <v>35.15384615384615</v>
      </c>
      <c r="U28" s="90">
        <f t="shared" si="2"/>
        <v>21.52954048140044</v>
      </c>
      <c r="V28" s="83"/>
      <c r="W28" s="84"/>
      <c r="X28" s="91"/>
      <c r="Y28" s="91"/>
      <c r="Z28" s="92">
        <v>19678</v>
      </c>
      <c r="AA28" s="93">
        <v>914</v>
      </c>
      <c r="AB28" s="96">
        <f t="shared" si="3"/>
        <v>21.52954048140044</v>
      </c>
    </row>
    <row r="29" spans="1:28" s="60" customFormat="1" ht="11.25">
      <c r="A29" s="54">
        <v>23</v>
      </c>
      <c r="B29" s="61" t="s">
        <v>29</v>
      </c>
      <c r="C29" s="56" t="s">
        <v>98</v>
      </c>
      <c r="D29" s="57" t="s">
        <v>90</v>
      </c>
      <c r="E29" s="101" t="s">
        <v>98</v>
      </c>
      <c r="F29" s="58">
        <v>43826</v>
      </c>
      <c r="G29" s="59" t="s">
        <v>35</v>
      </c>
      <c r="H29" s="68">
        <v>67</v>
      </c>
      <c r="I29" s="68">
        <v>67</v>
      </c>
      <c r="J29" s="82">
        <v>67</v>
      </c>
      <c r="K29" s="69">
        <v>1</v>
      </c>
      <c r="L29" s="85">
        <v>2712</v>
      </c>
      <c r="M29" s="86">
        <v>141</v>
      </c>
      <c r="N29" s="85">
        <v>6108.5</v>
      </c>
      <c r="O29" s="86">
        <v>327</v>
      </c>
      <c r="P29" s="85">
        <v>5764</v>
      </c>
      <c r="Q29" s="86">
        <v>285</v>
      </c>
      <c r="R29" s="87">
        <f t="shared" si="0"/>
        <v>14584.5</v>
      </c>
      <c r="S29" s="88">
        <f t="shared" si="1"/>
        <v>753</v>
      </c>
      <c r="T29" s="89">
        <f>S29/J29</f>
        <v>11.238805970149254</v>
      </c>
      <c r="U29" s="90">
        <f t="shared" si="2"/>
        <v>19.368525896414344</v>
      </c>
      <c r="V29" s="83"/>
      <c r="W29" s="84"/>
      <c r="X29" s="91"/>
      <c r="Y29" s="91"/>
      <c r="Z29" s="92">
        <v>14584.5</v>
      </c>
      <c r="AA29" s="93">
        <v>753</v>
      </c>
      <c r="AB29" s="96">
        <f t="shared" si="3"/>
        <v>19.368525896414344</v>
      </c>
    </row>
    <row r="30" spans="1:28" s="60" customFormat="1" ht="11.25">
      <c r="A30" s="54">
        <v>24</v>
      </c>
      <c r="B30" s="55"/>
      <c r="C30" s="56" t="s">
        <v>52</v>
      </c>
      <c r="D30" s="57" t="s">
        <v>42</v>
      </c>
      <c r="E30" s="101" t="s">
        <v>52</v>
      </c>
      <c r="F30" s="58">
        <v>43770</v>
      </c>
      <c r="G30" s="59" t="s">
        <v>36</v>
      </c>
      <c r="H30" s="68">
        <v>194</v>
      </c>
      <c r="I30" s="68">
        <v>3</v>
      </c>
      <c r="J30" s="82">
        <v>3</v>
      </c>
      <c r="K30" s="69">
        <v>9</v>
      </c>
      <c r="L30" s="85">
        <v>1157</v>
      </c>
      <c r="M30" s="86">
        <v>91</v>
      </c>
      <c r="N30" s="85">
        <v>2665</v>
      </c>
      <c r="O30" s="86">
        <v>223</v>
      </c>
      <c r="P30" s="85">
        <v>2887</v>
      </c>
      <c r="Q30" s="86">
        <v>232</v>
      </c>
      <c r="R30" s="87">
        <f t="shared" si="0"/>
        <v>6709</v>
      </c>
      <c r="S30" s="88">
        <f t="shared" si="1"/>
        <v>546</v>
      </c>
      <c r="T30" s="89">
        <f>S30/J30</f>
        <v>182</v>
      </c>
      <c r="U30" s="90">
        <f t="shared" si="2"/>
        <v>12.287545787545788</v>
      </c>
      <c r="V30" s="83">
        <v>1822</v>
      </c>
      <c r="W30" s="84">
        <v>101</v>
      </c>
      <c r="X30" s="91">
        <f aca="true" t="shared" si="7" ref="X30:X41">IF(V30&lt;&gt;0,-(V30-R30)/V30,"")</f>
        <v>2.6822173435784853</v>
      </c>
      <c r="Y30" s="91">
        <f aca="true" t="shared" si="8" ref="Y30:Y41">IF(W30&lt;&gt;0,-(W30-S30)/W30,"")</f>
        <v>4.405940594059406</v>
      </c>
      <c r="Z30" s="97">
        <v>609430</v>
      </c>
      <c r="AA30" s="98">
        <v>37669</v>
      </c>
      <c r="AB30" s="96">
        <f t="shared" si="3"/>
        <v>16.178555310732964</v>
      </c>
    </row>
    <row r="31" spans="1:28" s="60" customFormat="1" ht="11.25">
      <c r="A31" s="54">
        <v>25</v>
      </c>
      <c r="B31" s="55"/>
      <c r="C31" s="56" t="s">
        <v>58</v>
      </c>
      <c r="D31" s="57" t="s">
        <v>31</v>
      </c>
      <c r="E31" s="101" t="s">
        <v>59</v>
      </c>
      <c r="F31" s="58">
        <v>43784</v>
      </c>
      <c r="G31" s="59" t="s">
        <v>36</v>
      </c>
      <c r="H31" s="68">
        <v>275</v>
      </c>
      <c r="I31" s="68">
        <v>4</v>
      </c>
      <c r="J31" s="82">
        <v>4</v>
      </c>
      <c r="K31" s="69">
        <v>7</v>
      </c>
      <c r="L31" s="85">
        <v>922</v>
      </c>
      <c r="M31" s="86">
        <v>93</v>
      </c>
      <c r="N31" s="85">
        <v>1851</v>
      </c>
      <c r="O31" s="86">
        <v>177</v>
      </c>
      <c r="P31" s="85">
        <v>1788</v>
      </c>
      <c r="Q31" s="86">
        <v>174</v>
      </c>
      <c r="R31" s="87">
        <f t="shared" si="0"/>
        <v>4561</v>
      </c>
      <c r="S31" s="88">
        <f t="shared" si="1"/>
        <v>444</v>
      </c>
      <c r="T31" s="89">
        <f>S31/J31</f>
        <v>111</v>
      </c>
      <c r="U31" s="90">
        <f t="shared" si="2"/>
        <v>10.272522522522523</v>
      </c>
      <c r="V31" s="83"/>
      <c r="W31" s="84"/>
      <c r="X31" s="91">
        <f t="shared" si="7"/>
      </c>
      <c r="Y31" s="91">
        <f t="shared" si="8"/>
      </c>
      <c r="Z31" s="97">
        <v>1543504.3</v>
      </c>
      <c r="AA31" s="98">
        <v>95885</v>
      </c>
      <c r="AB31" s="96">
        <f t="shared" si="3"/>
        <v>16.09745319914481</v>
      </c>
    </row>
    <row r="32" spans="1:28" s="60" customFormat="1" ht="11.25">
      <c r="A32" s="54">
        <v>26</v>
      </c>
      <c r="B32" s="55"/>
      <c r="C32" s="56" t="s">
        <v>49</v>
      </c>
      <c r="D32" s="57" t="s">
        <v>34</v>
      </c>
      <c r="E32" s="101" t="s">
        <v>49</v>
      </c>
      <c r="F32" s="58">
        <v>43742</v>
      </c>
      <c r="G32" s="103" t="s">
        <v>46</v>
      </c>
      <c r="H32" s="68">
        <v>381</v>
      </c>
      <c r="I32" s="68">
        <v>4</v>
      </c>
      <c r="J32" s="82">
        <v>4</v>
      </c>
      <c r="K32" s="69">
        <v>13</v>
      </c>
      <c r="L32" s="85">
        <v>274</v>
      </c>
      <c r="M32" s="86">
        <v>18</v>
      </c>
      <c r="N32" s="85">
        <v>1368</v>
      </c>
      <c r="O32" s="86">
        <v>117</v>
      </c>
      <c r="P32" s="85">
        <v>1020</v>
      </c>
      <c r="Q32" s="86">
        <v>82</v>
      </c>
      <c r="R32" s="87">
        <f t="shared" si="0"/>
        <v>2662</v>
      </c>
      <c r="S32" s="88">
        <f t="shared" si="1"/>
        <v>217</v>
      </c>
      <c r="T32" s="89">
        <f>S32/J32</f>
        <v>54.25</v>
      </c>
      <c r="U32" s="90">
        <f t="shared" si="2"/>
        <v>12.267281105990783</v>
      </c>
      <c r="V32" s="83">
        <v>14494</v>
      </c>
      <c r="W32" s="84">
        <v>1196</v>
      </c>
      <c r="X32" s="91">
        <f t="shared" si="7"/>
        <v>-0.8163377949496343</v>
      </c>
      <c r="Y32" s="91">
        <f t="shared" si="8"/>
        <v>-0.818561872909699</v>
      </c>
      <c r="Z32" s="92">
        <v>34297157</v>
      </c>
      <c r="AA32" s="93">
        <v>2107417</v>
      </c>
      <c r="AB32" s="96">
        <f t="shared" si="3"/>
        <v>16.2744995413817</v>
      </c>
    </row>
    <row r="33" spans="1:28" s="60" customFormat="1" ht="11.25">
      <c r="A33" s="54">
        <v>27</v>
      </c>
      <c r="B33" s="55"/>
      <c r="C33" s="56" t="s">
        <v>70</v>
      </c>
      <c r="D33" s="57" t="s">
        <v>55</v>
      </c>
      <c r="E33" s="101" t="s">
        <v>71</v>
      </c>
      <c r="F33" s="58">
        <v>43805</v>
      </c>
      <c r="G33" s="104" t="s">
        <v>39</v>
      </c>
      <c r="H33" s="68">
        <v>17</v>
      </c>
      <c r="I33" s="68">
        <v>2</v>
      </c>
      <c r="J33" s="82">
        <v>2</v>
      </c>
      <c r="K33" s="69">
        <v>4</v>
      </c>
      <c r="L33" s="85">
        <v>464</v>
      </c>
      <c r="M33" s="86">
        <v>44</v>
      </c>
      <c r="N33" s="85">
        <v>530</v>
      </c>
      <c r="O33" s="86">
        <v>48</v>
      </c>
      <c r="P33" s="85">
        <v>546</v>
      </c>
      <c r="Q33" s="86">
        <v>49</v>
      </c>
      <c r="R33" s="87">
        <f t="shared" si="0"/>
        <v>1540</v>
      </c>
      <c r="S33" s="88">
        <f t="shared" si="1"/>
        <v>141</v>
      </c>
      <c r="T33" s="89">
        <f>S33/J33</f>
        <v>70.5</v>
      </c>
      <c r="U33" s="90">
        <f t="shared" si="2"/>
        <v>10.921985815602836</v>
      </c>
      <c r="V33" s="83"/>
      <c r="W33" s="84"/>
      <c r="X33" s="91">
        <f t="shared" si="7"/>
      </c>
      <c r="Y33" s="91">
        <f t="shared" si="8"/>
      </c>
      <c r="Z33" s="92">
        <v>52596</v>
      </c>
      <c r="AA33" s="93">
        <v>4185</v>
      </c>
      <c r="AB33" s="96">
        <f t="shared" si="3"/>
        <v>12.567741935483872</v>
      </c>
    </row>
    <row r="34" spans="1:28" s="60" customFormat="1" ht="11.25">
      <c r="A34" s="54">
        <v>28</v>
      </c>
      <c r="B34" s="65"/>
      <c r="C34" s="67" t="s">
        <v>45</v>
      </c>
      <c r="D34" s="57" t="s">
        <v>33</v>
      </c>
      <c r="E34" s="105" t="s">
        <v>45</v>
      </c>
      <c r="F34" s="58">
        <v>43189</v>
      </c>
      <c r="G34" s="59" t="s">
        <v>38</v>
      </c>
      <c r="H34" s="68">
        <v>93</v>
      </c>
      <c r="I34" s="68">
        <v>1</v>
      </c>
      <c r="J34" s="82">
        <v>1</v>
      </c>
      <c r="K34" s="69">
        <v>16</v>
      </c>
      <c r="L34" s="85">
        <v>560</v>
      </c>
      <c r="M34" s="86">
        <v>112</v>
      </c>
      <c r="N34" s="85">
        <v>0</v>
      </c>
      <c r="O34" s="86">
        <v>0</v>
      </c>
      <c r="P34" s="85">
        <v>0</v>
      </c>
      <c r="Q34" s="86">
        <v>0</v>
      </c>
      <c r="R34" s="87">
        <f t="shared" si="0"/>
        <v>560</v>
      </c>
      <c r="S34" s="88">
        <f t="shared" si="1"/>
        <v>112</v>
      </c>
      <c r="T34" s="89">
        <f>S34/J34</f>
        <v>112</v>
      </c>
      <c r="U34" s="90">
        <f t="shared" si="2"/>
        <v>5</v>
      </c>
      <c r="V34" s="83"/>
      <c r="W34" s="84"/>
      <c r="X34" s="91">
        <f t="shared" si="7"/>
      </c>
      <c r="Y34" s="91">
        <f t="shared" si="8"/>
      </c>
      <c r="Z34" s="99">
        <v>106599.93000000001</v>
      </c>
      <c r="AA34" s="100">
        <v>14139</v>
      </c>
      <c r="AB34" s="96">
        <f t="shared" si="3"/>
        <v>7.539424994695524</v>
      </c>
    </row>
    <row r="35" spans="1:28" s="60" customFormat="1" ht="11.25">
      <c r="A35" s="54">
        <v>29</v>
      </c>
      <c r="B35" s="55"/>
      <c r="C35" s="56" t="s">
        <v>69</v>
      </c>
      <c r="D35" s="57" t="s">
        <v>68</v>
      </c>
      <c r="E35" s="101" t="s">
        <v>67</v>
      </c>
      <c r="F35" s="58">
        <v>43805</v>
      </c>
      <c r="G35" s="103" t="s">
        <v>46</v>
      </c>
      <c r="H35" s="68">
        <v>171</v>
      </c>
      <c r="I35" s="68">
        <v>10</v>
      </c>
      <c r="J35" s="82">
        <v>10</v>
      </c>
      <c r="K35" s="69">
        <v>4</v>
      </c>
      <c r="L35" s="85">
        <v>1062</v>
      </c>
      <c r="M35" s="86">
        <v>66</v>
      </c>
      <c r="N35" s="85">
        <v>204</v>
      </c>
      <c r="O35" s="86">
        <v>17</v>
      </c>
      <c r="P35" s="85">
        <v>258</v>
      </c>
      <c r="Q35" s="86">
        <v>19</v>
      </c>
      <c r="R35" s="87">
        <f t="shared" si="0"/>
        <v>1524</v>
      </c>
      <c r="S35" s="88">
        <f t="shared" si="1"/>
        <v>102</v>
      </c>
      <c r="T35" s="89">
        <f>S35/J35</f>
        <v>10.2</v>
      </c>
      <c r="U35" s="90">
        <f t="shared" si="2"/>
        <v>14.941176470588236</v>
      </c>
      <c r="V35" s="83">
        <v>8205</v>
      </c>
      <c r="W35" s="84">
        <v>596</v>
      </c>
      <c r="X35" s="91">
        <f t="shared" si="7"/>
        <v>-0.8142595978062157</v>
      </c>
      <c r="Y35" s="91">
        <f t="shared" si="8"/>
        <v>-0.8288590604026845</v>
      </c>
      <c r="Z35" s="92">
        <v>476928</v>
      </c>
      <c r="AA35" s="93">
        <v>25907</v>
      </c>
      <c r="AB35" s="96">
        <f t="shared" si="3"/>
        <v>18.409233025823138</v>
      </c>
    </row>
    <row r="36" spans="1:28" s="60" customFormat="1" ht="11.25">
      <c r="A36" s="54">
        <v>30</v>
      </c>
      <c r="B36" s="66"/>
      <c r="C36" s="62" t="s">
        <v>60</v>
      </c>
      <c r="D36" s="63" t="s">
        <v>31</v>
      </c>
      <c r="E36" s="102" t="s">
        <v>61</v>
      </c>
      <c r="F36" s="64">
        <v>43784</v>
      </c>
      <c r="G36" s="59" t="s">
        <v>47</v>
      </c>
      <c r="H36" s="70">
        <v>227</v>
      </c>
      <c r="I36" s="70">
        <v>1</v>
      </c>
      <c r="J36" s="82">
        <v>1</v>
      </c>
      <c r="K36" s="69">
        <v>7</v>
      </c>
      <c r="L36" s="85">
        <v>130.5</v>
      </c>
      <c r="M36" s="86">
        <v>4</v>
      </c>
      <c r="N36" s="85">
        <v>1677</v>
      </c>
      <c r="O36" s="86">
        <v>48</v>
      </c>
      <c r="P36" s="85">
        <v>1626</v>
      </c>
      <c r="Q36" s="86">
        <v>47</v>
      </c>
      <c r="R36" s="87">
        <f t="shared" si="0"/>
        <v>3433.5</v>
      </c>
      <c r="S36" s="88">
        <f t="shared" si="1"/>
        <v>99</v>
      </c>
      <c r="T36" s="89">
        <f>S36/J36</f>
        <v>99</v>
      </c>
      <c r="U36" s="90">
        <f t="shared" si="2"/>
        <v>34.68181818181818</v>
      </c>
      <c r="V36" s="83">
        <v>6284</v>
      </c>
      <c r="W36" s="84">
        <v>205</v>
      </c>
      <c r="X36" s="91">
        <f t="shared" si="7"/>
        <v>-0.4536123488224061</v>
      </c>
      <c r="Y36" s="91">
        <f t="shared" si="8"/>
        <v>-0.5170731707317073</v>
      </c>
      <c r="Z36" s="94">
        <v>2407573.5</v>
      </c>
      <c r="AA36" s="95">
        <v>106639</v>
      </c>
      <c r="AB36" s="96">
        <f t="shared" si="3"/>
        <v>22.576857434897178</v>
      </c>
    </row>
    <row r="37" spans="1:28" s="60" customFormat="1" ht="11.25">
      <c r="A37" s="54">
        <v>31</v>
      </c>
      <c r="B37" s="55"/>
      <c r="C37" s="62" t="s">
        <v>50</v>
      </c>
      <c r="D37" s="63" t="s">
        <v>44</v>
      </c>
      <c r="E37" s="102" t="s">
        <v>50</v>
      </c>
      <c r="F37" s="64">
        <v>43742</v>
      </c>
      <c r="G37" s="59" t="s">
        <v>32</v>
      </c>
      <c r="H37" s="70">
        <v>313</v>
      </c>
      <c r="I37" s="70">
        <v>1</v>
      </c>
      <c r="J37" s="82">
        <v>1</v>
      </c>
      <c r="K37" s="69">
        <v>13</v>
      </c>
      <c r="L37" s="85">
        <v>472</v>
      </c>
      <c r="M37" s="86">
        <v>25</v>
      </c>
      <c r="N37" s="85">
        <v>654</v>
      </c>
      <c r="O37" s="86">
        <v>35</v>
      </c>
      <c r="P37" s="85">
        <v>552</v>
      </c>
      <c r="Q37" s="86">
        <v>29</v>
      </c>
      <c r="R37" s="87">
        <f t="shared" si="0"/>
        <v>1678</v>
      </c>
      <c r="S37" s="88">
        <f t="shared" si="1"/>
        <v>89</v>
      </c>
      <c r="T37" s="89">
        <f>S37/J37</f>
        <v>89</v>
      </c>
      <c r="U37" s="90">
        <f t="shared" si="2"/>
        <v>18.853932584269664</v>
      </c>
      <c r="V37" s="83">
        <v>5147</v>
      </c>
      <c r="W37" s="84">
        <v>215</v>
      </c>
      <c r="X37" s="91">
        <f t="shared" si="7"/>
        <v>-0.673984845541092</v>
      </c>
      <c r="Y37" s="91">
        <f t="shared" si="8"/>
        <v>-0.586046511627907</v>
      </c>
      <c r="Z37" s="94">
        <v>36801675</v>
      </c>
      <c r="AA37" s="95">
        <v>1869193</v>
      </c>
      <c r="AB37" s="96">
        <f t="shared" si="3"/>
        <v>19.688536710762346</v>
      </c>
    </row>
    <row r="38" spans="1:28" s="60" customFormat="1" ht="11.25">
      <c r="A38" s="54">
        <v>32</v>
      </c>
      <c r="B38" s="66"/>
      <c r="C38" s="62" t="s">
        <v>65</v>
      </c>
      <c r="D38" s="63" t="s">
        <v>31</v>
      </c>
      <c r="E38" s="102" t="s">
        <v>65</v>
      </c>
      <c r="F38" s="64">
        <v>43798</v>
      </c>
      <c r="G38" s="59" t="s">
        <v>47</v>
      </c>
      <c r="H38" s="70">
        <v>100</v>
      </c>
      <c r="I38" s="70">
        <v>4</v>
      </c>
      <c r="J38" s="82">
        <v>4</v>
      </c>
      <c r="K38" s="69">
        <v>5</v>
      </c>
      <c r="L38" s="85">
        <v>273</v>
      </c>
      <c r="M38" s="86">
        <v>17</v>
      </c>
      <c r="N38" s="85">
        <v>444</v>
      </c>
      <c r="O38" s="86">
        <v>30</v>
      </c>
      <c r="P38" s="85">
        <v>215</v>
      </c>
      <c r="Q38" s="86">
        <v>14</v>
      </c>
      <c r="R38" s="87">
        <f t="shared" si="0"/>
        <v>932</v>
      </c>
      <c r="S38" s="88">
        <f t="shared" si="1"/>
        <v>61</v>
      </c>
      <c r="T38" s="89">
        <f>S38/J38</f>
        <v>15.25</v>
      </c>
      <c r="U38" s="90">
        <f t="shared" si="2"/>
        <v>15.278688524590164</v>
      </c>
      <c r="V38" s="83">
        <v>3150</v>
      </c>
      <c r="W38" s="84">
        <v>189</v>
      </c>
      <c r="X38" s="91">
        <f t="shared" si="7"/>
        <v>-0.7041269841269842</v>
      </c>
      <c r="Y38" s="91">
        <f t="shared" si="8"/>
        <v>-0.6772486772486772</v>
      </c>
      <c r="Z38" s="94">
        <v>207833</v>
      </c>
      <c r="AA38" s="95">
        <v>12609</v>
      </c>
      <c r="AB38" s="96">
        <f t="shared" si="3"/>
        <v>16.482909033230232</v>
      </c>
    </row>
    <row r="39" spans="1:28" s="60" customFormat="1" ht="11.25">
      <c r="A39" s="54">
        <v>33</v>
      </c>
      <c r="B39" s="55"/>
      <c r="C39" s="56" t="s">
        <v>85</v>
      </c>
      <c r="D39" s="57" t="s">
        <v>40</v>
      </c>
      <c r="E39" s="101" t="s">
        <v>84</v>
      </c>
      <c r="F39" s="58">
        <v>43819</v>
      </c>
      <c r="G39" s="103" t="s">
        <v>46</v>
      </c>
      <c r="H39" s="68">
        <v>22</v>
      </c>
      <c r="I39" s="68">
        <v>1</v>
      </c>
      <c r="J39" s="82">
        <v>1</v>
      </c>
      <c r="K39" s="69">
        <v>2</v>
      </c>
      <c r="L39" s="85">
        <v>125</v>
      </c>
      <c r="M39" s="86">
        <v>5</v>
      </c>
      <c r="N39" s="85">
        <v>300</v>
      </c>
      <c r="O39" s="86">
        <v>12</v>
      </c>
      <c r="P39" s="85">
        <v>50</v>
      </c>
      <c r="Q39" s="86">
        <v>2</v>
      </c>
      <c r="R39" s="87">
        <f t="shared" si="0"/>
        <v>475</v>
      </c>
      <c r="S39" s="88">
        <f t="shared" si="1"/>
        <v>19</v>
      </c>
      <c r="T39" s="89">
        <f>S39/J39</f>
        <v>19</v>
      </c>
      <c r="U39" s="90">
        <f>R39/S39</f>
        <v>25</v>
      </c>
      <c r="V39" s="83">
        <v>16405</v>
      </c>
      <c r="W39" s="84">
        <v>704</v>
      </c>
      <c r="X39" s="91">
        <f t="shared" si="7"/>
        <v>-0.9710454129838464</v>
      </c>
      <c r="Y39" s="91">
        <f t="shared" si="8"/>
        <v>-0.9730113636363636</v>
      </c>
      <c r="Z39" s="92">
        <v>26954</v>
      </c>
      <c r="AA39" s="93">
        <v>1246</v>
      </c>
      <c r="AB39" s="96">
        <f>Z39/AA39</f>
        <v>21.63242375601926</v>
      </c>
    </row>
    <row r="40" spans="1:28" s="60" customFormat="1" ht="11.25">
      <c r="A40" s="54">
        <v>34</v>
      </c>
      <c r="B40" s="55"/>
      <c r="C40" s="56" t="s">
        <v>48</v>
      </c>
      <c r="D40" s="57" t="s">
        <v>30</v>
      </c>
      <c r="E40" s="101" t="s">
        <v>48</v>
      </c>
      <c r="F40" s="58">
        <v>43644</v>
      </c>
      <c r="G40" s="59" t="s">
        <v>43</v>
      </c>
      <c r="H40" s="68">
        <v>66</v>
      </c>
      <c r="I40" s="68">
        <v>1</v>
      </c>
      <c r="J40" s="82">
        <v>1</v>
      </c>
      <c r="K40" s="69">
        <v>5</v>
      </c>
      <c r="L40" s="85">
        <v>0</v>
      </c>
      <c r="M40" s="86">
        <v>0</v>
      </c>
      <c r="N40" s="85">
        <v>0</v>
      </c>
      <c r="O40" s="86">
        <v>0</v>
      </c>
      <c r="P40" s="85">
        <v>188</v>
      </c>
      <c r="Q40" s="86">
        <v>14</v>
      </c>
      <c r="R40" s="87">
        <f t="shared" si="0"/>
        <v>188</v>
      </c>
      <c r="S40" s="88">
        <f t="shared" si="1"/>
        <v>14</v>
      </c>
      <c r="T40" s="89">
        <f>S40/J40</f>
        <v>14</v>
      </c>
      <c r="U40" s="90">
        <f>R40/S40</f>
        <v>13.428571428571429</v>
      </c>
      <c r="V40" s="83">
        <v>172</v>
      </c>
      <c r="W40" s="84">
        <v>12</v>
      </c>
      <c r="X40" s="91">
        <f t="shared" si="7"/>
        <v>0.09302325581395349</v>
      </c>
      <c r="Y40" s="91">
        <f t="shared" si="8"/>
        <v>0.16666666666666666</v>
      </c>
      <c r="Z40" s="92">
        <v>46725</v>
      </c>
      <c r="AA40" s="93">
        <v>3305</v>
      </c>
      <c r="AB40" s="96">
        <f>Z40/AA40</f>
        <v>14.13767019667171</v>
      </c>
    </row>
    <row r="41" spans="1:28" s="60" customFormat="1" ht="11.25">
      <c r="A41" s="54">
        <v>35</v>
      </c>
      <c r="B41" s="55"/>
      <c r="C41" s="56" t="s">
        <v>78</v>
      </c>
      <c r="D41" s="57" t="s">
        <v>34</v>
      </c>
      <c r="E41" s="101" t="s">
        <v>79</v>
      </c>
      <c r="F41" s="58">
        <v>43812</v>
      </c>
      <c r="G41" s="103" t="s">
        <v>46</v>
      </c>
      <c r="H41" s="68">
        <v>43</v>
      </c>
      <c r="I41" s="68">
        <v>2</v>
      </c>
      <c r="J41" s="82">
        <v>2</v>
      </c>
      <c r="K41" s="69">
        <v>3</v>
      </c>
      <c r="L41" s="85">
        <v>0</v>
      </c>
      <c r="M41" s="86">
        <v>0</v>
      </c>
      <c r="N41" s="85">
        <v>58</v>
      </c>
      <c r="O41" s="86">
        <v>4</v>
      </c>
      <c r="P41" s="85">
        <v>0</v>
      </c>
      <c r="Q41" s="86">
        <v>0</v>
      </c>
      <c r="R41" s="87">
        <f t="shared" si="0"/>
        <v>58</v>
      </c>
      <c r="S41" s="88">
        <f t="shared" si="1"/>
        <v>4</v>
      </c>
      <c r="T41" s="89">
        <f>S41/J41</f>
        <v>2</v>
      </c>
      <c r="U41" s="90">
        <f>R41/S41</f>
        <v>14.5</v>
      </c>
      <c r="V41" s="83">
        <v>1421</v>
      </c>
      <c r="W41" s="84">
        <v>102</v>
      </c>
      <c r="X41" s="91">
        <f t="shared" si="7"/>
        <v>-0.9591836734693877</v>
      </c>
      <c r="Y41" s="91">
        <f t="shared" si="8"/>
        <v>-0.9607843137254902</v>
      </c>
      <c r="Z41" s="92">
        <v>83598</v>
      </c>
      <c r="AA41" s="93">
        <v>4632</v>
      </c>
      <c r="AB41" s="96">
        <f>Z41/AA41</f>
        <v>18.047927461139896</v>
      </c>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2019-12-30T21:52:40Z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