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165" tabRatio="556" activeTab="0"/>
  </bookViews>
  <sheets>
    <sheet name="27.12.2019-2.1.2020 (hafta)" sheetId="1" r:id="rId1"/>
  </sheets>
  <definedNames>
    <definedName name="Excel_BuiltIn__FilterDatabase" localSheetId="0">'27.12.2019-2.1.2020 (hafta)'!$A$1:$V$53</definedName>
    <definedName name="_xlnm.Print_Area" localSheetId="0">'27.12.2019-2.1.2020 (hafta)'!#REF!</definedName>
  </definedNames>
  <calcPr fullCalcOnLoad="1"/>
</workbook>
</file>

<file path=xl/sharedStrings.xml><?xml version="1.0" encoding="utf-8"?>
<sst xmlns="http://schemas.openxmlformats.org/spreadsheetml/2006/main" count="224" uniqueCount="121">
  <si>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</si>
  <si>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</si>
  <si>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</si>
  <si>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</si>
  <si>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</si>
  <si>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</si>
  <si>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</si>
  <si>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</si>
  <si>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</si>
  <si>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</si>
  <si>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</si>
  <si>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</si>
  <si>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</si>
  <si>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</si>
  <si>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</si>
  <si>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</si>
  <si>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</si>
  <si>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</si>
  <si>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</si>
  <si>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</si>
  <si>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</si>
  <si>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</si>
  <si>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</si>
  <si>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</si>
  <si>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YENİ</t>
  </si>
  <si>
    <t>15+</t>
  </si>
  <si>
    <t>7+13A</t>
  </si>
  <si>
    <t>WARNER BROS. TURKEY</t>
  </si>
  <si>
    <t>7A</t>
  </si>
  <si>
    <t>G</t>
  </si>
  <si>
    <t>CGVMARS DAĞITIM</t>
  </si>
  <si>
    <t>BİR FİLM</t>
  </si>
  <si>
    <t>7+</t>
  </si>
  <si>
    <t>DERİN FİLM</t>
  </si>
  <si>
    <t>FİLMARTI</t>
  </si>
  <si>
    <t>13+</t>
  </si>
  <si>
    <t>ÖZEN FİLM</t>
  </si>
  <si>
    <t>BS DAĞITIM</t>
  </si>
  <si>
    <t>13+15A</t>
  </si>
  <si>
    <t>MC FİLM</t>
  </si>
  <si>
    <t>18+</t>
  </si>
  <si>
    <t>SAGU &amp; PAGU: BÜYÜK DEFİNE</t>
  </si>
  <si>
    <t>CJET</t>
  </si>
  <si>
    <t>XIONG CHU MO, BIAN XIN JI</t>
  </si>
  <si>
    <t>AYI KARDEŞLER: EYVAH AYILAR KÜÇÜLDÜ!</t>
  </si>
  <si>
    <t>TME FILMS</t>
  </si>
  <si>
    <t>KUKLALI KÖŞK: HIRSIZ VAR</t>
  </si>
  <si>
    <t>İFRİT</t>
  </si>
  <si>
    <t>TERRA WILLY: PLANETE INCONNUE</t>
  </si>
  <si>
    <t>ASTRONOT WILLY: MACERA GEZEGENİ</t>
  </si>
  <si>
    <t>LUIS AND HIS FRIENDS FROM OUTER SPACE</t>
  </si>
  <si>
    <t>LUIS VE UZAYLI DOSTLARI</t>
  </si>
  <si>
    <t>KONUŞAN HAYVANLAR</t>
  </si>
  <si>
    <t>HIZLI VE TÜYLÜ</t>
  </si>
  <si>
    <t>MANOU, DER MAUERSEGLER</t>
  </si>
  <si>
    <t>KRAL ŞAKİR: KORSANLAR DİYARI</t>
  </si>
  <si>
    <t>JOKER</t>
  </si>
  <si>
    <t>7. KOĞUŞTAKİ MUCİZE</t>
  </si>
  <si>
    <t>BULMACA KULESİ</t>
  </si>
  <si>
    <t>ARAF 3: CİNLER KİTABI</t>
  </si>
  <si>
    <t>PARAZİT</t>
  </si>
  <si>
    <t>GISAENGCHUNG - PARASITE</t>
  </si>
  <si>
    <t>16+</t>
  </si>
  <si>
    <t>RECEP İVEDİK 6</t>
  </si>
  <si>
    <t>10+</t>
  </si>
  <si>
    <t>XIONG CHU MO: YUAN SHI SHI DAI</t>
  </si>
  <si>
    <t>AYI KARDEŞLER: ZAMANDA YOLCULUK</t>
  </si>
  <si>
    <t>FORD V. FERRARI</t>
  </si>
  <si>
    <t>ASFALTIN KRALLARI</t>
  </si>
  <si>
    <t>FROZEN 2</t>
  </si>
  <si>
    <t>10A</t>
  </si>
  <si>
    <t>CEP HERKÜLÜ: NAİM SÜLEYMANOĞLU</t>
  </si>
  <si>
    <t>DİLSİZ</t>
  </si>
  <si>
    <t>MIDWAY</t>
  </si>
  <si>
    <t>KÜÇÜK ŞEYLER</t>
  </si>
  <si>
    <t>PORTRAIT DE LA JEUNE FILLE EN FEU</t>
  </si>
  <si>
    <t>ALEV ALMIŞ BİR GENÇ KIZIN PORTRESİ</t>
  </si>
  <si>
    <t>MUCİZE 2: AŞK</t>
  </si>
  <si>
    <t>KAHRAMAN BALIK</t>
  </si>
  <si>
    <t>6A</t>
  </si>
  <si>
    <t>GO FISH</t>
  </si>
  <si>
    <t>BEENPOLE</t>
  </si>
  <si>
    <t>UZUN KIZ</t>
  </si>
  <si>
    <t>THE ADDAMS FAMILY</t>
  </si>
  <si>
    <t>ADDAMS AİLESİ</t>
  </si>
  <si>
    <t>AMAN REİS DUYMASIN</t>
  </si>
  <si>
    <t>JUMANJI: THE NEXT LEVEL</t>
  </si>
  <si>
    <t>JUMANJ: YENİ SEVİYE</t>
  </si>
  <si>
    <t>GÜZELLİĞİN PORTRESİ</t>
  </si>
  <si>
    <t>GROUNDHOG DAY</t>
  </si>
  <si>
    <t>SEVİMLİ SİHİRBAZLAR</t>
  </si>
  <si>
    <t>THE DONKEY KING</t>
  </si>
  <si>
    <t>EŞEK KRAL</t>
  </si>
  <si>
    <t>EMA</t>
  </si>
  <si>
    <t>BOMBSHELL</t>
  </si>
  <si>
    <t>SKANDAL</t>
  </si>
  <si>
    <t>PARANORMAL CHAT</t>
  </si>
  <si>
    <t>CHATTER</t>
  </si>
  <si>
    <t>KIRK YALAN</t>
  </si>
  <si>
    <t>10+13A</t>
  </si>
  <si>
    <t>ELFLAND</t>
  </si>
  <si>
    <t>ELFLAND: YENİ YIL DEDEKTİFLERİ</t>
  </si>
  <si>
    <t>6+10A</t>
  </si>
  <si>
    <t>BEYAZ HÜZÜN</t>
  </si>
  <si>
    <t>6+</t>
  </si>
  <si>
    <t>STAR WARS: RISE OF THE SKYWALKER</t>
  </si>
  <si>
    <t>STAR WARS: SKYWALKER'IN YÜKSELİŞİ</t>
  </si>
  <si>
    <t>KARLAR ÜLKESİ 2</t>
  </si>
  <si>
    <t>27 -29 ARALIK  2019 / 52. VİZYON HAFTASI</t>
  </si>
  <si>
    <t>RAFADAN TAYFA: GÖBEKLİTEPE</t>
  </si>
  <si>
    <t>ASLAN PARÇAM</t>
  </si>
  <si>
    <t>ŞUURSUZ AŞK</t>
  </si>
  <si>
    <t>BARINAK</t>
  </si>
  <si>
    <t>SANCTUARY POPULATION ONE</t>
  </si>
  <si>
    <t>LARA</t>
  </si>
  <si>
    <t>ASTRAL</t>
  </si>
  <si>
    <t>ASTRAL BOYUT</t>
  </si>
  <si>
    <t>KARA NOEL</t>
  </si>
  <si>
    <t>BLACK CHRISTMAS</t>
  </si>
  <si>
    <t>LITTLE JOE</t>
  </si>
  <si>
    <t>KÜÇÜK JOE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</si>
</sst>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_-;\-* #,##0_-;_-* &quot;-&quot;_-;_-@_-"/>
    <numFmt numFmtId="173" formatCode="_-* #,##0.00_-;\-* #,##0.00_-;_-* &quot;-&quot;??_-;_-@_-"/>
    <numFmt numFmtId="174" formatCode="&quot;₺&quot;#,##0;\-&quot;₺&quot;#,##0"/>
    <numFmt numFmtId="175" formatCode="&quot;₺&quot;#,##0;[Red]\-&quot;₺&quot;#,##0"/>
    <numFmt numFmtId="176" formatCode="&quot;₺&quot;#,##0.00;\-&quot;₺&quot;#,##0.00"/>
    <numFmt numFmtId="177" formatCode="&quot;₺&quot;#,##0.00;[Red]\-&quot;₺&quot;#,##0.00"/>
    <numFmt numFmtId="178" formatCode="_-&quot;₺&quot;* #,##0_-;\-&quot;₺&quot;* #,##0_-;_-&quot;₺&quot;* &quot;-&quot;_-;_-@_-"/>
    <numFmt numFmtId="179" formatCode="_-&quot;₺&quot;* #,##0.00_-;\-&quot;₺&quot;* #,##0.00_-;_-&quot;₺&quot;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80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30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b/>
      <sz val="7"/>
      <color indexed="40"/>
      <name val="Calibri"/>
      <family val="2"/>
    </font>
    <font>
      <sz val="7"/>
      <color indexed="40"/>
      <name val="Arial"/>
      <family val="2"/>
    </font>
    <font>
      <sz val="7"/>
      <color indexed="40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Calibri"/>
      <family val="2"/>
    </font>
    <font>
      <b/>
      <sz val="7"/>
      <color theme="0"/>
      <name val="Calibri"/>
      <family val="2"/>
    </font>
    <font>
      <sz val="10"/>
      <color rgb="FF00B0F0"/>
      <name val="Calibri"/>
      <family val="2"/>
    </font>
    <font>
      <sz val="10"/>
      <color rgb="FF00B0F0"/>
      <name val="Arial"/>
      <family val="2"/>
    </font>
    <font>
      <b/>
      <sz val="8"/>
      <color rgb="FF00B0F0"/>
      <name val="Corbel"/>
      <family val="2"/>
    </font>
    <font>
      <b/>
      <sz val="7"/>
      <color rgb="FF00B0F0"/>
      <name val="Calibri"/>
      <family val="2"/>
    </font>
    <font>
      <sz val="7"/>
      <color rgb="FF00B0F0"/>
      <name val="Arial"/>
      <family val="2"/>
    </font>
    <font>
      <sz val="7"/>
      <color rgb="FF00B0F0"/>
      <name val="Calibri"/>
      <family val="2"/>
    </font>
    <font>
      <sz val="7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61" fillId="20" borderId="5" applyNumberFormat="0" applyAlignment="0" applyProtection="0"/>
    <xf numFmtId="0" fontId="3" fillId="0" borderId="0">
      <alignment/>
      <protection/>
    </xf>
    <xf numFmtId="0" fontId="29" fillId="21" borderId="0" applyNumberFormat="0" applyBorder="0" applyAlignment="0" applyProtection="0"/>
    <xf numFmtId="0" fontId="62" fillId="22" borderId="6" applyNumberFormat="0" applyAlignment="0" applyProtection="0"/>
    <xf numFmtId="0" fontId="63" fillId="20" borderId="6" applyNumberFormat="0" applyAlignment="0" applyProtection="0"/>
    <xf numFmtId="0" fontId="64" fillId="23" borderId="7" applyNumberFormat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25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26" borderId="8" applyNumberFormat="0" applyFont="0" applyAlignment="0" applyProtection="0"/>
    <xf numFmtId="0" fontId="68" fillId="27" borderId="0" applyNumberFormat="0" applyBorder="0" applyAlignment="0" applyProtection="0"/>
    <xf numFmtId="0" fontId="4" fillId="28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5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87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3" fontId="11" fillId="35" borderId="0" xfId="0" applyNumberFormat="1" applyFont="1" applyFill="1" applyBorder="1" applyAlignment="1" applyProtection="1">
      <alignment horizontal="right" vertical="center"/>
      <protection/>
    </xf>
    <xf numFmtId="4" fontId="11" fillId="35" borderId="0" xfId="0" applyNumberFormat="1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Alignment="1">
      <alignment vertical="center"/>
    </xf>
    <xf numFmtId="187" fontId="13" fillId="35" borderId="0" xfId="0" applyNumberFormat="1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5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87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left" vertical="center"/>
      <protection locked="0"/>
    </xf>
    <xf numFmtId="187" fontId="15" fillId="35" borderId="0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18" fillId="36" borderId="12" xfId="0" applyNumberFormat="1" applyFont="1" applyFill="1" applyBorder="1" applyAlignment="1" applyProtection="1">
      <alignment horizontal="center" wrapText="1"/>
      <protection locked="0"/>
    </xf>
    <xf numFmtId="180" fontId="19" fillId="36" borderId="12" xfId="44" applyFont="1" applyFill="1" applyBorder="1" applyAlignment="1" applyProtection="1">
      <alignment horizontal="center"/>
      <protection locked="0"/>
    </xf>
    <xf numFmtId="0" fontId="12" fillId="36" borderId="12" xfId="0" applyNumberFormat="1" applyFont="1" applyFill="1" applyBorder="1" applyAlignment="1">
      <alignment horizontal="center" textRotation="90"/>
    </xf>
    <xf numFmtId="187" fontId="19" fillId="36" borderId="12" xfId="0" applyNumberFormat="1" applyFont="1" applyFill="1" applyBorder="1" applyAlignment="1" applyProtection="1">
      <alignment horizontal="center"/>
      <protection locked="0"/>
    </xf>
    <xf numFmtId="0" fontId="19" fillId="36" borderId="12" xfId="0" applyFont="1" applyFill="1" applyBorder="1" applyAlignment="1" applyProtection="1">
      <alignment horizontal="center"/>
      <protection locked="0"/>
    </xf>
    <xf numFmtId="0" fontId="18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18" fillId="36" borderId="13" xfId="0" applyNumberFormat="1" applyFont="1" applyFill="1" applyBorder="1" applyAlignment="1" applyProtection="1">
      <alignment horizontal="center" vertical="center"/>
      <protection/>
    </xf>
    <xf numFmtId="180" fontId="19" fillId="36" borderId="13" xfId="44" applyFont="1" applyFill="1" applyBorder="1" applyAlignment="1" applyProtection="1">
      <alignment horizontal="center" vertical="center"/>
      <protection/>
    </xf>
    <xf numFmtId="0" fontId="20" fillId="36" borderId="13" xfId="0" applyNumberFormat="1" applyFont="1" applyFill="1" applyBorder="1" applyAlignment="1" applyProtection="1">
      <alignment horizontal="center" vertical="center" textRotation="90"/>
      <protection locked="0"/>
    </xf>
    <xf numFmtId="187" fontId="19" fillId="36" borderId="13" xfId="0" applyNumberFormat="1" applyFont="1" applyFill="1" applyBorder="1" applyAlignment="1" applyProtection="1">
      <alignment horizontal="center" vertical="center" textRotation="90"/>
      <protection/>
    </xf>
    <xf numFmtId="0" fontId="19" fillId="36" borderId="13" xfId="0" applyFont="1" applyFill="1" applyBorder="1" applyAlignment="1" applyProtection="1">
      <alignment horizontal="center" vertical="center"/>
      <protection/>
    </xf>
    <xf numFmtId="0" fontId="1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textRotation="90" wrapText="1"/>
      <protection/>
    </xf>
    <xf numFmtId="0" fontId="18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23" fillId="35" borderId="14" xfId="0" applyNumberFormat="1" applyFont="1" applyFill="1" applyBorder="1" applyAlignment="1" applyProtection="1">
      <alignment horizontal="center" vertical="center"/>
      <protection/>
    </xf>
    <xf numFmtId="189" fontId="24" fillId="0" borderId="14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 applyProtection="1">
      <alignment horizontal="center" vertical="center"/>
      <protection/>
    </xf>
    <xf numFmtId="187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4" fontId="27" fillId="0" borderId="14" xfId="44" applyNumberFormat="1" applyFont="1" applyFill="1" applyBorder="1" applyAlignment="1" applyProtection="1">
      <alignment horizontal="right" vertical="center"/>
      <protection locked="0"/>
    </xf>
    <xf numFmtId="3" fontId="27" fillId="0" borderId="14" xfId="44" applyNumberFormat="1" applyFont="1" applyFill="1" applyBorder="1" applyAlignment="1" applyProtection="1">
      <alignment horizontal="right" vertical="center"/>
      <protection locked="0"/>
    </xf>
    <xf numFmtId="0" fontId="28" fillId="35" borderId="0" xfId="0" applyFont="1" applyFill="1" applyBorder="1" applyAlignment="1" applyProtection="1">
      <alignment horizontal="lef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>
      <alignment vertical="center"/>
    </xf>
    <xf numFmtId="0" fontId="25" fillId="0" borderId="14" xfId="0" applyFont="1" applyFill="1" applyBorder="1" applyAlignment="1" applyProtection="1">
      <alignment horizontal="center" vertical="center"/>
      <protection/>
    </xf>
    <xf numFmtId="187" fontId="6" fillId="0" borderId="14" xfId="0" applyNumberFormat="1" applyFont="1" applyFill="1" applyBorder="1" applyAlignment="1" applyProtection="1">
      <alignment horizontal="center" vertical="center"/>
      <protection locked="0"/>
    </xf>
    <xf numFmtId="186" fontId="6" fillId="35" borderId="14" xfId="0" applyNumberFormat="1" applyFont="1" applyFill="1" applyBorder="1" applyAlignment="1" applyProtection="1">
      <alignment horizontal="center" vertical="center"/>
      <protection/>
    </xf>
    <xf numFmtId="4" fontId="27" fillId="0" borderId="14" xfId="0" applyNumberFormat="1" applyFont="1" applyFill="1" applyBorder="1" applyAlignment="1">
      <alignment horizontal="right" vertical="center"/>
    </xf>
    <xf numFmtId="3" fontId="27" fillId="0" borderId="14" xfId="0" applyNumberFormat="1" applyFont="1" applyFill="1" applyBorder="1" applyAlignment="1">
      <alignment horizontal="right" vertical="center"/>
    </xf>
    <xf numFmtId="0" fontId="23" fillId="35" borderId="14" xfId="0" applyFont="1" applyFill="1" applyBorder="1" applyAlignment="1">
      <alignment horizontal="center" vertical="center"/>
    </xf>
    <xf numFmtId="3" fontId="27" fillId="0" borderId="14" xfId="46" applyNumberFormat="1" applyFont="1" applyFill="1" applyBorder="1" applyAlignment="1" applyProtection="1">
      <alignment horizontal="right" vertical="center"/>
      <protection locked="0"/>
    </xf>
    <xf numFmtId="49" fontId="24" fillId="0" borderId="1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" fontId="71" fillId="0" borderId="14" xfId="46" applyNumberFormat="1" applyFont="1" applyFill="1" applyBorder="1" applyAlignment="1" applyProtection="1">
      <alignment horizontal="right" vertical="center"/>
      <protection locked="0"/>
    </xf>
    <xf numFmtId="3" fontId="71" fillId="0" borderId="14" xfId="46" applyNumberFormat="1" applyFont="1" applyFill="1" applyBorder="1" applyAlignment="1" applyProtection="1">
      <alignment horizontal="right" vertical="center"/>
      <protection locked="0"/>
    </xf>
    <xf numFmtId="4" fontId="71" fillId="0" borderId="14" xfId="44" applyNumberFormat="1" applyFont="1" applyFill="1" applyBorder="1" applyAlignment="1" applyProtection="1">
      <alignment horizontal="right" vertical="center"/>
      <protection locked="0"/>
    </xf>
    <xf numFmtId="3" fontId="71" fillId="0" borderId="14" xfId="44" applyNumberFormat="1" applyFont="1" applyFill="1" applyBorder="1" applyAlignment="1" applyProtection="1">
      <alignment horizontal="right" vertical="center"/>
      <protection locked="0"/>
    </xf>
    <xf numFmtId="0" fontId="30" fillId="35" borderId="0" xfId="0" applyFont="1" applyFill="1" applyAlignment="1">
      <alignment horizontal="center" vertical="center"/>
    </xf>
    <xf numFmtId="0" fontId="27" fillId="36" borderId="12" xfId="0" applyFont="1" applyFill="1" applyBorder="1" applyAlignment="1" applyProtection="1">
      <alignment horizontal="center"/>
      <protection locked="0"/>
    </xf>
    <xf numFmtId="0" fontId="72" fillId="36" borderId="13" xfId="0" applyNumberFormat="1" applyFont="1" applyFill="1" applyBorder="1" applyAlignment="1" applyProtection="1">
      <alignment horizontal="center" vertical="center" textRotation="90"/>
      <protection locked="0"/>
    </xf>
    <xf numFmtId="0" fontId="73" fillId="35" borderId="0" xfId="0" applyFont="1" applyFill="1" applyAlignment="1">
      <alignment horizontal="center" vertical="center"/>
    </xf>
    <xf numFmtId="0" fontId="74" fillId="35" borderId="0" xfId="0" applyNumberFormat="1" applyFont="1" applyFill="1" applyAlignment="1">
      <alignment horizontal="center" vertical="center"/>
    </xf>
    <xf numFmtId="0" fontId="75" fillId="35" borderId="0" xfId="0" applyFont="1" applyFill="1" applyBorder="1" applyAlignment="1" applyProtection="1">
      <alignment horizontal="center" vertical="center"/>
      <protection locked="0"/>
    </xf>
    <xf numFmtId="0" fontId="76" fillId="36" borderId="12" xfId="0" applyFont="1" applyFill="1" applyBorder="1" applyAlignment="1" applyProtection="1">
      <alignment horizontal="center"/>
      <protection locked="0"/>
    </xf>
    <xf numFmtId="0" fontId="76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77" fillId="35" borderId="0" xfId="0" applyNumberFormat="1" applyFont="1" applyFill="1" applyBorder="1" applyAlignment="1" applyProtection="1">
      <alignment horizontal="center" vertical="center"/>
      <protection/>
    </xf>
    <xf numFmtId="0" fontId="78" fillId="0" borderId="14" xfId="0" applyFont="1" applyFill="1" applyBorder="1" applyAlignment="1">
      <alignment horizontal="center" vertical="center"/>
    </xf>
    <xf numFmtId="3" fontId="6" fillId="0" borderId="14" xfId="145" applyNumberFormat="1" applyFont="1" applyFill="1" applyBorder="1" applyAlignment="1" applyProtection="1">
      <alignment horizontal="right" vertical="center"/>
      <protection/>
    </xf>
    <xf numFmtId="185" fontId="6" fillId="0" borderId="14" xfId="147" applyNumberFormat="1" applyFont="1" applyFill="1" applyBorder="1" applyAlignment="1" applyProtection="1">
      <alignment vertical="center"/>
      <protection/>
    </xf>
    <xf numFmtId="4" fontId="21" fillId="0" borderId="14" xfId="44" applyNumberFormat="1" applyFont="1" applyFill="1" applyBorder="1" applyAlignment="1" applyProtection="1">
      <alignment horizontal="right" vertical="center"/>
      <protection locked="0"/>
    </xf>
    <xf numFmtId="3" fontId="21" fillId="0" borderId="14" xfId="44" applyNumberFormat="1" applyFont="1" applyFill="1" applyBorder="1" applyAlignment="1" applyProtection="1">
      <alignment horizontal="right" vertical="center"/>
      <protection locked="0"/>
    </xf>
    <xf numFmtId="2" fontId="6" fillId="0" borderId="14" xfId="145" applyNumberFormat="1" applyFont="1" applyFill="1" applyBorder="1" applyAlignment="1" applyProtection="1">
      <alignment horizontal="right" vertical="center"/>
      <protection/>
    </xf>
    <xf numFmtId="4" fontId="21" fillId="0" borderId="14" xfId="46" applyNumberFormat="1" applyFont="1" applyFill="1" applyBorder="1" applyAlignment="1" applyProtection="1">
      <alignment horizontal="right" vertical="center"/>
      <protection locked="0"/>
    </xf>
    <xf numFmtId="3" fontId="21" fillId="0" borderId="14" xfId="46" applyNumberFormat="1" applyFont="1" applyFill="1" applyBorder="1" applyAlignment="1" applyProtection="1">
      <alignment horizontal="right" vertical="center"/>
      <protection locked="0"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4" fontId="21" fillId="0" borderId="14" xfId="70" applyNumberFormat="1" applyFont="1" applyFill="1" applyBorder="1" applyAlignment="1" applyProtection="1">
      <alignment horizontal="right" vertical="center"/>
      <protection/>
    </xf>
    <xf numFmtId="3" fontId="21" fillId="0" borderId="14" xfId="70" applyNumberFormat="1" applyFont="1" applyFill="1" applyBorder="1" applyAlignment="1" applyProtection="1">
      <alignment horizontal="right" vertical="center"/>
      <protection/>
    </xf>
    <xf numFmtId="4" fontId="21" fillId="0" borderId="14" xfId="45" applyNumberFormat="1" applyFont="1" applyFill="1" applyBorder="1" applyAlignment="1" applyProtection="1">
      <alignment horizontal="right" vertical="center" shrinkToFit="1"/>
      <protection/>
    </xf>
    <xf numFmtId="3" fontId="21" fillId="0" borderId="14" xfId="45" applyNumberFormat="1" applyFont="1" applyFill="1" applyBorder="1" applyAlignment="1" applyProtection="1">
      <alignment horizontal="right" vertical="center" shrinkToFit="1"/>
      <protection/>
    </xf>
    <xf numFmtId="189" fontId="26" fillId="0" borderId="14" xfId="0" applyNumberFormat="1" applyFont="1" applyFill="1" applyBorder="1" applyAlignment="1">
      <alignment vertical="center"/>
    </xf>
    <xf numFmtId="0" fontId="26" fillId="0" borderId="14" xfId="0" applyNumberFormat="1" applyFont="1" applyFill="1" applyBorder="1" applyAlignment="1" applyProtection="1">
      <alignment vertical="center"/>
      <protection locked="0"/>
    </xf>
    <xf numFmtId="0" fontId="79" fillId="0" borderId="14" xfId="0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49" fontId="26" fillId="0" borderId="14" xfId="0" applyNumberFormat="1" applyFont="1" applyFill="1" applyBorder="1" applyAlignment="1">
      <alignment vertical="center"/>
    </xf>
    <xf numFmtId="189" fontId="24" fillId="0" borderId="14" xfId="0" applyNumberFormat="1" applyFont="1" applyFill="1" applyBorder="1" applyAlignment="1">
      <alignment vertical="center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35" borderId="0" xfId="76" applyNumberFormat="1" applyFont="1" applyFill="1" applyBorder="1" applyAlignment="1" applyProtection="1">
      <alignment horizontal="center" vertical="center" wrapText="1"/>
      <protection locked="0"/>
    </xf>
    <xf numFmtId="0" fontId="17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12" xfId="0" applyFont="1" applyFill="1" applyBorder="1" applyAlignment="1">
      <alignment horizontal="center" vertical="center" wrapText="1"/>
    </xf>
  </cellXfs>
  <cellStyles count="145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_BuiltIn_İyi 1" xfId="70"/>
    <cellStyle name="Giriş" xfId="71"/>
    <cellStyle name="Hesaplama" xfId="72"/>
    <cellStyle name="İşaretli Hücre" xfId="73"/>
    <cellStyle name="İyi" xfId="74"/>
    <cellStyle name="Followed Hyperlink" xfId="75"/>
    <cellStyle name="Hyperlink" xfId="76"/>
    <cellStyle name="Köprü 2" xfId="77"/>
    <cellStyle name="Kötü" xfId="78"/>
    <cellStyle name="Normal 10" xfId="79"/>
    <cellStyle name="Normal 11" xfId="80"/>
    <cellStyle name="Normal 11 2" xfId="81"/>
    <cellStyle name="Normal 12" xfId="82"/>
    <cellStyle name="Normal 12 2" xfId="83"/>
    <cellStyle name="Normal 13" xfId="84"/>
    <cellStyle name="Normal 14" xfId="85"/>
    <cellStyle name="Normal 15" xfId="86"/>
    <cellStyle name="Normal 2" xfId="87"/>
    <cellStyle name="Normal 2 10 10" xfId="88"/>
    <cellStyle name="Normal 2 10 10 2" xfId="89"/>
    <cellStyle name="Normal 2 2" xfId="90"/>
    <cellStyle name="Normal 2 2 2" xfId="91"/>
    <cellStyle name="Normal 2 2 2 2" xfId="92"/>
    <cellStyle name="Normal 2 2 3" xfId="93"/>
    <cellStyle name="Normal 2 2 4" xfId="94"/>
    <cellStyle name="Normal 2 2 5" xfId="95"/>
    <cellStyle name="Normal 2 2 5 2" xfId="96"/>
    <cellStyle name="Normal 2 3" xfId="97"/>
    <cellStyle name="Normal 2 4" xfId="98"/>
    <cellStyle name="Normal 2 5" xfId="99"/>
    <cellStyle name="Normal 2 5 2" xfId="100"/>
    <cellStyle name="Normal 2 6" xfId="101"/>
    <cellStyle name="Normal 2 7" xfId="102"/>
    <cellStyle name="Normal 2 8" xfId="103"/>
    <cellStyle name="Normal 3" xfId="104"/>
    <cellStyle name="Normal 3 2" xfId="105"/>
    <cellStyle name="Normal 4" xfId="106"/>
    <cellStyle name="Normal 4 2" xfId="107"/>
    <cellStyle name="Normal 5" xfId="108"/>
    <cellStyle name="Normal 5 2" xfId="109"/>
    <cellStyle name="Normal 5 2 2" xfId="110"/>
    <cellStyle name="Normal 5 3" xfId="111"/>
    <cellStyle name="Normal 5 4" xfId="112"/>
    <cellStyle name="Normal 5 5" xfId="113"/>
    <cellStyle name="Normal 6" xfId="114"/>
    <cellStyle name="Normal 6 2" xfId="115"/>
    <cellStyle name="Normal 6 3" xfId="116"/>
    <cellStyle name="Normal 6 4" xfId="117"/>
    <cellStyle name="Normal 7" xfId="118"/>
    <cellStyle name="Normal 7 2" xfId="119"/>
    <cellStyle name="Normal 8" xfId="120"/>
    <cellStyle name="Normal 9" xfId="121"/>
    <cellStyle name="Not" xfId="122"/>
    <cellStyle name="Nötr" xfId="123"/>
    <cellStyle name="Onaylı" xfId="124"/>
    <cellStyle name="Currency" xfId="125"/>
    <cellStyle name="Currency [0]" xfId="126"/>
    <cellStyle name="ParaBirimi 2" xfId="127"/>
    <cellStyle name="ParaBirimi 3" xfId="128"/>
    <cellStyle name="Toplam" xfId="129"/>
    <cellStyle name="Uyarı Metni" xfId="130"/>
    <cellStyle name="Virgül 10" xfId="131"/>
    <cellStyle name="Virgül 2" xfId="132"/>
    <cellStyle name="Virgül 2 2" xfId="133"/>
    <cellStyle name="Virgül 2 2 4" xfId="134"/>
    <cellStyle name="Virgül 3" xfId="135"/>
    <cellStyle name="Virgül 3 2" xfId="136"/>
    <cellStyle name="Virgül 4" xfId="137"/>
    <cellStyle name="Virgül 5" xfId="138"/>
    <cellStyle name="Vurgu1" xfId="139"/>
    <cellStyle name="Vurgu2" xfId="140"/>
    <cellStyle name="Vurgu3" xfId="141"/>
    <cellStyle name="Vurgu4" xfId="142"/>
    <cellStyle name="Vurgu5" xfId="143"/>
    <cellStyle name="Vurgu6" xfId="144"/>
    <cellStyle name="Percent" xfId="145"/>
    <cellStyle name="Yüzde 2" xfId="146"/>
    <cellStyle name="Yüzde 2 2" xfId="147"/>
    <cellStyle name="Yüzde 2 3" xfId="148"/>
    <cellStyle name="Yüzde 2 4" xfId="149"/>
    <cellStyle name="Yüzde 2 4 2" xfId="150"/>
    <cellStyle name="Yüzde 3" xfId="151"/>
    <cellStyle name="Yüzde 4" xfId="152"/>
    <cellStyle name="Yüzde 5" xfId="153"/>
    <cellStyle name="Yüzde 6" xfId="154"/>
    <cellStyle name="Yüzde 6 2" xfId="155"/>
    <cellStyle name="Yüzde 7" xfId="156"/>
    <cellStyle name="Yüzde 7 2" xfId="157"/>
    <cellStyle name="Yüzde 8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57421875" defaultRowHeight="12.75"/>
  <cols>
    <col min="1" max="1" width="2.7109375" style="1" bestFit="1" customWidth="1"/>
    <col min="2" max="2" width="3.28125" style="2" bestFit="1" customWidth="1"/>
    <col min="3" max="3" width="24.140625" style="3" bestFit="1" customWidth="1"/>
    <col min="4" max="4" width="4.00390625" style="4" bestFit="1" customWidth="1"/>
    <col min="5" max="5" width="17.851562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85" bestFit="1" customWidth="1"/>
    <col min="11" max="11" width="2.57421875" style="10" bestFit="1" customWidth="1"/>
    <col min="12" max="12" width="9.00390625" style="13" bestFit="1" customWidth="1"/>
    <col min="13" max="13" width="5.57421875" style="14" bestFit="1" customWidth="1"/>
    <col min="14" max="14" width="4.28125" style="12" bestFit="1" customWidth="1"/>
    <col min="15" max="15" width="4.28125" style="11" bestFit="1" customWidth="1"/>
    <col min="16" max="16" width="8.28125" style="11" bestFit="1" customWidth="1"/>
    <col min="17" max="17" width="5.57421875" style="12" bestFit="1" customWidth="1"/>
    <col min="18" max="19" width="4.28125" style="12" bestFit="1" customWidth="1"/>
    <col min="20" max="20" width="9.00390625" style="13" bestFit="1" customWidth="1"/>
    <col min="21" max="21" width="6.57421875" style="14" bestFit="1" customWidth="1"/>
    <col min="22" max="22" width="4.28125" style="17" bestFit="1" customWidth="1"/>
    <col min="23" max="16384" width="4.57421875" style="3" customWidth="1"/>
  </cols>
  <sheetData>
    <row r="1" spans="1:22" s="23" customFormat="1" ht="12.75">
      <c r="A1" s="18"/>
      <c r="B1" s="105" t="s">
        <v>0</v>
      </c>
      <c r="C1" s="105"/>
      <c r="D1" s="19"/>
      <c r="E1" s="20"/>
      <c r="F1" s="21"/>
      <c r="G1" s="20"/>
      <c r="H1" s="22"/>
      <c r="I1" s="77"/>
      <c r="J1" s="80"/>
      <c r="K1" s="22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1:22" s="23" customFormat="1" ht="12.75">
      <c r="A2" s="18"/>
      <c r="B2" s="107" t="s">
        <v>1</v>
      </c>
      <c r="C2" s="107"/>
      <c r="D2" s="24"/>
      <c r="E2" s="25"/>
      <c r="F2" s="26"/>
      <c r="G2" s="25"/>
      <c r="H2" s="27"/>
      <c r="I2" s="27"/>
      <c r="J2" s="81"/>
      <c r="K2" s="28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2" s="23" customFormat="1" ht="11.25">
      <c r="A3" s="18"/>
      <c r="B3" s="108" t="s">
        <v>108</v>
      </c>
      <c r="C3" s="108"/>
      <c r="D3" s="29"/>
      <c r="E3" s="30"/>
      <c r="F3" s="31"/>
      <c r="G3" s="30"/>
      <c r="H3" s="32"/>
      <c r="I3" s="32"/>
      <c r="J3" s="82"/>
      <c r="K3" s="32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2" s="39" customFormat="1" ht="11.25" customHeight="1">
      <c r="A4" s="33"/>
      <c r="B4" s="34"/>
      <c r="C4" s="35"/>
      <c r="D4" s="36"/>
      <c r="E4" s="35"/>
      <c r="F4" s="37"/>
      <c r="G4" s="38"/>
      <c r="H4" s="38"/>
      <c r="I4" s="78"/>
      <c r="J4" s="83"/>
      <c r="K4" s="38"/>
      <c r="L4" s="109" t="s">
        <v>3</v>
      </c>
      <c r="M4" s="109"/>
      <c r="N4" s="109" t="s">
        <v>3</v>
      </c>
      <c r="O4" s="109"/>
      <c r="P4" s="109" t="s">
        <v>4</v>
      </c>
      <c r="Q4" s="109"/>
      <c r="R4" s="109" t="s">
        <v>2</v>
      </c>
      <c r="S4" s="109"/>
      <c r="T4" s="109" t="s">
        <v>5</v>
      </c>
      <c r="U4" s="109"/>
      <c r="V4" s="109"/>
    </row>
    <row r="5" spans="1:22" s="50" customFormat="1" ht="57.75">
      <c r="A5" s="40"/>
      <c r="B5" s="41"/>
      <c r="C5" s="42" t="s">
        <v>6</v>
      </c>
      <c r="D5" s="43" t="s">
        <v>7</v>
      </c>
      <c r="E5" s="42" t="s">
        <v>8</v>
      </c>
      <c r="F5" s="44" t="s">
        <v>9</v>
      </c>
      <c r="G5" s="45" t="s">
        <v>10</v>
      </c>
      <c r="H5" s="46" t="s">
        <v>11</v>
      </c>
      <c r="I5" s="79" t="s">
        <v>12</v>
      </c>
      <c r="J5" s="84" t="s">
        <v>13</v>
      </c>
      <c r="K5" s="46" t="s">
        <v>14</v>
      </c>
      <c r="L5" s="47" t="s">
        <v>15</v>
      </c>
      <c r="M5" s="48" t="s">
        <v>21</v>
      </c>
      <c r="N5" s="49" t="s">
        <v>17</v>
      </c>
      <c r="O5" s="49" t="s">
        <v>18</v>
      </c>
      <c r="P5" s="47" t="s">
        <v>15</v>
      </c>
      <c r="Q5" s="48" t="s">
        <v>19</v>
      </c>
      <c r="R5" s="49" t="s">
        <v>20</v>
      </c>
      <c r="S5" s="49" t="s">
        <v>22</v>
      </c>
      <c r="T5" s="47" t="s">
        <v>15</v>
      </c>
      <c r="U5" s="48" t="s">
        <v>16</v>
      </c>
      <c r="V5" s="49" t="s">
        <v>18</v>
      </c>
    </row>
    <row r="6" spans="4:19" ht="11.25">
      <c r="D6" s="5"/>
      <c r="L6" s="16"/>
      <c r="M6" s="15"/>
      <c r="N6" s="16"/>
      <c r="O6" s="16"/>
      <c r="P6" s="16"/>
      <c r="Q6" s="15"/>
      <c r="R6" s="16"/>
      <c r="S6" s="16"/>
    </row>
    <row r="7" spans="1:22" s="59" customFormat="1" ht="11.25">
      <c r="A7" s="51">
        <v>1</v>
      </c>
      <c r="B7" s="60" t="s">
        <v>24</v>
      </c>
      <c r="C7" s="53" t="s">
        <v>109</v>
      </c>
      <c r="D7" s="54" t="s">
        <v>29</v>
      </c>
      <c r="E7" s="99" t="s">
        <v>109</v>
      </c>
      <c r="F7" s="55">
        <v>43826</v>
      </c>
      <c r="G7" s="56" t="s">
        <v>30</v>
      </c>
      <c r="H7" s="70">
        <v>406</v>
      </c>
      <c r="I7" s="70">
        <v>406</v>
      </c>
      <c r="J7" s="86">
        <v>821</v>
      </c>
      <c r="K7" s="71">
        <v>1</v>
      </c>
      <c r="L7" s="89">
        <v>16403369.35</v>
      </c>
      <c r="M7" s="90">
        <v>956540</v>
      </c>
      <c r="N7" s="87">
        <f>M7/J7</f>
        <v>1165.0913520097442</v>
      </c>
      <c r="O7" s="91">
        <f>L7/M7</f>
        <v>17.148649664415498</v>
      </c>
      <c r="P7" s="57"/>
      <c r="Q7" s="58"/>
      <c r="R7" s="88"/>
      <c r="S7" s="88"/>
      <c r="T7" s="89">
        <v>16403369.35</v>
      </c>
      <c r="U7" s="90">
        <v>956540</v>
      </c>
      <c r="V7" s="94">
        <f aca="true" t="shared" si="0" ref="V7:V38">T7/U7</f>
        <v>17.148649664415498</v>
      </c>
    </row>
    <row r="8" spans="1:22" s="59" customFormat="1" ht="11.25">
      <c r="A8" s="51">
        <v>2</v>
      </c>
      <c r="B8" s="52"/>
      <c r="C8" s="53" t="s">
        <v>77</v>
      </c>
      <c r="D8" s="54" t="s">
        <v>32</v>
      </c>
      <c r="E8" s="99" t="s">
        <v>77</v>
      </c>
      <c r="F8" s="55">
        <v>43805</v>
      </c>
      <c r="G8" s="56" t="s">
        <v>30</v>
      </c>
      <c r="H8" s="70">
        <v>406</v>
      </c>
      <c r="I8" s="70">
        <v>400</v>
      </c>
      <c r="J8" s="86">
        <v>421</v>
      </c>
      <c r="K8" s="71">
        <v>4</v>
      </c>
      <c r="L8" s="89">
        <v>3503821.5</v>
      </c>
      <c r="M8" s="90">
        <v>195529</v>
      </c>
      <c r="N8" s="87">
        <f>M8/J8</f>
        <v>464.4394299287411</v>
      </c>
      <c r="O8" s="91">
        <f>L8/M8</f>
        <v>17.919702448230186</v>
      </c>
      <c r="P8" s="57">
        <v>4768417.85</v>
      </c>
      <c r="Q8" s="58">
        <v>276273</v>
      </c>
      <c r="R8" s="88">
        <f aca="true" t="shared" si="1" ref="R8:S11">IF(P8&lt;&gt;0,-(P8-L8)/P8,"")</f>
        <v>-0.26520250317408733</v>
      </c>
      <c r="S8" s="88">
        <f t="shared" si="1"/>
        <v>-0.2922616397548801</v>
      </c>
      <c r="T8" s="89">
        <v>29259678.35</v>
      </c>
      <c r="U8" s="90">
        <v>1663858</v>
      </c>
      <c r="V8" s="94">
        <f t="shared" si="0"/>
        <v>17.5854419968531</v>
      </c>
    </row>
    <row r="9" spans="1:22" s="59" customFormat="1" ht="11.25">
      <c r="A9" s="51">
        <v>3</v>
      </c>
      <c r="B9" s="52"/>
      <c r="C9" s="53" t="s">
        <v>105</v>
      </c>
      <c r="D9" s="54" t="s">
        <v>99</v>
      </c>
      <c r="E9" s="99" t="s">
        <v>106</v>
      </c>
      <c r="F9" s="55">
        <v>43819</v>
      </c>
      <c r="G9" s="56" t="s">
        <v>23</v>
      </c>
      <c r="H9" s="70">
        <v>311</v>
      </c>
      <c r="I9" s="70">
        <v>309</v>
      </c>
      <c r="J9" s="86">
        <v>309</v>
      </c>
      <c r="K9" s="71">
        <v>2</v>
      </c>
      <c r="L9" s="89">
        <v>2414581</v>
      </c>
      <c r="M9" s="90">
        <v>99568</v>
      </c>
      <c r="N9" s="87">
        <f>M9/J9</f>
        <v>322.2265372168285</v>
      </c>
      <c r="O9" s="91">
        <f>L9/M9</f>
        <v>24.25057247308372</v>
      </c>
      <c r="P9" s="57">
        <v>5329916</v>
      </c>
      <c r="Q9" s="58">
        <v>218291</v>
      </c>
      <c r="R9" s="88">
        <f t="shared" si="1"/>
        <v>-0.5469757872356713</v>
      </c>
      <c r="S9" s="88">
        <f t="shared" si="1"/>
        <v>-0.5438749192591541</v>
      </c>
      <c r="T9" s="89">
        <v>7744497</v>
      </c>
      <c r="U9" s="90">
        <v>317859</v>
      </c>
      <c r="V9" s="94">
        <f t="shared" si="0"/>
        <v>24.364567308146064</v>
      </c>
    </row>
    <row r="10" spans="1:22" s="59" customFormat="1" ht="11.25">
      <c r="A10" s="51">
        <v>4</v>
      </c>
      <c r="B10" s="52"/>
      <c r="C10" s="53" t="s">
        <v>71</v>
      </c>
      <c r="D10" s="54" t="s">
        <v>32</v>
      </c>
      <c r="E10" s="99" t="s">
        <v>71</v>
      </c>
      <c r="F10" s="55">
        <v>43791</v>
      </c>
      <c r="G10" s="56" t="s">
        <v>30</v>
      </c>
      <c r="H10" s="70">
        <v>398</v>
      </c>
      <c r="I10" s="70">
        <v>295</v>
      </c>
      <c r="J10" s="86">
        <v>295</v>
      </c>
      <c r="K10" s="71">
        <v>6</v>
      </c>
      <c r="L10" s="89">
        <v>1695159</v>
      </c>
      <c r="M10" s="90">
        <v>96235</v>
      </c>
      <c r="N10" s="87">
        <f>M10/J10</f>
        <v>326.22033898305085</v>
      </c>
      <c r="O10" s="91">
        <f aca="true" t="shared" si="2" ref="O10:O39">L10/M10</f>
        <v>17.61478672000831</v>
      </c>
      <c r="P10" s="57">
        <v>2524627</v>
      </c>
      <c r="Q10" s="58">
        <v>154061</v>
      </c>
      <c r="R10" s="88">
        <f t="shared" si="1"/>
        <v>-0.32855071263992663</v>
      </c>
      <c r="S10" s="88">
        <f t="shared" si="1"/>
        <v>-0.3753448309435873</v>
      </c>
      <c r="T10" s="89">
        <v>29946787.5</v>
      </c>
      <c r="U10" s="90">
        <v>1735443</v>
      </c>
      <c r="V10" s="94">
        <f t="shared" si="0"/>
        <v>17.255990257242676</v>
      </c>
    </row>
    <row r="11" spans="1:22" s="59" customFormat="1" ht="11.25">
      <c r="A11" s="51">
        <v>5</v>
      </c>
      <c r="B11" s="67"/>
      <c r="C11" s="61" t="s">
        <v>85</v>
      </c>
      <c r="D11" s="62" t="s">
        <v>64</v>
      </c>
      <c r="E11" s="100" t="s">
        <v>85</v>
      </c>
      <c r="F11" s="63">
        <v>43812</v>
      </c>
      <c r="G11" s="56" t="s">
        <v>45</v>
      </c>
      <c r="H11" s="72">
        <v>326</v>
      </c>
      <c r="I11" s="72">
        <v>260</v>
      </c>
      <c r="J11" s="86">
        <v>260</v>
      </c>
      <c r="K11" s="71">
        <v>3</v>
      </c>
      <c r="L11" s="89">
        <v>1054119.5</v>
      </c>
      <c r="M11" s="90">
        <v>72557</v>
      </c>
      <c r="N11" s="87">
        <f>M11/J11</f>
        <v>279.06538461538463</v>
      </c>
      <c r="O11" s="91">
        <f t="shared" si="2"/>
        <v>14.528157172981242</v>
      </c>
      <c r="P11" s="57">
        <v>2100768</v>
      </c>
      <c r="Q11" s="58">
        <v>119133</v>
      </c>
      <c r="R11" s="88">
        <f t="shared" si="1"/>
        <v>-0.49822184077442155</v>
      </c>
      <c r="S11" s="88">
        <f t="shared" si="1"/>
        <v>-0.39095800491887217</v>
      </c>
      <c r="T11" s="92">
        <v>6444235.5</v>
      </c>
      <c r="U11" s="93">
        <v>375552</v>
      </c>
      <c r="V11" s="94">
        <f t="shared" si="0"/>
        <v>17.159369408231083</v>
      </c>
    </row>
    <row r="12" spans="1:22" s="59" customFormat="1" ht="11.25">
      <c r="A12" s="51">
        <v>6</v>
      </c>
      <c r="B12" s="60" t="s">
        <v>24</v>
      </c>
      <c r="C12" s="53" t="s">
        <v>111</v>
      </c>
      <c r="D12" s="54" t="s">
        <v>62</v>
      </c>
      <c r="E12" s="99" t="s">
        <v>111</v>
      </c>
      <c r="F12" s="55">
        <v>43826</v>
      </c>
      <c r="G12" s="56" t="s">
        <v>30</v>
      </c>
      <c r="H12" s="70">
        <v>252</v>
      </c>
      <c r="I12" s="70">
        <v>252</v>
      </c>
      <c r="J12" s="86">
        <v>252</v>
      </c>
      <c r="K12" s="71">
        <v>1</v>
      </c>
      <c r="L12" s="89">
        <v>1030674</v>
      </c>
      <c r="M12" s="90">
        <v>56141</v>
      </c>
      <c r="N12" s="87">
        <f>M12/J12</f>
        <v>222.78174603174602</v>
      </c>
      <c r="O12" s="91">
        <f t="shared" si="2"/>
        <v>18.35866835289717</v>
      </c>
      <c r="P12" s="57"/>
      <c r="Q12" s="58"/>
      <c r="R12" s="88"/>
      <c r="S12" s="88"/>
      <c r="T12" s="89">
        <v>1030674</v>
      </c>
      <c r="U12" s="90">
        <v>56141</v>
      </c>
      <c r="V12" s="94">
        <f t="shared" si="0"/>
        <v>18.35866835289717</v>
      </c>
    </row>
    <row r="13" spans="1:22" s="59" customFormat="1" ht="11.25">
      <c r="A13" s="51">
        <v>7</v>
      </c>
      <c r="B13" s="52"/>
      <c r="C13" s="61" t="s">
        <v>86</v>
      </c>
      <c r="D13" s="62" t="s">
        <v>35</v>
      </c>
      <c r="E13" s="100" t="s">
        <v>87</v>
      </c>
      <c r="F13" s="63">
        <v>43812</v>
      </c>
      <c r="G13" s="56" t="s">
        <v>27</v>
      </c>
      <c r="H13" s="72">
        <v>272</v>
      </c>
      <c r="I13" s="72">
        <v>196</v>
      </c>
      <c r="J13" s="86">
        <v>196</v>
      </c>
      <c r="K13" s="71">
        <v>3</v>
      </c>
      <c r="L13" s="89">
        <v>1083142</v>
      </c>
      <c r="M13" s="90">
        <v>55144</v>
      </c>
      <c r="N13" s="87">
        <f>M13/J13</f>
        <v>281.3469387755102</v>
      </c>
      <c r="O13" s="91">
        <f t="shared" si="2"/>
        <v>19.642064413172783</v>
      </c>
      <c r="P13" s="57">
        <v>1640204</v>
      </c>
      <c r="Q13" s="58">
        <v>86891</v>
      </c>
      <c r="R13" s="88">
        <f aca="true" t="shared" si="3" ref="R13:S15">IF(P13&lt;&gt;0,-(P13-L13)/P13,"")</f>
        <v>-0.3396297045977208</v>
      </c>
      <c r="S13" s="88">
        <f t="shared" si="3"/>
        <v>-0.3653658031326605</v>
      </c>
      <c r="T13" s="92">
        <v>5543987</v>
      </c>
      <c r="U13" s="93">
        <v>277794</v>
      </c>
      <c r="V13" s="94">
        <f t="shared" si="0"/>
        <v>19.957187700238308</v>
      </c>
    </row>
    <row r="14" spans="1:22" s="59" customFormat="1" ht="11.25">
      <c r="A14" s="51">
        <v>8</v>
      </c>
      <c r="B14" s="52"/>
      <c r="C14" s="53" t="s">
        <v>98</v>
      </c>
      <c r="D14" s="54" t="s">
        <v>35</v>
      </c>
      <c r="E14" s="99" t="s">
        <v>98</v>
      </c>
      <c r="F14" s="55">
        <v>43819</v>
      </c>
      <c r="G14" s="101" t="s">
        <v>42</v>
      </c>
      <c r="H14" s="70">
        <v>350</v>
      </c>
      <c r="I14" s="70">
        <v>240</v>
      </c>
      <c r="J14" s="86">
        <v>246</v>
      </c>
      <c r="K14" s="71">
        <v>2</v>
      </c>
      <c r="L14" s="89">
        <v>743240</v>
      </c>
      <c r="M14" s="90">
        <v>41695</v>
      </c>
      <c r="N14" s="87">
        <f>M14/J14</f>
        <v>169.4918699186992</v>
      </c>
      <c r="O14" s="91">
        <f t="shared" si="2"/>
        <v>17.82563856577527</v>
      </c>
      <c r="P14" s="57">
        <v>1582921</v>
      </c>
      <c r="Q14" s="58">
        <v>90738</v>
      </c>
      <c r="R14" s="88">
        <f t="shared" si="3"/>
        <v>-0.5304629858344162</v>
      </c>
      <c r="S14" s="88">
        <f t="shared" si="3"/>
        <v>-0.5404902025612203</v>
      </c>
      <c r="T14" s="89">
        <v>2326160</v>
      </c>
      <c r="U14" s="90">
        <v>132433</v>
      </c>
      <c r="V14" s="94">
        <f t="shared" si="0"/>
        <v>17.56480635491154</v>
      </c>
    </row>
    <row r="15" spans="1:22" s="59" customFormat="1" ht="11.25">
      <c r="A15" s="51">
        <v>9</v>
      </c>
      <c r="B15" s="52"/>
      <c r="C15" s="53" t="s">
        <v>63</v>
      </c>
      <c r="D15" s="54" t="s">
        <v>64</v>
      </c>
      <c r="E15" s="99" t="s">
        <v>63</v>
      </c>
      <c r="F15" s="55">
        <v>43777</v>
      </c>
      <c r="G15" s="101" t="s">
        <v>42</v>
      </c>
      <c r="H15" s="70">
        <v>419</v>
      </c>
      <c r="I15" s="70">
        <v>86</v>
      </c>
      <c r="J15" s="86">
        <v>86</v>
      </c>
      <c r="K15" s="71">
        <v>7</v>
      </c>
      <c r="L15" s="89">
        <v>363919</v>
      </c>
      <c r="M15" s="90">
        <v>24058</v>
      </c>
      <c r="N15" s="87">
        <f>M15/J15</f>
        <v>279.74418604651163</v>
      </c>
      <c r="O15" s="91">
        <f t="shared" si="2"/>
        <v>15.126735389475435</v>
      </c>
      <c r="P15" s="57">
        <v>774140</v>
      </c>
      <c r="Q15" s="58">
        <v>51926</v>
      </c>
      <c r="R15" s="88">
        <f t="shared" si="3"/>
        <v>-0.5299054434598393</v>
      </c>
      <c r="S15" s="88">
        <f t="shared" si="3"/>
        <v>-0.5366868235565998</v>
      </c>
      <c r="T15" s="89">
        <v>67575527</v>
      </c>
      <c r="U15" s="90">
        <v>3975135</v>
      </c>
      <c r="V15" s="94">
        <f t="shared" si="0"/>
        <v>16.999555235231004</v>
      </c>
    </row>
    <row r="16" spans="1:22" s="59" customFormat="1" ht="11.25">
      <c r="A16" s="51">
        <v>10</v>
      </c>
      <c r="B16" s="60" t="s">
        <v>24</v>
      </c>
      <c r="C16" s="53" t="s">
        <v>118</v>
      </c>
      <c r="D16" s="54" t="s">
        <v>62</v>
      </c>
      <c r="E16" s="99" t="s">
        <v>117</v>
      </c>
      <c r="F16" s="55">
        <v>43796</v>
      </c>
      <c r="G16" s="56" t="s">
        <v>23</v>
      </c>
      <c r="H16" s="70">
        <v>91</v>
      </c>
      <c r="I16" s="70">
        <v>91</v>
      </c>
      <c r="J16" s="86">
        <v>91</v>
      </c>
      <c r="K16" s="71">
        <v>1</v>
      </c>
      <c r="L16" s="89">
        <v>410442</v>
      </c>
      <c r="M16" s="90">
        <v>18677</v>
      </c>
      <c r="N16" s="87">
        <f>M16/J16</f>
        <v>205.24175824175825</v>
      </c>
      <c r="O16" s="91">
        <f t="shared" si="2"/>
        <v>21.975799111206296</v>
      </c>
      <c r="P16" s="57"/>
      <c r="Q16" s="58"/>
      <c r="R16" s="88"/>
      <c r="S16" s="88"/>
      <c r="T16" s="89">
        <v>410442</v>
      </c>
      <c r="U16" s="90">
        <v>18677</v>
      </c>
      <c r="V16" s="94">
        <f t="shared" si="0"/>
        <v>21.975799111206296</v>
      </c>
    </row>
    <row r="17" spans="1:22" s="59" customFormat="1" ht="11.25">
      <c r="A17" s="51">
        <v>11</v>
      </c>
      <c r="B17" s="52"/>
      <c r="C17" s="53" t="s">
        <v>57</v>
      </c>
      <c r="D17" s="54" t="s">
        <v>35</v>
      </c>
      <c r="E17" s="99" t="s">
        <v>57</v>
      </c>
      <c r="F17" s="55">
        <v>43749</v>
      </c>
      <c r="G17" s="101" t="s">
        <v>42</v>
      </c>
      <c r="H17" s="70">
        <v>390</v>
      </c>
      <c r="I17" s="70">
        <v>93</v>
      </c>
      <c r="J17" s="86">
        <v>93</v>
      </c>
      <c r="K17" s="71">
        <v>12</v>
      </c>
      <c r="L17" s="89">
        <v>185131</v>
      </c>
      <c r="M17" s="90">
        <v>14218</v>
      </c>
      <c r="N17" s="87">
        <f>M17/J17</f>
        <v>152.88172043010752</v>
      </c>
      <c r="O17" s="91">
        <f t="shared" si="2"/>
        <v>13.02088901392601</v>
      </c>
      <c r="P17" s="57">
        <v>417243</v>
      </c>
      <c r="Q17" s="58">
        <v>32986</v>
      </c>
      <c r="R17" s="88">
        <f aca="true" t="shared" si="4" ref="R17:R25">IF(P17&lt;&gt;0,-(P17-L17)/P17,"")</f>
        <v>-0.5562993267712101</v>
      </c>
      <c r="S17" s="88">
        <f aca="true" t="shared" si="5" ref="S17:S25">IF(Q17&lt;&gt;0,-(Q17-M17)/Q17,"")</f>
        <v>-0.5689686533680955</v>
      </c>
      <c r="T17" s="89">
        <v>89557345</v>
      </c>
      <c r="U17" s="90">
        <v>5310542</v>
      </c>
      <c r="V17" s="94">
        <f t="shared" si="0"/>
        <v>16.8640686769825</v>
      </c>
    </row>
    <row r="18" spans="1:22" s="59" customFormat="1" ht="11.25">
      <c r="A18" s="51">
        <v>12</v>
      </c>
      <c r="B18" s="52"/>
      <c r="C18" s="53" t="s">
        <v>69</v>
      </c>
      <c r="D18" s="54" t="s">
        <v>70</v>
      </c>
      <c r="E18" s="99" t="s">
        <v>107</v>
      </c>
      <c r="F18" s="55">
        <v>43789</v>
      </c>
      <c r="G18" s="56" t="s">
        <v>23</v>
      </c>
      <c r="H18" s="70">
        <v>337</v>
      </c>
      <c r="I18" s="70">
        <v>82</v>
      </c>
      <c r="J18" s="86">
        <v>82</v>
      </c>
      <c r="K18" s="71">
        <v>6</v>
      </c>
      <c r="L18" s="89">
        <v>192485</v>
      </c>
      <c r="M18" s="90">
        <v>11156</v>
      </c>
      <c r="N18" s="87">
        <f>M18/J18</f>
        <v>136.0487804878049</v>
      </c>
      <c r="O18" s="91">
        <f t="shared" si="2"/>
        <v>17.253944065973467</v>
      </c>
      <c r="P18" s="57">
        <v>710711</v>
      </c>
      <c r="Q18" s="58">
        <v>39341</v>
      </c>
      <c r="R18" s="88">
        <f t="shared" si="4"/>
        <v>-0.7291655820720377</v>
      </c>
      <c r="S18" s="88">
        <f t="shared" si="5"/>
        <v>-0.7164281538344222</v>
      </c>
      <c r="T18" s="89">
        <v>22710793</v>
      </c>
      <c r="U18" s="90">
        <v>1281800</v>
      </c>
      <c r="V18" s="94">
        <f t="shared" si="0"/>
        <v>17.71789124668435</v>
      </c>
    </row>
    <row r="19" spans="1:22" s="59" customFormat="1" ht="11.25">
      <c r="A19" s="51">
        <v>13</v>
      </c>
      <c r="B19" s="52"/>
      <c r="C19" s="53" t="s">
        <v>94</v>
      </c>
      <c r="D19" s="54" t="s">
        <v>35</v>
      </c>
      <c r="E19" s="99" t="s">
        <v>95</v>
      </c>
      <c r="F19" s="55">
        <v>43819</v>
      </c>
      <c r="G19" s="56" t="s">
        <v>30</v>
      </c>
      <c r="H19" s="70">
        <v>102</v>
      </c>
      <c r="I19" s="70">
        <v>42</v>
      </c>
      <c r="J19" s="86">
        <v>42</v>
      </c>
      <c r="K19" s="71">
        <v>1</v>
      </c>
      <c r="L19" s="89">
        <v>223710</v>
      </c>
      <c r="M19" s="90">
        <v>7630</v>
      </c>
      <c r="N19" s="87">
        <f>M19/J19</f>
        <v>181.66666666666666</v>
      </c>
      <c r="O19" s="91">
        <f t="shared" si="2"/>
        <v>29.319790301441678</v>
      </c>
      <c r="P19" s="57">
        <v>458788</v>
      </c>
      <c r="Q19" s="58">
        <v>18457</v>
      </c>
      <c r="R19" s="88">
        <f t="shared" si="4"/>
        <v>-0.5123891644942762</v>
      </c>
      <c r="S19" s="88">
        <f t="shared" si="5"/>
        <v>-0.5866067074822561</v>
      </c>
      <c r="T19" s="89">
        <v>682498</v>
      </c>
      <c r="U19" s="90">
        <v>26087</v>
      </c>
      <c r="V19" s="94">
        <f t="shared" si="0"/>
        <v>26.162379729367117</v>
      </c>
    </row>
    <row r="20" spans="1:22" s="59" customFormat="1" ht="11.25">
      <c r="A20" s="51">
        <v>14</v>
      </c>
      <c r="B20" s="52"/>
      <c r="C20" s="53" t="s">
        <v>83</v>
      </c>
      <c r="D20" s="54" t="s">
        <v>26</v>
      </c>
      <c r="E20" s="99" t="s">
        <v>84</v>
      </c>
      <c r="F20" s="55">
        <v>43805</v>
      </c>
      <c r="G20" s="56" t="s">
        <v>23</v>
      </c>
      <c r="H20" s="70">
        <v>189</v>
      </c>
      <c r="I20" s="70">
        <v>35</v>
      </c>
      <c r="J20" s="86">
        <v>35</v>
      </c>
      <c r="K20" s="71">
        <v>4</v>
      </c>
      <c r="L20" s="89">
        <v>100231</v>
      </c>
      <c r="M20" s="90">
        <v>4983</v>
      </c>
      <c r="N20" s="87">
        <f>M20/J20</f>
        <v>142.37142857142857</v>
      </c>
      <c r="O20" s="91">
        <f t="shared" si="2"/>
        <v>20.11458960465583</v>
      </c>
      <c r="P20" s="57">
        <v>383316</v>
      </c>
      <c r="Q20" s="58">
        <v>19580</v>
      </c>
      <c r="R20" s="88">
        <f t="shared" si="4"/>
        <v>-0.7385160024627201</v>
      </c>
      <c r="S20" s="88">
        <f t="shared" si="5"/>
        <v>-0.7455056179775281</v>
      </c>
      <c r="T20" s="89">
        <v>2601566</v>
      </c>
      <c r="U20" s="90">
        <v>132024</v>
      </c>
      <c r="V20" s="94">
        <f t="shared" si="0"/>
        <v>19.70525056050415</v>
      </c>
    </row>
    <row r="21" spans="1:22" s="59" customFormat="1" ht="11.25">
      <c r="A21" s="51">
        <v>15</v>
      </c>
      <c r="B21" s="52"/>
      <c r="C21" s="53" t="s">
        <v>91</v>
      </c>
      <c r="D21" s="54" t="s">
        <v>79</v>
      </c>
      <c r="E21" s="99" t="s">
        <v>92</v>
      </c>
      <c r="F21" s="55">
        <v>43819</v>
      </c>
      <c r="G21" s="56" t="s">
        <v>31</v>
      </c>
      <c r="H21" s="70">
        <v>145</v>
      </c>
      <c r="I21" s="70">
        <v>87</v>
      </c>
      <c r="J21" s="86">
        <v>87</v>
      </c>
      <c r="K21" s="71">
        <v>2</v>
      </c>
      <c r="L21" s="89">
        <v>79846</v>
      </c>
      <c r="M21" s="90">
        <v>4905</v>
      </c>
      <c r="N21" s="87">
        <f>M21/J21</f>
        <v>56.37931034482759</v>
      </c>
      <c r="O21" s="91">
        <f t="shared" si="2"/>
        <v>16.27849133537207</v>
      </c>
      <c r="P21" s="57">
        <v>378926</v>
      </c>
      <c r="Q21" s="58">
        <v>21844</v>
      </c>
      <c r="R21" s="88">
        <f t="shared" si="4"/>
        <v>-0.789283395702591</v>
      </c>
      <c r="S21" s="88">
        <f t="shared" si="5"/>
        <v>-0.775453213697125</v>
      </c>
      <c r="T21" s="95">
        <v>458772</v>
      </c>
      <c r="U21" s="96">
        <v>26749</v>
      </c>
      <c r="V21" s="94">
        <f t="shared" si="0"/>
        <v>17.150996298927062</v>
      </c>
    </row>
    <row r="22" spans="1:22" s="59" customFormat="1" ht="11.25">
      <c r="A22" s="51">
        <v>16</v>
      </c>
      <c r="B22" s="52"/>
      <c r="C22" s="53" t="s">
        <v>88</v>
      </c>
      <c r="D22" s="54" t="s">
        <v>40</v>
      </c>
      <c r="E22" s="99" t="s">
        <v>88</v>
      </c>
      <c r="F22" s="55">
        <v>43812</v>
      </c>
      <c r="G22" s="101" t="s">
        <v>42</v>
      </c>
      <c r="H22" s="70">
        <v>300</v>
      </c>
      <c r="I22" s="70">
        <v>33</v>
      </c>
      <c r="J22" s="86">
        <v>34</v>
      </c>
      <c r="K22" s="71">
        <v>3</v>
      </c>
      <c r="L22" s="89">
        <v>89389</v>
      </c>
      <c r="M22" s="90">
        <v>4700</v>
      </c>
      <c r="N22" s="87">
        <f>M22/J22</f>
        <v>138.23529411764707</v>
      </c>
      <c r="O22" s="91">
        <f t="shared" si="2"/>
        <v>19.018936170212765</v>
      </c>
      <c r="P22" s="57">
        <v>506996</v>
      </c>
      <c r="Q22" s="58">
        <v>27777</v>
      </c>
      <c r="R22" s="88">
        <f t="shared" si="4"/>
        <v>-0.8236889442914737</v>
      </c>
      <c r="S22" s="88">
        <f t="shared" si="5"/>
        <v>-0.8307952622673435</v>
      </c>
      <c r="T22" s="89">
        <v>1965076</v>
      </c>
      <c r="U22" s="90">
        <v>108725</v>
      </c>
      <c r="V22" s="94">
        <f t="shared" si="0"/>
        <v>18.073819268797426</v>
      </c>
    </row>
    <row r="23" spans="1:22" s="59" customFormat="1" ht="11.25">
      <c r="A23" s="51">
        <v>17</v>
      </c>
      <c r="B23" s="52"/>
      <c r="C23" s="53" t="s">
        <v>75</v>
      </c>
      <c r="D23" s="54" t="s">
        <v>62</v>
      </c>
      <c r="E23" s="99" t="s">
        <v>76</v>
      </c>
      <c r="F23" s="55">
        <v>43805</v>
      </c>
      <c r="G23" s="56" t="s">
        <v>37</v>
      </c>
      <c r="H23" s="70">
        <v>26</v>
      </c>
      <c r="I23" s="70">
        <v>22</v>
      </c>
      <c r="J23" s="86">
        <v>22</v>
      </c>
      <c r="K23" s="71">
        <v>3</v>
      </c>
      <c r="L23" s="75">
        <v>70024.0000000829</v>
      </c>
      <c r="M23" s="76">
        <v>4259</v>
      </c>
      <c r="N23" s="87">
        <f>M23/J23</f>
        <v>193.5909090909091</v>
      </c>
      <c r="O23" s="91">
        <f t="shared" si="2"/>
        <v>16.441418173299578</v>
      </c>
      <c r="P23" s="57">
        <v>95116.5</v>
      </c>
      <c r="Q23" s="58">
        <v>5949</v>
      </c>
      <c r="R23" s="88">
        <f t="shared" si="4"/>
        <v>-0.26380806694860615</v>
      </c>
      <c r="S23" s="88">
        <f t="shared" si="5"/>
        <v>-0.28408135821146413</v>
      </c>
      <c r="T23" s="75">
        <v>514392.5</v>
      </c>
      <c r="U23" s="76">
        <v>31546</v>
      </c>
      <c r="V23" s="94">
        <f t="shared" si="0"/>
        <v>16.30610853990997</v>
      </c>
    </row>
    <row r="24" spans="1:22" s="59" customFormat="1" ht="11.25">
      <c r="A24" s="51">
        <v>18</v>
      </c>
      <c r="B24" s="67"/>
      <c r="C24" s="61" t="s">
        <v>103</v>
      </c>
      <c r="D24" s="62" t="s">
        <v>104</v>
      </c>
      <c r="E24" s="100" t="s">
        <v>103</v>
      </c>
      <c r="F24" s="63">
        <v>43819</v>
      </c>
      <c r="G24" s="56" t="s">
        <v>45</v>
      </c>
      <c r="H24" s="72">
        <v>123</v>
      </c>
      <c r="I24" s="72">
        <v>25</v>
      </c>
      <c r="J24" s="86">
        <v>25</v>
      </c>
      <c r="K24" s="71">
        <v>2</v>
      </c>
      <c r="L24" s="89">
        <v>45528.5</v>
      </c>
      <c r="M24" s="90">
        <v>4173</v>
      </c>
      <c r="N24" s="87">
        <f>M24/J24</f>
        <v>166.92</v>
      </c>
      <c r="O24" s="91">
        <f t="shared" si="2"/>
        <v>10.91025641025641</v>
      </c>
      <c r="P24" s="57">
        <v>184150</v>
      </c>
      <c r="Q24" s="58">
        <v>16018</v>
      </c>
      <c r="R24" s="88">
        <f t="shared" si="4"/>
        <v>-0.7527640510453435</v>
      </c>
      <c r="S24" s="88">
        <f t="shared" si="5"/>
        <v>-0.7394805843426145</v>
      </c>
      <c r="T24" s="92">
        <v>229678.5</v>
      </c>
      <c r="U24" s="93">
        <v>20191</v>
      </c>
      <c r="V24" s="94">
        <f t="shared" si="0"/>
        <v>11.375290971224803</v>
      </c>
    </row>
    <row r="25" spans="1:22" s="59" customFormat="1" ht="11.25">
      <c r="A25" s="51">
        <v>19</v>
      </c>
      <c r="B25" s="52"/>
      <c r="C25" s="53" t="s">
        <v>61</v>
      </c>
      <c r="D25" s="54" t="s">
        <v>25</v>
      </c>
      <c r="E25" s="99" t="s">
        <v>60</v>
      </c>
      <c r="F25" s="55">
        <v>43770</v>
      </c>
      <c r="G25" s="56" t="s">
        <v>31</v>
      </c>
      <c r="H25" s="70">
        <v>100</v>
      </c>
      <c r="I25" s="70">
        <v>19</v>
      </c>
      <c r="J25" s="86">
        <v>19</v>
      </c>
      <c r="K25" s="71">
        <v>9</v>
      </c>
      <c r="L25" s="89">
        <v>76727</v>
      </c>
      <c r="M25" s="90">
        <v>3477</v>
      </c>
      <c r="N25" s="87">
        <f>M25/J25</f>
        <v>183</v>
      </c>
      <c r="O25" s="91">
        <f t="shared" si="2"/>
        <v>22.06701179177452</v>
      </c>
      <c r="P25" s="57">
        <v>68901.5</v>
      </c>
      <c r="Q25" s="58">
        <v>3308</v>
      </c>
      <c r="R25" s="88">
        <f t="shared" si="4"/>
        <v>0.11357517615726799</v>
      </c>
      <c r="S25" s="88">
        <f t="shared" si="5"/>
        <v>0.05108827085852479</v>
      </c>
      <c r="T25" s="95">
        <v>2079891.7</v>
      </c>
      <c r="U25" s="96">
        <v>97665</v>
      </c>
      <c r="V25" s="94">
        <f t="shared" si="0"/>
        <v>21.296182870014846</v>
      </c>
    </row>
    <row r="26" spans="1:22" s="59" customFormat="1" ht="11.25">
      <c r="A26" s="51">
        <v>20</v>
      </c>
      <c r="B26" s="60" t="s">
        <v>24</v>
      </c>
      <c r="C26" s="53" t="s">
        <v>119</v>
      </c>
      <c r="D26" s="54" t="s">
        <v>35</v>
      </c>
      <c r="E26" s="99" t="s">
        <v>120</v>
      </c>
      <c r="F26" s="55">
        <v>43826</v>
      </c>
      <c r="G26" s="56" t="s">
        <v>37</v>
      </c>
      <c r="H26" s="70">
        <v>35</v>
      </c>
      <c r="I26" s="70">
        <v>23</v>
      </c>
      <c r="J26" s="86">
        <v>23</v>
      </c>
      <c r="K26" s="71">
        <v>1</v>
      </c>
      <c r="L26" s="75">
        <v>60083.4999998003</v>
      </c>
      <c r="M26" s="76">
        <v>3359</v>
      </c>
      <c r="N26" s="87">
        <f>M26/J26</f>
        <v>146.04347826086956</v>
      </c>
      <c r="O26" s="91">
        <f t="shared" si="2"/>
        <v>17.887317654004256</v>
      </c>
      <c r="P26" s="57"/>
      <c r="Q26" s="58"/>
      <c r="R26" s="88"/>
      <c r="S26" s="88"/>
      <c r="T26" s="75">
        <v>60083.4999998003</v>
      </c>
      <c r="U26" s="76">
        <v>3359</v>
      </c>
      <c r="V26" s="94">
        <f t="shared" si="0"/>
        <v>17.887317654004256</v>
      </c>
    </row>
    <row r="27" spans="1:22" s="59" customFormat="1" ht="11.25">
      <c r="A27" s="51">
        <v>21</v>
      </c>
      <c r="B27" s="60" t="s">
        <v>24</v>
      </c>
      <c r="C27" s="53" t="s">
        <v>115</v>
      </c>
      <c r="D27" s="54" t="s">
        <v>62</v>
      </c>
      <c r="E27" s="99" t="s">
        <v>116</v>
      </c>
      <c r="F27" s="55">
        <v>43826</v>
      </c>
      <c r="G27" s="56" t="s">
        <v>36</v>
      </c>
      <c r="H27" s="70">
        <v>30</v>
      </c>
      <c r="I27" s="70">
        <v>31</v>
      </c>
      <c r="J27" s="86">
        <v>31</v>
      </c>
      <c r="K27" s="71">
        <v>1</v>
      </c>
      <c r="L27" s="75">
        <v>46808</v>
      </c>
      <c r="M27" s="74">
        <v>2213</v>
      </c>
      <c r="N27" s="87">
        <f>M27/J27</f>
        <v>71.38709677419355</v>
      </c>
      <c r="O27" s="91">
        <f t="shared" si="2"/>
        <v>21.151378219611388</v>
      </c>
      <c r="P27" s="57"/>
      <c r="Q27" s="68"/>
      <c r="R27" s="88"/>
      <c r="S27" s="88"/>
      <c r="T27" s="73">
        <v>46808</v>
      </c>
      <c r="U27" s="74">
        <v>2213</v>
      </c>
      <c r="V27" s="94">
        <f t="shared" si="0"/>
        <v>21.151378219611388</v>
      </c>
    </row>
    <row r="28" spans="1:22" s="59" customFormat="1" ht="11.25">
      <c r="A28" s="51">
        <v>22</v>
      </c>
      <c r="B28" s="60" t="s">
        <v>24</v>
      </c>
      <c r="C28" s="53" t="s">
        <v>114</v>
      </c>
      <c r="D28" s="54" t="s">
        <v>104</v>
      </c>
      <c r="E28" s="99" t="s">
        <v>114</v>
      </c>
      <c r="F28" s="55">
        <v>43826</v>
      </c>
      <c r="G28" s="102" t="s">
        <v>34</v>
      </c>
      <c r="H28" s="70">
        <v>18</v>
      </c>
      <c r="I28" s="70">
        <v>18</v>
      </c>
      <c r="J28" s="86">
        <v>18</v>
      </c>
      <c r="K28" s="71">
        <v>1</v>
      </c>
      <c r="L28" s="89">
        <v>25293</v>
      </c>
      <c r="M28" s="90">
        <v>1953</v>
      </c>
      <c r="N28" s="87">
        <f>M28/J28</f>
        <v>108.5</v>
      </c>
      <c r="O28" s="91">
        <f t="shared" si="2"/>
        <v>12.950844854070661</v>
      </c>
      <c r="P28" s="57"/>
      <c r="Q28" s="58"/>
      <c r="R28" s="88"/>
      <c r="S28" s="88"/>
      <c r="T28" s="89">
        <v>25293</v>
      </c>
      <c r="U28" s="90">
        <v>1953</v>
      </c>
      <c r="V28" s="94">
        <f t="shared" si="0"/>
        <v>12.950844854070661</v>
      </c>
    </row>
    <row r="29" spans="1:22" s="59" customFormat="1" ht="11.25">
      <c r="A29" s="51">
        <v>23</v>
      </c>
      <c r="B29" s="60" t="s">
        <v>24</v>
      </c>
      <c r="C29" s="53" t="s">
        <v>113</v>
      </c>
      <c r="D29" s="54" t="s">
        <v>35</v>
      </c>
      <c r="E29" s="99" t="s">
        <v>112</v>
      </c>
      <c r="F29" s="55">
        <v>43826</v>
      </c>
      <c r="G29" s="101" t="s">
        <v>42</v>
      </c>
      <c r="H29" s="70">
        <v>26</v>
      </c>
      <c r="I29" s="70">
        <v>26</v>
      </c>
      <c r="J29" s="86">
        <v>26</v>
      </c>
      <c r="K29" s="71">
        <v>1</v>
      </c>
      <c r="L29" s="89">
        <v>28516</v>
      </c>
      <c r="M29" s="90">
        <v>1361</v>
      </c>
      <c r="N29" s="87">
        <f>M29/J29</f>
        <v>52.34615384615385</v>
      </c>
      <c r="O29" s="91">
        <f t="shared" si="2"/>
        <v>20.952240999265246</v>
      </c>
      <c r="P29" s="57"/>
      <c r="Q29" s="58"/>
      <c r="R29" s="88"/>
      <c r="S29" s="88"/>
      <c r="T29" s="89">
        <v>28516</v>
      </c>
      <c r="U29" s="90">
        <v>1361</v>
      </c>
      <c r="V29" s="94">
        <f t="shared" si="0"/>
        <v>20.952240999265246</v>
      </c>
    </row>
    <row r="30" spans="1:22" s="59" customFormat="1" ht="11.25">
      <c r="A30" s="51">
        <v>24</v>
      </c>
      <c r="B30" s="52"/>
      <c r="C30" s="53" t="s">
        <v>50</v>
      </c>
      <c r="D30" s="54" t="s">
        <v>28</v>
      </c>
      <c r="E30" s="99" t="s">
        <v>51</v>
      </c>
      <c r="F30" s="55">
        <v>43679</v>
      </c>
      <c r="G30" s="56" t="s">
        <v>30</v>
      </c>
      <c r="H30" s="70">
        <v>235</v>
      </c>
      <c r="I30" s="70">
        <v>4</v>
      </c>
      <c r="J30" s="86">
        <v>4</v>
      </c>
      <c r="K30" s="71">
        <v>16</v>
      </c>
      <c r="L30" s="89">
        <v>9401</v>
      </c>
      <c r="M30" s="90">
        <v>1295</v>
      </c>
      <c r="N30" s="87">
        <f>M30/J30</f>
        <v>323.75</v>
      </c>
      <c r="O30" s="91">
        <f t="shared" si="2"/>
        <v>7.2594594594594595</v>
      </c>
      <c r="P30" s="57">
        <v>4414.7</v>
      </c>
      <c r="Q30" s="58">
        <v>417</v>
      </c>
      <c r="R30" s="88">
        <f>IF(P30&lt;&gt;0,-(P30-L30)/P30,"")</f>
        <v>1.1294765216209484</v>
      </c>
      <c r="S30" s="88">
        <f>IF(Q30&lt;&gt;0,-(Q30-M30)/Q30,"")</f>
        <v>2.105515587529976</v>
      </c>
      <c r="T30" s="75">
        <v>768953.5</v>
      </c>
      <c r="U30" s="76">
        <v>48548</v>
      </c>
      <c r="V30" s="94">
        <f t="shared" si="0"/>
        <v>15.839035593639284</v>
      </c>
    </row>
    <row r="31" spans="1:22" s="59" customFormat="1" ht="11.25">
      <c r="A31" s="51">
        <v>25</v>
      </c>
      <c r="B31" s="52"/>
      <c r="C31" s="53" t="s">
        <v>100</v>
      </c>
      <c r="D31" s="54" t="s">
        <v>29</v>
      </c>
      <c r="E31" s="99" t="s">
        <v>101</v>
      </c>
      <c r="F31" s="55">
        <v>43819</v>
      </c>
      <c r="G31" s="56" t="s">
        <v>36</v>
      </c>
      <c r="H31" s="70">
        <v>145</v>
      </c>
      <c r="I31" s="70">
        <v>58</v>
      </c>
      <c r="J31" s="86">
        <v>58</v>
      </c>
      <c r="K31" s="71">
        <v>2</v>
      </c>
      <c r="L31" s="75">
        <v>27011</v>
      </c>
      <c r="M31" s="74">
        <v>1282</v>
      </c>
      <c r="N31" s="87">
        <f>M31/J31</f>
        <v>22.103448275862068</v>
      </c>
      <c r="O31" s="91">
        <f t="shared" si="2"/>
        <v>21.069422776911075</v>
      </c>
      <c r="P31" s="57">
        <v>221413</v>
      </c>
      <c r="Q31" s="68">
        <v>11679</v>
      </c>
      <c r="R31" s="88">
        <f>IF(P31&lt;&gt;0,-(P31-L31)/P31,"")</f>
        <v>-0.8780062597950437</v>
      </c>
      <c r="S31" s="88">
        <f>IF(Q31&lt;&gt;0,-(Q31-M31)/Q31,"")</f>
        <v>-0.8902303279390359</v>
      </c>
      <c r="T31" s="73">
        <v>248424</v>
      </c>
      <c r="U31" s="74">
        <v>12961</v>
      </c>
      <c r="V31" s="94">
        <f t="shared" si="0"/>
        <v>19.1670395802793</v>
      </c>
    </row>
    <row r="32" spans="1:22" s="59" customFormat="1" ht="11.25">
      <c r="A32" s="51">
        <v>26</v>
      </c>
      <c r="B32" s="60" t="s">
        <v>24</v>
      </c>
      <c r="C32" s="53" t="s">
        <v>110</v>
      </c>
      <c r="D32" s="54" t="s">
        <v>102</v>
      </c>
      <c r="E32" s="99" t="s">
        <v>110</v>
      </c>
      <c r="F32" s="55">
        <v>43826</v>
      </c>
      <c r="G32" s="56" t="s">
        <v>30</v>
      </c>
      <c r="H32" s="70">
        <v>67</v>
      </c>
      <c r="I32" s="70">
        <v>67</v>
      </c>
      <c r="J32" s="86">
        <v>67</v>
      </c>
      <c r="K32" s="71">
        <v>1</v>
      </c>
      <c r="L32" s="89">
        <v>22424.5</v>
      </c>
      <c r="M32" s="90">
        <v>1219</v>
      </c>
      <c r="N32" s="87">
        <f>M32/J32</f>
        <v>18.19402985074627</v>
      </c>
      <c r="O32" s="91">
        <f t="shared" si="2"/>
        <v>18.395816242821986</v>
      </c>
      <c r="P32" s="57"/>
      <c r="Q32" s="58"/>
      <c r="R32" s="88"/>
      <c r="S32" s="88"/>
      <c r="T32" s="89">
        <v>22424.5</v>
      </c>
      <c r="U32" s="90">
        <v>1219</v>
      </c>
      <c r="V32" s="94">
        <f t="shared" si="0"/>
        <v>18.395816242821986</v>
      </c>
    </row>
    <row r="33" spans="1:22" s="59" customFormat="1" ht="11.25">
      <c r="A33" s="51">
        <v>27</v>
      </c>
      <c r="B33" s="52"/>
      <c r="C33" s="53" t="s">
        <v>93</v>
      </c>
      <c r="D33" s="54" t="s">
        <v>40</v>
      </c>
      <c r="E33" s="99" t="s">
        <v>93</v>
      </c>
      <c r="F33" s="55">
        <v>43819</v>
      </c>
      <c r="G33" s="56" t="s">
        <v>37</v>
      </c>
      <c r="H33" s="70">
        <v>24</v>
      </c>
      <c r="I33" s="70">
        <v>9</v>
      </c>
      <c r="J33" s="86">
        <v>9</v>
      </c>
      <c r="K33" s="71">
        <v>2</v>
      </c>
      <c r="L33" s="75">
        <v>17981.9999999504</v>
      </c>
      <c r="M33" s="76">
        <v>972</v>
      </c>
      <c r="N33" s="87">
        <f>M33/J33</f>
        <v>108</v>
      </c>
      <c r="O33" s="91">
        <f t="shared" si="2"/>
        <v>18.499999999948972</v>
      </c>
      <c r="P33" s="57">
        <v>46986.5</v>
      </c>
      <c r="Q33" s="58">
        <v>2715</v>
      </c>
      <c r="R33" s="88">
        <f aca="true" t="shared" si="6" ref="R33:R53">IF(P33&lt;&gt;0,-(P33-L33)/P33,"")</f>
        <v>-0.617294329223279</v>
      </c>
      <c r="S33" s="88">
        <f aca="true" t="shared" si="7" ref="S33:S53">IF(Q33&lt;&gt;0,-(Q33-M33)/Q33,"")</f>
        <v>-0.6419889502762431</v>
      </c>
      <c r="T33" s="75">
        <v>79740.5</v>
      </c>
      <c r="U33" s="76">
        <v>4738</v>
      </c>
      <c r="V33" s="94">
        <f t="shared" si="0"/>
        <v>16.82999155761925</v>
      </c>
    </row>
    <row r="34" spans="1:22" s="59" customFormat="1" ht="11.25">
      <c r="A34" s="51">
        <v>28</v>
      </c>
      <c r="B34" s="52"/>
      <c r="C34" s="53" t="s">
        <v>59</v>
      </c>
      <c r="D34" s="54" t="s">
        <v>38</v>
      </c>
      <c r="E34" s="99" t="s">
        <v>59</v>
      </c>
      <c r="F34" s="55">
        <v>43770</v>
      </c>
      <c r="G34" s="56" t="s">
        <v>31</v>
      </c>
      <c r="H34" s="70">
        <v>194</v>
      </c>
      <c r="I34" s="70">
        <v>3</v>
      </c>
      <c r="J34" s="86">
        <v>3</v>
      </c>
      <c r="K34" s="71">
        <v>9</v>
      </c>
      <c r="L34" s="89">
        <v>10901</v>
      </c>
      <c r="M34" s="90">
        <v>895</v>
      </c>
      <c r="N34" s="87">
        <f>M34/J34</f>
        <v>298.3333333333333</v>
      </c>
      <c r="O34" s="91">
        <f t="shared" si="2"/>
        <v>12.179888268156425</v>
      </c>
      <c r="P34" s="57">
        <v>11559</v>
      </c>
      <c r="Q34" s="58">
        <v>840</v>
      </c>
      <c r="R34" s="88">
        <f t="shared" si="6"/>
        <v>-0.056925339562245866</v>
      </c>
      <c r="S34" s="88">
        <f t="shared" si="7"/>
        <v>0.06547619047619048</v>
      </c>
      <c r="T34" s="95">
        <v>613622</v>
      </c>
      <c r="U34" s="96">
        <v>38018</v>
      </c>
      <c r="V34" s="94">
        <f t="shared" si="0"/>
        <v>16.140301962228417</v>
      </c>
    </row>
    <row r="35" spans="1:22" s="59" customFormat="1" ht="11.25">
      <c r="A35" s="51">
        <v>29</v>
      </c>
      <c r="B35" s="52"/>
      <c r="C35" s="53" t="s">
        <v>65</v>
      </c>
      <c r="D35" s="54" t="s">
        <v>26</v>
      </c>
      <c r="E35" s="99" t="s">
        <v>66</v>
      </c>
      <c r="F35" s="55">
        <v>43784</v>
      </c>
      <c r="G35" s="56" t="s">
        <v>31</v>
      </c>
      <c r="H35" s="70">
        <v>275</v>
      </c>
      <c r="I35" s="70">
        <v>5</v>
      </c>
      <c r="J35" s="86">
        <v>5</v>
      </c>
      <c r="K35" s="71">
        <v>7</v>
      </c>
      <c r="L35" s="89">
        <v>8359</v>
      </c>
      <c r="M35" s="90">
        <v>823</v>
      </c>
      <c r="N35" s="87">
        <f>M35/J35</f>
        <v>164.6</v>
      </c>
      <c r="O35" s="91">
        <f t="shared" si="2"/>
        <v>10.15674362089915</v>
      </c>
      <c r="P35" s="57">
        <v>3392</v>
      </c>
      <c r="Q35" s="58">
        <v>254</v>
      </c>
      <c r="R35" s="88">
        <f t="shared" si="6"/>
        <v>1.4643278301886793</v>
      </c>
      <c r="S35" s="88">
        <f t="shared" si="7"/>
        <v>2.2401574803149606</v>
      </c>
      <c r="T35" s="95">
        <v>1547302.3</v>
      </c>
      <c r="U35" s="96">
        <v>96264</v>
      </c>
      <c r="V35" s="94">
        <f t="shared" si="0"/>
        <v>16.073530083935843</v>
      </c>
    </row>
    <row r="36" spans="1:22" s="59" customFormat="1" ht="11.25">
      <c r="A36" s="51">
        <v>30</v>
      </c>
      <c r="B36" s="67"/>
      <c r="C36" s="61" t="s">
        <v>74</v>
      </c>
      <c r="D36" s="62" t="s">
        <v>26</v>
      </c>
      <c r="E36" s="100" t="s">
        <v>74</v>
      </c>
      <c r="F36" s="63">
        <v>43798</v>
      </c>
      <c r="G36" s="56" t="s">
        <v>45</v>
      </c>
      <c r="H36" s="72">
        <v>100</v>
      </c>
      <c r="I36" s="72">
        <v>4</v>
      </c>
      <c r="J36" s="86">
        <v>4</v>
      </c>
      <c r="K36" s="71">
        <v>5</v>
      </c>
      <c r="L36" s="89">
        <v>7806</v>
      </c>
      <c r="M36" s="90">
        <v>682</v>
      </c>
      <c r="N36" s="87">
        <f>M36/J36</f>
        <v>170.5</v>
      </c>
      <c r="O36" s="91">
        <f t="shared" si="2"/>
        <v>11.44574780058651</v>
      </c>
      <c r="P36" s="57">
        <v>20707</v>
      </c>
      <c r="Q36" s="58">
        <v>1581</v>
      </c>
      <c r="R36" s="88">
        <f t="shared" si="6"/>
        <v>-0.62302602984498</v>
      </c>
      <c r="S36" s="88">
        <f t="shared" si="7"/>
        <v>-0.5686274509803921</v>
      </c>
      <c r="T36" s="92">
        <v>214707</v>
      </c>
      <c r="U36" s="93">
        <v>13230</v>
      </c>
      <c r="V36" s="94">
        <f t="shared" si="0"/>
        <v>16.22879818594104</v>
      </c>
    </row>
    <row r="37" spans="1:22" s="59" customFormat="1" ht="11.25">
      <c r="A37" s="51">
        <v>31</v>
      </c>
      <c r="B37" s="52"/>
      <c r="C37" s="53" t="s">
        <v>73</v>
      </c>
      <c r="D37" s="54" t="s">
        <v>35</v>
      </c>
      <c r="E37" s="99" t="s">
        <v>73</v>
      </c>
      <c r="F37" s="55">
        <v>43798</v>
      </c>
      <c r="G37" s="56" t="s">
        <v>30</v>
      </c>
      <c r="H37" s="70">
        <v>232</v>
      </c>
      <c r="I37" s="70">
        <v>5</v>
      </c>
      <c r="J37" s="86">
        <v>5</v>
      </c>
      <c r="K37" s="71">
        <v>4</v>
      </c>
      <c r="L37" s="89">
        <v>5312.04</v>
      </c>
      <c r="M37" s="90">
        <v>577</v>
      </c>
      <c r="N37" s="87">
        <f>M37/J37</f>
        <v>115.4</v>
      </c>
      <c r="O37" s="91">
        <f t="shared" si="2"/>
        <v>9.206308492201039</v>
      </c>
      <c r="P37" s="57">
        <v>20952</v>
      </c>
      <c r="Q37" s="58">
        <v>811</v>
      </c>
      <c r="R37" s="88">
        <f t="shared" si="6"/>
        <v>-0.7464662084765177</v>
      </c>
      <c r="S37" s="88">
        <f t="shared" si="7"/>
        <v>-0.2885326757090012</v>
      </c>
      <c r="T37" s="89">
        <v>895328.54</v>
      </c>
      <c r="U37" s="90">
        <v>43705</v>
      </c>
      <c r="V37" s="94">
        <f t="shared" si="0"/>
        <v>20.48572337261183</v>
      </c>
    </row>
    <row r="38" spans="1:22" s="59" customFormat="1" ht="11.25">
      <c r="A38" s="51">
        <v>32</v>
      </c>
      <c r="B38" s="52"/>
      <c r="C38" s="53" t="s">
        <v>55</v>
      </c>
      <c r="D38" s="54" t="s">
        <v>29</v>
      </c>
      <c r="E38" s="99" t="s">
        <v>55</v>
      </c>
      <c r="F38" s="55">
        <v>43742</v>
      </c>
      <c r="G38" s="101" t="s">
        <v>42</v>
      </c>
      <c r="H38" s="70">
        <v>381</v>
      </c>
      <c r="I38" s="70">
        <v>4</v>
      </c>
      <c r="J38" s="86">
        <v>4</v>
      </c>
      <c r="K38" s="71">
        <v>13</v>
      </c>
      <c r="L38" s="89">
        <v>4788</v>
      </c>
      <c r="M38" s="90">
        <v>463</v>
      </c>
      <c r="N38" s="87">
        <f>M38/J38</f>
        <v>115.75</v>
      </c>
      <c r="O38" s="91">
        <f t="shared" si="2"/>
        <v>10.341252699784016</v>
      </c>
      <c r="P38" s="57">
        <v>20874</v>
      </c>
      <c r="Q38" s="58">
        <v>1773</v>
      </c>
      <c r="R38" s="88">
        <f t="shared" si="6"/>
        <v>-0.7706237424547284</v>
      </c>
      <c r="S38" s="88">
        <f t="shared" si="7"/>
        <v>-0.7388606880992667</v>
      </c>
      <c r="T38" s="89">
        <v>34299284</v>
      </c>
      <c r="U38" s="90">
        <v>2107663</v>
      </c>
      <c r="V38" s="94">
        <f t="shared" si="0"/>
        <v>16.27360920602582</v>
      </c>
    </row>
    <row r="39" spans="1:22" s="59" customFormat="1" ht="11.25">
      <c r="A39" s="51">
        <v>33</v>
      </c>
      <c r="B39" s="52"/>
      <c r="C39" s="53" t="s">
        <v>81</v>
      </c>
      <c r="D39" s="54" t="s">
        <v>62</v>
      </c>
      <c r="E39" s="99" t="s">
        <v>82</v>
      </c>
      <c r="F39" s="55">
        <v>43805</v>
      </c>
      <c r="G39" s="102" t="s">
        <v>34</v>
      </c>
      <c r="H39" s="70">
        <v>17</v>
      </c>
      <c r="I39" s="70">
        <v>2</v>
      </c>
      <c r="J39" s="86">
        <v>2</v>
      </c>
      <c r="K39" s="71">
        <v>4</v>
      </c>
      <c r="L39" s="89">
        <v>2992</v>
      </c>
      <c r="M39" s="90">
        <v>286</v>
      </c>
      <c r="N39" s="87">
        <f>M39/J39</f>
        <v>143</v>
      </c>
      <c r="O39" s="91">
        <f t="shared" si="2"/>
        <v>10.461538461538462</v>
      </c>
      <c r="P39" s="57">
        <v>3590</v>
      </c>
      <c r="Q39" s="58">
        <v>359</v>
      </c>
      <c r="R39" s="88">
        <f t="shared" si="6"/>
        <v>-0.16657381615598885</v>
      </c>
      <c r="S39" s="88">
        <f t="shared" si="7"/>
        <v>-0.20334261838440112</v>
      </c>
      <c r="T39" s="89">
        <v>54048</v>
      </c>
      <c r="U39" s="90">
        <v>4330</v>
      </c>
      <c r="V39" s="94">
        <f aca="true" t="shared" si="8" ref="V39:V53">T39/U39</f>
        <v>12.482217090069284</v>
      </c>
    </row>
    <row r="40" spans="1:22" s="59" customFormat="1" ht="11.25">
      <c r="A40" s="51">
        <v>34</v>
      </c>
      <c r="B40" s="52"/>
      <c r="C40" s="53" t="s">
        <v>46</v>
      </c>
      <c r="D40" s="54" t="s">
        <v>29</v>
      </c>
      <c r="E40" s="99" t="s">
        <v>46</v>
      </c>
      <c r="F40" s="55">
        <v>43574</v>
      </c>
      <c r="G40" s="56" t="s">
        <v>31</v>
      </c>
      <c r="H40" s="70">
        <v>245</v>
      </c>
      <c r="I40" s="70">
        <v>1</v>
      </c>
      <c r="J40" s="86">
        <v>1</v>
      </c>
      <c r="K40" s="71">
        <v>16</v>
      </c>
      <c r="L40" s="89">
        <v>2376</v>
      </c>
      <c r="M40" s="90">
        <v>238</v>
      </c>
      <c r="N40" s="87">
        <f>M40/J40</f>
        <v>238</v>
      </c>
      <c r="O40" s="91">
        <f aca="true" t="shared" si="9" ref="O40:O53">L40/M40</f>
        <v>9.983193277310924</v>
      </c>
      <c r="P40" s="57">
        <v>2376</v>
      </c>
      <c r="Q40" s="58">
        <v>238</v>
      </c>
      <c r="R40" s="88">
        <f t="shared" si="6"/>
        <v>0</v>
      </c>
      <c r="S40" s="88">
        <f t="shared" si="7"/>
        <v>0</v>
      </c>
      <c r="T40" s="95">
        <v>1988202.2700000005</v>
      </c>
      <c r="U40" s="96">
        <v>147285</v>
      </c>
      <c r="V40" s="94">
        <f t="shared" si="8"/>
        <v>13.499013952540995</v>
      </c>
    </row>
    <row r="41" spans="1:22" s="59" customFormat="1" ht="11.25">
      <c r="A41" s="51">
        <v>35</v>
      </c>
      <c r="B41" s="52"/>
      <c r="C41" s="104" t="s">
        <v>48</v>
      </c>
      <c r="D41" s="54" t="s">
        <v>32</v>
      </c>
      <c r="E41" s="99" t="s">
        <v>49</v>
      </c>
      <c r="F41" s="55">
        <v>43658</v>
      </c>
      <c r="G41" s="56" t="s">
        <v>30</v>
      </c>
      <c r="H41" s="70">
        <v>230</v>
      </c>
      <c r="I41" s="70">
        <v>1</v>
      </c>
      <c r="J41" s="86">
        <v>1</v>
      </c>
      <c r="K41" s="71">
        <v>11</v>
      </c>
      <c r="L41" s="89">
        <v>1320</v>
      </c>
      <c r="M41" s="90">
        <v>220</v>
      </c>
      <c r="N41" s="87">
        <f>M41/J41</f>
        <v>220</v>
      </c>
      <c r="O41" s="91">
        <f t="shared" si="9"/>
        <v>6</v>
      </c>
      <c r="P41" s="57">
        <v>1457</v>
      </c>
      <c r="Q41" s="58">
        <v>181</v>
      </c>
      <c r="R41" s="88">
        <f t="shared" si="6"/>
        <v>-0.09402882635552505</v>
      </c>
      <c r="S41" s="88">
        <f t="shared" si="7"/>
        <v>0.2154696132596685</v>
      </c>
      <c r="T41" s="89">
        <v>492288.2</v>
      </c>
      <c r="U41" s="90">
        <v>31103</v>
      </c>
      <c r="V41" s="94">
        <f t="shared" si="8"/>
        <v>15.827675786901585</v>
      </c>
    </row>
    <row r="42" spans="1:22" s="59" customFormat="1" ht="11.25">
      <c r="A42" s="51">
        <v>36</v>
      </c>
      <c r="B42" s="52"/>
      <c r="C42" s="53" t="s">
        <v>43</v>
      </c>
      <c r="D42" s="54" t="s">
        <v>28</v>
      </c>
      <c r="E42" s="99" t="s">
        <v>44</v>
      </c>
      <c r="F42" s="55">
        <v>43455</v>
      </c>
      <c r="G42" s="56" t="s">
        <v>31</v>
      </c>
      <c r="H42" s="70">
        <v>250</v>
      </c>
      <c r="I42" s="70">
        <v>1</v>
      </c>
      <c r="J42" s="86">
        <v>1</v>
      </c>
      <c r="K42" s="71">
        <v>26</v>
      </c>
      <c r="L42" s="75">
        <v>2550</v>
      </c>
      <c r="M42" s="76">
        <v>207</v>
      </c>
      <c r="N42" s="87">
        <f>M42/J42</f>
        <v>207</v>
      </c>
      <c r="O42" s="91">
        <f t="shared" si="9"/>
        <v>12.318840579710145</v>
      </c>
      <c r="P42" s="57">
        <v>2851.2</v>
      </c>
      <c r="Q42" s="58">
        <v>285</v>
      </c>
      <c r="R42" s="88">
        <f t="shared" si="6"/>
        <v>-0.10563973063973059</v>
      </c>
      <c r="S42" s="88">
        <f t="shared" si="7"/>
        <v>-0.2736842105263158</v>
      </c>
      <c r="T42" s="95">
        <v>1339207.9400000006</v>
      </c>
      <c r="U42" s="96">
        <v>111952</v>
      </c>
      <c r="V42" s="94">
        <f t="shared" si="8"/>
        <v>11.962340467343152</v>
      </c>
    </row>
    <row r="43" spans="1:22" s="59" customFormat="1" ht="11.25">
      <c r="A43" s="51">
        <v>37</v>
      </c>
      <c r="B43" s="52"/>
      <c r="C43" s="53" t="s">
        <v>80</v>
      </c>
      <c r="D43" s="54" t="s">
        <v>79</v>
      </c>
      <c r="E43" s="99" t="s">
        <v>78</v>
      </c>
      <c r="F43" s="55">
        <v>43805</v>
      </c>
      <c r="G43" s="101" t="s">
        <v>42</v>
      </c>
      <c r="H43" s="70">
        <v>171</v>
      </c>
      <c r="I43" s="70">
        <v>10</v>
      </c>
      <c r="J43" s="86">
        <v>10</v>
      </c>
      <c r="K43" s="71">
        <v>4</v>
      </c>
      <c r="L43" s="89">
        <v>2600</v>
      </c>
      <c r="M43" s="90">
        <v>206</v>
      </c>
      <c r="N43" s="87">
        <f>M43/J43</f>
        <v>20.6</v>
      </c>
      <c r="O43" s="91">
        <f t="shared" si="9"/>
        <v>12.62135922330097</v>
      </c>
      <c r="P43" s="57">
        <v>11436</v>
      </c>
      <c r="Q43" s="58">
        <v>818</v>
      </c>
      <c r="R43" s="88">
        <f t="shared" si="6"/>
        <v>-0.7726477789436866</v>
      </c>
      <c r="S43" s="88">
        <f t="shared" si="7"/>
        <v>-0.7481662591687042</v>
      </c>
      <c r="T43" s="89">
        <v>478004</v>
      </c>
      <c r="U43" s="90">
        <v>26011</v>
      </c>
      <c r="V43" s="94">
        <f t="shared" si="8"/>
        <v>18.376994348544848</v>
      </c>
    </row>
    <row r="44" spans="1:22" s="59" customFormat="1" ht="11.25">
      <c r="A44" s="51">
        <v>38</v>
      </c>
      <c r="B44" s="67"/>
      <c r="C44" s="61" t="s">
        <v>67</v>
      </c>
      <c r="D44" s="62" t="s">
        <v>26</v>
      </c>
      <c r="E44" s="100" t="s">
        <v>68</v>
      </c>
      <c r="F44" s="63">
        <v>43784</v>
      </c>
      <c r="G44" s="56" t="s">
        <v>45</v>
      </c>
      <c r="H44" s="72">
        <v>227</v>
      </c>
      <c r="I44" s="72">
        <v>1</v>
      </c>
      <c r="J44" s="86">
        <v>1</v>
      </c>
      <c r="K44" s="71">
        <v>7</v>
      </c>
      <c r="L44" s="89">
        <v>4724</v>
      </c>
      <c r="M44" s="90">
        <v>140</v>
      </c>
      <c r="N44" s="87">
        <f>M44/J44</f>
        <v>140</v>
      </c>
      <c r="O44" s="91">
        <f t="shared" si="9"/>
        <v>33.74285714285714</v>
      </c>
      <c r="P44" s="57">
        <v>16482</v>
      </c>
      <c r="Q44" s="58">
        <v>557</v>
      </c>
      <c r="R44" s="88">
        <f t="shared" si="6"/>
        <v>-0.7133842980220847</v>
      </c>
      <c r="S44" s="88">
        <f t="shared" si="7"/>
        <v>-0.748653500897666</v>
      </c>
      <c r="T44" s="92">
        <v>2408864</v>
      </c>
      <c r="U44" s="93">
        <v>106680</v>
      </c>
      <c r="V44" s="94">
        <f t="shared" si="8"/>
        <v>22.580277465316836</v>
      </c>
    </row>
    <row r="45" spans="1:22" s="59" customFormat="1" ht="11.25">
      <c r="A45" s="51">
        <v>39</v>
      </c>
      <c r="B45" s="67"/>
      <c r="C45" s="61" t="s">
        <v>54</v>
      </c>
      <c r="D45" s="62" t="s">
        <v>28</v>
      </c>
      <c r="E45" s="100" t="s">
        <v>53</v>
      </c>
      <c r="F45" s="63">
        <v>43728</v>
      </c>
      <c r="G45" s="56" t="s">
        <v>45</v>
      </c>
      <c r="H45" s="72">
        <v>206</v>
      </c>
      <c r="I45" s="72">
        <v>1</v>
      </c>
      <c r="J45" s="86">
        <v>1</v>
      </c>
      <c r="K45" s="71">
        <v>12</v>
      </c>
      <c r="L45" s="89">
        <v>1112</v>
      </c>
      <c r="M45" s="90">
        <v>139</v>
      </c>
      <c r="N45" s="87">
        <f>M45/J45</f>
        <v>139</v>
      </c>
      <c r="O45" s="91">
        <f t="shared" si="9"/>
        <v>8</v>
      </c>
      <c r="P45" s="57">
        <v>919</v>
      </c>
      <c r="Q45" s="58">
        <v>141</v>
      </c>
      <c r="R45" s="88">
        <f t="shared" si="6"/>
        <v>0.2100108813928183</v>
      </c>
      <c r="S45" s="88">
        <f t="shared" si="7"/>
        <v>-0.014184397163120567</v>
      </c>
      <c r="T45" s="92">
        <v>419570.5</v>
      </c>
      <c r="U45" s="93">
        <v>26810</v>
      </c>
      <c r="V45" s="94">
        <f t="shared" si="8"/>
        <v>15.649776202909361</v>
      </c>
    </row>
    <row r="46" spans="1:22" s="59" customFormat="1" ht="11.25">
      <c r="A46" s="51">
        <v>40</v>
      </c>
      <c r="B46" s="52"/>
      <c r="C46" s="61" t="s">
        <v>56</v>
      </c>
      <c r="D46" s="62" t="s">
        <v>40</v>
      </c>
      <c r="E46" s="100" t="s">
        <v>56</v>
      </c>
      <c r="F46" s="63">
        <v>43742</v>
      </c>
      <c r="G46" s="56" t="s">
        <v>27</v>
      </c>
      <c r="H46" s="72">
        <v>313</v>
      </c>
      <c r="I46" s="72">
        <v>1</v>
      </c>
      <c r="J46" s="86">
        <v>1</v>
      </c>
      <c r="K46" s="71">
        <v>13</v>
      </c>
      <c r="L46" s="89">
        <v>2464</v>
      </c>
      <c r="M46" s="90">
        <v>132</v>
      </c>
      <c r="N46" s="87">
        <f>M46/J46</f>
        <v>132</v>
      </c>
      <c r="O46" s="91">
        <f t="shared" si="9"/>
        <v>18.666666666666668</v>
      </c>
      <c r="P46" s="57">
        <v>13158</v>
      </c>
      <c r="Q46" s="58">
        <v>530</v>
      </c>
      <c r="R46" s="88">
        <f t="shared" si="6"/>
        <v>-0.8127374981000152</v>
      </c>
      <c r="S46" s="88">
        <f t="shared" si="7"/>
        <v>-0.7509433962264151</v>
      </c>
      <c r="T46" s="92">
        <v>36802462</v>
      </c>
      <c r="U46" s="93">
        <v>1869236</v>
      </c>
      <c r="V46" s="94">
        <f t="shared" si="8"/>
        <v>19.688504822291033</v>
      </c>
    </row>
    <row r="47" spans="1:22" s="59" customFormat="1" ht="11.25">
      <c r="A47" s="51">
        <v>41</v>
      </c>
      <c r="B47" s="64"/>
      <c r="C47" s="69" t="s">
        <v>41</v>
      </c>
      <c r="D47" s="54" t="s">
        <v>28</v>
      </c>
      <c r="E47" s="103" t="s">
        <v>41</v>
      </c>
      <c r="F47" s="55">
        <v>43189</v>
      </c>
      <c r="G47" s="56" t="s">
        <v>33</v>
      </c>
      <c r="H47" s="70">
        <v>93</v>
      </c>
      <c r="I47" s="70">
        <v>1</v>
      </c>
      <c r="J47" s="86">
        <v>1</v>
      </c>
      <c r="K47" s="71">
        <v>16</v>
      </c>
      <c r="L47" s="97">
        <v>560.000000001077</v>
      </c>
      <c r="M47" s="98">
        <v>112</v>
      </c>
      <c r="N47" s="87">
        <f>M47/J47</f>
        <v>112</v>
      </c>
      <c r="O47" s="91">
        <f t="shared" si="9"/>
        <v>5.000000000009615</v>
      </c>
      <c r="P47" s="65">
        <v>750</v>
      </c>
      <c r="Q47" s="66">
        <v>150</v>
      </c>
      <c r="R47" s="88">
        <f t="shared" si="6"/>
        <v>-0.2533333333318974</v>
      </c>
      <c r="S47" s="88">
        <f t="shared" si="7"/>
        <v>-0.25333333333333335</v>
      </c>
      <c r="T47" s="97">
        <v>106599.93000000001</v>
      </c>
      <c r="U47" s="98">
        <v>14139</v>
      </c>
      <c r="V47" s="94">
        <f t="shared" si="8"/>
        <v>7.539424994695524</v>
      </c>
    </row>
    <row r="48" spans="1:22" s="59" customFormat="1" ht="11.25">
      <c r="A48" s="51">
        <v>42</v>
      </c>
      <c r="B48" s="52"/>
      <c r="C48" s="53" t="s">
        <v>52</v>
      </c>
      <c r="D48" s="54" t="s">
        <v>29</v>
      </c>
      <c r="E48" s="99" t="s">
        <v>52</v>
      </c>
      <c r="F48" s="55">
        <v>43686</v>
      </c>
      <c r="G48" s="56" t="s">
        <v>30</v>
      </c>
      <c r="H48" s="70">
        <v>232</v>
      </c>
      <c r="I48" s="70">
        <v>2</v>
      </c>
      <c r="J48" s="86">
        <v>2</v>
      </c>
      <c r="K48" s="71">
        <v>13</v>
      </c>
      <c r="L48" s="89">
        <v>652</v>
      </c>
      <c r="M48" s="90">
        <v>94</v>
      </c>
      <c r="N48" s="87">
        <f>M48/J48</f>
        <v>47</v>
      </c>
      <c r="O48" s="91">
        <f t="shared" si="9"/>
        <v>6.9361702127659575</v>
      </c>
      <c r="P48" s="57">
        <v>758</v>
      </c>
      <c r="Q48" s="58">
        <v>86</v>
      </c>
      <c r="R48" s="88">
        <f t="shared" si="6"/>
        <v>-0.13984168865435356</v>
      </c>
      <c r="S48" s="88">
        <f t="shared" si="7"/>
        <v>0.09302325581395349</v>
      </c>
      <c r="T48" s="75">
        <v>614939.5</v>
      </c>
      <c r="U48" s="76">
        <v>65592</v>
      </c>
      <c r="V48" s="94">
        <f t="shared" si="8"/>
        <v>9.375221063544334</v>
      </c>
    </row>
    <row r="49" spans="1:22" s="59" customFormat="1" ht="11.25">
      <c r="A49" s="51">
        <v>43</v>
      </c>
      <c r="B49" s="52"/>
      <c r="C49" s="53" t="s">
        <v>47</v>
      </c>
      <c r="D49" s="54" t="s">
        <v>25</v>
      </c>
      <c r="E49" s="99" t="s">
        <v>47</v>
      </c>
      <c r="F49" s="55">
        <v>43644</v>
      </c>
      <c r="G49" s="56" t="s">
        <v>39</v>
      </c>
      <c r="H49" s="70">
        <v>66</v>
      </c>
      <c r="I49" s="70">
        <v>1</v>
      </c>
      <c r="J49" s="86">
        <v>1</v>
      </c>
      <c r="K49" s="71">
        <v>5</v>
      </c>
      <c r="L49" s="89">
        <v>386</v>
      </c>
      <c r="M49" s="90">
        <v>28</v>
      </c>
      <c r="N49" s="87">
        <f>M49/J49</f>
        <v>28</v>
      </c>
      <c r="O49" s="91">
        <f t="shared" si="9"/>
        <v>13.785714285714286</v>
      </c>
      <c r="P49" s="57">
        <v>243</v>
      </c>
      <c r="Q49" s="58">
        <v>19</v>
      </c>
      <c r="R49" s="88">
        <f t="shared" si="6"/>
        <v>0.588477366255144</v>
      </c>
      <c r="S49" s="88">
        <f t="shared" si="7"/>
        <v>0.47368421052631576</v>
      </c>
      <c r="T49" s="89">
        <v>46923</v>
      </c>
      <c r="U49" s="90">
        <v>3319</v>
      </c>
      <c r="V49" s="94">
        <f t="shared" si="8"/>
        <v>14.137692075926484</v>
      </c>
    </row>
    <row r="50" spans="1:22" s="59" customFormat="1" ht="11.25">
      <c r="A50" s="51">
        <v>44</v>
      </c>
      <c r="B50" s="52"/>
      <c r="C50" s="53" t="s">
        <v>97</v>
      </c>
      <c r="D50" s="54" t="s">
        <v>35</v>
      </c>
      <c r="E50" s="99" t="s">
        <v>96</v>
      </c>
      <c r="F50" s="55">
        <v>43819</v>
      </c>
      <c r="G50" s="101" t="s">
        <v>42</v>
      </c>
      <c r="H50" s="70">
        <v>22</v>
      </c>
      <c r="I50" s="70">
        <v>2</v>
      </c>
      <c r="J50" s="86">
        <v>2</v>
      </c>
      <c r="K50" s="71">
        <v>2</v>
      </c>
      <c r="L50" s="89">
        <v>625</v>
      </c>
      <c r="M50" s="90">
        <v>25</v>
      </c>
      <c r="N50" s="87">
        <f>M50/J50</f>
        <v>12.5</v>
      </c>
      <c r="O50" s="91">
        <f t="shared" si="9"/>
        <v>25</v>
      </c>
      <c r="P50" s="57">
        <v>26479</v>
      </c>
      <c r="Q50" s="58">
        <v>1227</v>
      </c>
      <c r="R50" s="88">
        <f t="shared" si="6"/>
        <v>-0.9763963895917519</v>
      </c>
      <c r="S50" s="88">
        <f t="shared" si="7"/>
        <v>-0.9796251018744906</v>
      </c>
      <c r="T50" s="89">
        <v>27104</v>
      </c>
      <c r="U50" s="90">
        <v>1252</v>
      </c>
      <c r="V50" s="94">
        <f t="shared" si="8"/>
        <v>21.64856230031949</v>
      </c>
    </row>
    <row r="51" spans="1:22" s="59" customFormat="1" ht="11.25">
      <c r="A51" s="51">
        <v>45</v>
      </c>
      <c r="B51" s="52"/>
      <c r="C51" s="53" t="s">
        <v>72</v>
      </c>
      <c r="D51" s="54" t="s">
        <v>29</v>
      </c>
      <c r="E51" s="99" t="s">
        <v>72</v>
      </c>
      <c r="F51" s="55">
        <v>43798</v>
      </c>
      <c r="G51" s="56" t="s">
        <v>31</v>
      </c>
      <c r="H51" s="70">
        <v>14</v>
      </c>
      <c r="I51" s="70">
        <v>1</v>
      </c>
      <c r="J51" s="86">
        <v>1</v>
      </c>
      <c r="K51" s="71">
        <v>5</v>
      </c>
      <c r="L51" s="89">
        <v>262</v>
      </c>
      <c r="M51" s="90">
        <v>14</v>
      </c>
      <c r="N51" s="87">
        <f>M51/J51</f>
        <v>14</v>
      </c>
      <c r="O51" s="91">
        <f t="shared" si="9"/>
        <v>18.714285714285715</v>
      </c>
      <c r="P51" s="57">
        <v>17228</v>
      </c>
      <c r="Q51" s="58">
        <v>1575</v>
      </c>
      <c r="R51" s="88">
        <f t="shared" si="6"/>
        <v>-0.984792198746227</v>
      </c>
      <c r="S51" s="88">
        <f t="shared" si="7"/>
        <v>-0.9911111111111112</v>
      </c>
      <c r="T51" s="95">
        <v>139961.5</v>
      </c>
      <c r="U51" s="96">
        <v>10092</v>
      </c>
      <c r="V51" s="94">
        <f t="shared" si="8"/>
        <v>13.868559254855331</v>
      </c>
    </row>
    <row r="52" spans="1:22" s="59" customFormat="1" ht="11.25">
      <c r="A52" s="51">
        <v>46</v>
      </c>
      <c r="B52" s="52"/>
      <c r="C52" s="53" t="s">
        <v>89</v>
      </c>
      <c r="D52" s="54" t="s">
        <v>29</v>
      </c>
      <c r="E52" s="99" t="s">
        <v>90</v>
      </c>
      <c r="F52" s="55">
        <v>43812</v>
      </c>
      <c r="G52" s="101" t="s">
        <v>42</v>
      </c>
      <c r="H52" s="70">
        <v>43</v>
      </c>
      <c r="I52" s="70">
        <v>1</v>
      </c>
      <c r="J52" s="86">
        <v>1</v>
      </c>
      <c r="K52" s="71">
        <v>3</v>
      </c>
      <c r="L52" s="89">
        <v>86</v>
      </c>
      <c r="M52" s="90">
        <v>6</v>
      </c>
      <c r="N52" s="87">
        <f>M52/J52</f>
        <v>6</v>
      </c>
      <c r="O52" s="91">
        <f t="shared" si="9"/>
        <v>14.333333333333334</v>
      </c>
      <c r="P52" s="57">
        <v>5935</v>
      </c>
      <c r="Q52" s="58">
        <v>567</v>
      </c>
      <c r="R52" s="88">
        <f t="shared" si="6"/>
        <v>-0.9855096882898062</v>
      </c>
      <c r="S52" s="88">
        <f t="shared" si="7"/>
        <v>-0.9894179894179894</v>
      </c>
      <c r="T52" s="89">
        <v>83626</v>
      </c>
      <c r="U52" s="90">
        <v>4634</v>
      </c>
      <c r="V52" s="94">
        <f t="shared" si="8"/>
        <v>18.046180405697022</v>
      </c>
    </row>
    <row r="53" spans="1:22" s="59" customFormat="1" ht="11.25">
      <c r="A53" s="51">
        <v>47</v>
      </c>
      <c r="B53" s="52"/>
      <c r="C53" s="53" t="s">
        <v>58</v>
      </c>
      <c r="D53" s="54" t="s">
        <v>29</v>
      </c>
      <c r="E53" s="99" t="s">
        <v>58</v>
      </c>
      <c r="F53" s="55">
        <v>43763</v>
      </c>
      <c r="G53" s="56" t="s">
        <v>30</v>
      </c>
      <c r="H53" s="70">
        <v>276</v>
      </c>
      <c r="I53" s="70">
        <v>1</v>
      </c>
      <c r="J53" s="86">
        <v>1</v>
      </c>
      <c r="K53" s="71">
        <v>10</v>
      </c>
      <c r="L53" s="89">
        <v>54</v>
      </c>
      <c r="M53" s="90">
        <v>4</v>
      </c>
      <c r="N53" s="87">
        <f>M53/J53</f>
        <v>4</v>
      </c>
      <c r="O53" s="91">
        <f t="shared" si="9"/>
        <v>13.5</v>
      </c>
      <c r="P53" s="57">
        <v>5939</v>
      </c>
      <c r="Q53" s="58">
        <v>704</v>
      </c>
      <c r="R53" s="88">
        <f t="shared" si="6"/>
        <v>-0.9909075601953191</v>
      </c>
      <c r="S53" s="88">
        <f t="shared" si="7"/>
        <v>-0.9943181818181818</v>
      </c>
      <c r="T53" s="89">
        <v>3277636.9</v>
      </c>
      <c r="U53" s="90">
        <v>194746</v>
      </c>
      <c r="V53" s="94">
        <f t="shared" si="8"/>
        <v>16.83031692563647</v>
      </c>
    </row>
  </sheetData>
  <sheetProtection selectLockedCells="1" selectUnlockedCells="1"/>
  <mergeCells count="9">
    <mergeCell ref="T4:V4"/>
    <mergeCell ref="L4:M4"/>
    <mergeCell ref="N4:O4"/>
    <mergeCell ref="P4:Q4"/>
    <mergeCell ref="R4:S4"/>
    <mergeCell ref="B1:C1"/>
    <mergeCell ref="L1:V3"/>
    <mergeCell ref="B2:C2"/>
    <mergeCell ref="B3:C3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2020-01-04T22:36:19Z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