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7305" tabRatio="556" activeTab="0"/>
  </bookViews>
  <sheets>
    <sheet name="20-26.12.2019 (hafta)" sheetId="1" r:id="rId1"/>
  </sheets>
  <definedNames>
    <definedName name="Excel_BuiltIn__FilterDatabase" localSheetId="0">'20-26.12.2019 (hafta)'!$A$1:$V$73</definedName>
    <definedName name="_xlnm.Print_Area" localSheetId="0">'20-26.12.2019 (hafta)'!#REF!</definedName>
  </definedNames>
  <calcPr fullCalcOnLoad="1"/>
</workbook>
</file>

<file path=xl/sharedStrings.xml><?xml version="1.0" encoding="utf-8"?>
<sst xmlns="http://schemas.openxmlformats.org/spreadsheetml/2006/main" count="306" uniqueCount="159">
  <si>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</si>
  <si>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</si>
  <si>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</si>
  <si>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</si>
  <si>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</si>
  <si>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</si>
  <si>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</si>
  <si>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</si>
  <si>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</si>
  <si>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</si>
  <si>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</si>
  <si>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</si>
  <si>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</si>
  <si>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</si>
  <si>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</si>
  <si>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</si>
  <si>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</si>
  <si>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</si>
  <si>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</si>
  <si>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</si>
  <si>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</si>
  <si>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</si>
  <si>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</si>
  <si>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</si>
  <si>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YENİ</t>
  </si>
  <si>
    <t>15+</t>
  </si>
  <si>
    <t>7+13A</t>
  </si>
  <si>
    <t>WARNER BROS. TURKEY</t>
  </si>
  <si>
    <t>7A</t>
  </si>
  <si>
    <t>CHANTIER FILMS</t>
  </si>
  <si>
    <t>G</t>
  </si>
  <si>
    <t>CGVMARS DAĞITIM</t>
  </si>
  <si>
    <t>BİR FİLM</t>
  </si>
  <si>
    <t>7+</t>
  </si>
  <si>
    <t>DERİN FİLM</t>
  </si>
  <si>
    <t>ELIAS OG STOREGAPS HEMMELIGHET</t>
  </si>
  <si>
    <t>SEVIMLI TEKNELER</t>
  </si>
  <si>
    <t>FİLMARTI</t>
  </si>
  <si>
    <t>13+</t>
  </si>
  <si>
    <t>ÖZEN FİLM</t>
  </si>
  <si>
    <t>BS DAĞITIM</t>
  </si>
  <si>
    <t>13+15A</t>
  </si>
  <si>
    <t>MC FİLM</t>
  </si>
  <si>
    <t>KURMACA</t>
  </si>
  <si>
    <t>HAPPY FAMILY</t>
  </si>
  <si>
    <t>18+</t>
  </si>
  <si>
    <t>M3 FİLM</t>
  </si>
  <si>
    <t>SAGU &amp; PAGU: BÜYÜK DEFİNE</t>
  </si>
  <si>
    <t>MUTLU CANAVAR AİLESİ</t>
  </si>
  <si>
    <t>NERUDA</t>
  </si>
  <si>
    <t>SUSPIRIA</t>
  </si>
  <si>
    <t>JACKIE</t>
  </si>
  <si>
    <t>HAİN</t>
  </si>
  <si>
    <t>EL CLUB</t>
  </si>
  <si>
    <t>THE CLUB</t>
  </si>
  <si>
    <t>MUHBİR</t>
  </si>
  <si>
    <t>CJET</t>
  </si>
  <si>
    <t>GÖRÜLMÜŞTÜR</t>
  </si>
  <si>
    <t>PAJAROS DE VERANO</t>
  </si>
  <si>
    <t>GÖÇ MEVSİMİ</t>
  </si>
  <si>
    <t>TME FILMS</t>
  </si>
  <si>
    <t>DER KLEINE DRACHE KOKOSNUSS - AUF IN DEN DSCHUNGEL!</t>
  </si>
  <si>
    <t>SEVİMLİ EJDERHA KOKONAT: ORMANDA ŞENLİK</t>
  </si>
  <si>
    <t>KUKLALI KÖŞK: HIRSIZ VAR</t>
  </si>
  <si>
    <t>SAF</t>
  </si>
  <si>
    <t>BIKES</t>
  </si>
  <si>
    <t>BİSİKLETLER</t>
  </si>
  <si>
    <t>MISSION KATHMANDU: THE ADVENTURES OF NELLY &amp; SIMON</t>
  </si>
  <si>
    <t>ACEMİ KAŞİFLER: GÖREVİMİZ KOCAAYAK</t>
  </si>
  <si>
    <t>CONDORITO: LA PELICULA</t>
  </si>
  <si>
    <t>KAHRAMAN TAVUK UZAYDA</t>
  </si>
  <si>
    <t>İFRİT</t>
  </si>
  <si>
    <t>TERRA WILLY: PLANETE INCONNUE</t>
  </si>
  <si>
    <t>ASTRONOT WILLY: MACERA GEZEGENİ</t>
  </si>
  <si>
    <t>LUIS AND HIS FRIENDS FROM OUTER SPACE</t>
  </si>
  <si>
    <t>LUIS VE UZAYLI DOSTLARI</t>
  </si>
  <si>
    <t>KONUŞAN HAYVANLAR</t>
  </si>
  <si>
    <t>THE CURRENT WAR</t>
  </si>
  <si>
    <t>ELEKTRİK SAVAŞLARI</t>
  </si>
  <si>
    <t>SYNONYMES</t>
  </si>
  <si>
    <t>EŞ ANLAMLILAR</t>
  </si>
  <si>
    <t>SGM</t>
  </si>
  <si>
    <t>HIZLI VE TÜYLÜ</t>
  </si>
  <si>
    <t>MANOU, DER MAUERSEGLER</t>
  </si>
  <si>
    <t>OYUNBOZAN</t>
  </si>
  <si>
    <t>SYSTEM CRASHER</t>
  </si>
  <si>
    <t>LA PARANZA DEI BAMBINI</t>
  </si>
  <si>
    <t>PİRANALAR</t>
  </si>
  <si>
    <t>KRAL ŞAKİR: KORSANLAR DİYARI</t>
  </si>
  <si>
    <t>JOKER</t>
  </si>
  <si>
    <t>DOLOR Y GLORIA</t>
  </si>
  <si>
    <t>ACI VE ZAFER</t>
  </si>
  <si>
    <t>7. KOĞUŞTAKİ MUCİZE</t>
  </si>
  <si>
    <t>ORAY</t>
  </si>
  <si>
    <t>BULMACA KULESİ</t>
  </si>
  <si>
    <t>THE INFORMER</t>
  </si>
  <si>
    <t>ARAF 3: CİNLER KİTABI</t>
  </si>
  <si>
    <t>PARAZİT</t>
  </si>
  <si>
    <t>GISAENGCHUNG - PARASITE</t>
  </si>
  <si>
    <t>TERMINATOR: DARK FATE</t>
  </si>
  <si>
    <t>TERMİNATOR: KARA KADER</t>
  </si>
  <si>
    <t>16+</t>
  </si>
  <si>
    <t>RECEP İVEDİK 6</t>
  </si>
  <si>
    <t>10+</t>
  </si>
  <si>
    <t>XIONG CHU MO: YUAN SHI SHI DAI</t>
  </si>
  <si>
    <t>AYI KARDEŞLER: ZAMANDA YOLCULUK</t>
  </si>
  <si>
    <t>VE SONRA DANS ETTİK</t>
  </si>
  <si>
    <t>AND THEN WE DANCE</t>
  </si>
  <si>
    <t>GECE GELENLER</t>
  </si>
  <si>
    <t>FORD V. FERRARI</t>
  </si>
  <si>
    <t>ASFALTIN KRALLARI</t>
  </si>
  <si>
    <t>FROZEN 2</t>
  </si>
  <si>
    <t>10A</t>
  </si>
  <si>
    <t>KARLAR ÜLKES 2</t>
  </si>
  <si>
    <t>SORRY, WE MISSED YOU</t>
  </si>
  <si>
    <t>ÜZGÜNÜZ, SİZE ULAŞAMADIK</t>
  </si>
  <si>
    <t>CEP HERKÜLÜ: NAİM SÜLEYMANOĞLU</t>
  </si>
  <si>
    <t>DİLSİZ</t>
  </si>
  <si>
    <t>MONOS</t>
  </si>
  <si>
    <t>KÜÇÜK ŞEYLER</t>
  </si>
  <si>
    <t>CHARLIE'S ANGEL</t>
  </si>
  <si>
    <t>CHARLIE'NIN MELEKLERİ</t>
  </si>
  <si>
    <t>PORTRAIT DE LA JEUNE FILLE EN FEU</t>
  </si>
  <si>
    <t>ALEV ALMIŞ BİR GENÇ KIZIN PORTRESİ</t>
  </si>
  <si>
    <t>MUCİZE 2: AŞK</t>
  </si>
  <si>
    <t>KAHRAMAN BALIK</t>
  </si>
  <si>
    <t>6A</t>
  </si>
  <si>
    <t>GO FISH</t>
  </si>
  <si>
    <t>BEENPOLE</t>
  </si>
  <si>
    <t>UZUN KIZ</t>
  </si>
  <si>
    <t>THE ADDAMS FAMILY</t>
  </si>
  <si>
    <t>ADDAMS AİLESİ</t>
  </si>
  <si>
    <t>THE TRAITOR</t>
  </si>
  <si>
    <t>AMAN REİS DUYMASIN</t>
  </si>
  <si>
    <t>JUMANJI: THE NEXT LEVEL</t>
  </si>
  <si>
    <t>JUMANJ: YENİ SEVİYE</t>
  </si>
  <si>
    <t>GÜZELLİĞİN PORTRESİ</t>
  </si>
  <si>
    <t>GROUNDHOG DAY</t>
  </si>
  <si>
    <t>SEVİMLİ SİHİRBAZLAR</t>
  </si>
  <si>
    <t>THE DONKEY KING</t>
  </si>
  <si>
    <t>EŞEK KRAL</t>
  </si>
  <si>
    <t>EMA</t>
  </si>
  <si>
    <t>BOMBSHELL</t>
  </si>
  <si>
    <t>SKANDAL</t>
  </si>
  <si>
    <t>PARANORMAL CHAT</t>
  </si>
  <si>
    <t>CHATTER</t>
  </si>
  <si>
    <t>KIRK YALAN</t>
  </si>
  <si>
    <t>KADER POSTASI</t>
  </si>
  <si>
    <t>EBEDİ UYKUSUZ</t>
  </si>
  <si>
    <t>10+13A</t>
  </si>
  <si>
    <t>ELFLAND</t>
  </si>
  <si>
    <t>ELFLAND: YENİ YIL DEDEKTİFLERİ</t>
  </si>
  <si>
    <t>İHTİYAR KURTLAR</t>
  </si>
  <si>
    <t>6+10A</t>
  </si>
  <si>
    <t>BEYAZ HÜZÜN</t>
  </si>
  <si>
    <t>6+</t>
  </si>
  <si>
    <t>STAR WARS: RISE OF THE SKYWALKER</t>
  </si>
  <si>
    <t>STAR WARS: SKYWALKER'IN YÜKSELİŞİ</t>
  </si>
  <si>
    <t>20 - 26 ARALIK  2019 / 51.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</si>
</sst>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81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30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b/>
      <sz val="7"/>
      <color indexed="40"/>
      <name val="Calibri"/>
      <family val="2"/>
    </font>
    <font>
      <sz val="7"/>
      <color indexed="40"/>
      <name val="Arial"/>
      <family val="2"/>
    </font>
    <font>
      <sz val="7"/>
      <color indexed="40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Calibri"/>
      <family val="2"/>
    </font>
    <font>
      <b/>
      <sz val="7"/>
      <color theme="0"/>
      <name val="Calibri"/>
      <family val="2"/>
    </font>
    <font>
      <sz val="10"/>
      <color rgb="FF00B0F0"/>
      <name val="Calibri"/>
      <family val="2"/>
    </font>
    <font>
      <sz val="10"/>
      <color rgb="FF00B0F0"/>
      <name val="Arial"/>
      <family val="2"/>
    </font>
    <font>
      <b/>
      <sz val="8"/>
      <color rgb="FF00B0F0"/>
      <name val="Corbel"/>
      <family val="2"/>
    </font>
    <font>
      <b/>
      <sz val="7"/>
      <color rgb="FF00B0F0"/>
      <name val="Calibri"/>
      <family val="2"/>
    </font>
    <font>
      <sz val="7"/>
      <color rgb="FF00B0F0"/>
      <name val="Arial"/>
      <family val="2"/>
    </font>
    <font>
      <sz val="7"/>
      <color rgb="FF00B0F0"/>
      <name val="Calibri"/>
      <family val="2"/>
    </font>
    <font>
      <sz val="7"/>
      <color theme="1"/>
      <name val="Calibri"/>
      <family val="2"/>
    </font>
    <font>
      <b/>
      <sz val="7"/>
      <color theme="0" tint="-0.499969989061355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61" fillId="20" borderId="5" applyNumberFormat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62" fillId="22" borderId="6" applyNumberFormat="0" applyAlignment="0" applyProtection="0"/>
    <xf numFmtId="0" fontId="63" fillId="20" borderId="6" applyNumberFormat="0" applyAlignment="0" applyProtection="0"/>
    <xf numFmtId="0" fontId="64" fillId="23" borderId="7" applyNumberFormat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5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26" borderId="8" applyNumberFormat="0" applyFont="0" applyAlignment="0" applyProtection="0"/>
    <xf numFmtId="0" fontId="68" fillId="27" borderId="0" applyNumberFormat="0" applyBorder="0" applyAlignment="0" applyProtection="0"/>
    <xf numFmtId="0" fontId="4" fillId="28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5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35" borderId="0" xfId="0" applyFont="1" applyFill="1" applyBorder="1" applyAlignment="1" applyProtection="1">
      <alignment horizontal="right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187" fontId="10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center"/>
      <protection/>
    </xf>
    <xf numFmtId="0" fontId="9" fillId="35" borderId="0" xfId="0" applyFont="1" applyFill="1" applyBorder="1" applyAlignment="1" applyProtection="1">
      <alignment horizontal="center" vertical="center"/>
      <protection/>
    </xf>
    <xf numFmtId="3" fontId="9" fillId="35" borderId="0" xfId="0" applyNumberFormat="1" applyFont="1" applyFill="1" applyBorder="1" applyAlignment="1" applyProtection="1">
      <alignment horizontal="center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3" fontId="9" fillId="35" borderId="0" xfId="0" applyNumberFormat="1" applyFont="1" applyFill="1" applyBorder="1" applyAlignment="1" applyProtection="1">
      <alignment horizontal="righ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  <xf numFmtId="3" fontId="10" fillId="35" borderId="0" xfId="0" applyNumberFormat="1" applyFont="1" applyFill="1" applyBorder="1" applyAlignment="1" applyProtection="1">
      <alignment horizontal="right" vertical="center"/>
      <protection/>
    </xf>
    <xf numFmtId="3" fontId="11" fillId="35" borderId="0" xfId="0" applyNumberFormat="1" applyFont="1" applyFill="1" applyBorder="1" applyAlignment="1" applyProtection="1">
      <alignment horizontal="right" vertical="center"/>
      <protection/>
    </xf>
    <xf numFmtId="4" fontId="11" fillId="35" borderId="0" xfId="0" applyNumberFormat="1" applyFont="1" applyFill="1" applyBorder="1" applyAlignment="1" applyProtection="1">
      <alignment horizontal="right" vertical="center"/>
      <protection/>
    </xf>
    <xf numFmtId="0" fontId="9" fillId="35" borderId="0" xfId="0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right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3" fillId="35" borderId="0" xfId="0" applyFont="1" applyFill="1" applyAlignment="1">
      <alignment vertical="center"/>
    </xf>
    <xf numFmtId="187" fontId="13" fillId="35" borderId="0" xfId="0" applyNumberFormat="1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187" fontId="0" fillId="35" borderId="0" xfId="0" applyNumberFormat="1" applyFont="1" applyFill="1" applyAlignment="1">
      <alignment horizontal="center" vertical="center"/>
    </xf>
    <xf numFmtId="0" fontId="0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left" vertical="center"/>
      <protection locked="0"/>
    </xf>
    <xf numFmtId="187" fontId="15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18" fillId="36" borderId="12" xfId="0" applyNumberFormat="1" applyFont="1" applyFill="1" applyBorder="1" applyAlignment="1" applyProtection="1">
      <alignment horizontal="center" wrapText="1"/>
      <protection locked="0"/>
    </xf>
    <xf numFmtId="180" fontId="19" fillId="36" borderId="12" xfId="44" applyFont="1" applyFill="1" applyBorder="1" applyAlignment="1" applyProtection="1">
      <alignment horizontal="center"/>
      <protection locked="0"/>
    </xf>
    <xf numFmtId="0" fontId="12" fillId="36" borderId="12" xfId="0" applyNumberFormat="1" applyFont="1" applyFill="1" applyBorder="1" applyAlignment="1">
      <alignment horizontal="center" textRotation="90"/>
    </xf>
    <xf numFmtId="187" fontId="19" fillId="36" borderId="12" xfId="0" applyNumberFormat="1" applyFont="1" applyFill="1" applyBorder="1" applyAlignment="1" applyProtection="1">
      <alignment horizontal="center"/>
      <protection locked="0"/>
    </xf>
    <xf numFmtId="0" fontId="19" fillId="36" borderId="12" xfId="0" applyFont="1" applyFill="1" applyBorder="1" applyAlignment="1" applyProtection="1">
      <alignment horizontal="center"/>
      <protection locked="0"/>
    </xf>
    <xf numFmtId="0" fontId="18" fillId="35" borderId="0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/>
    </xf>
    <xf numFmtId="2" fontId="18" fillId="36" borderId="13" xfId="0" applyNumberFormat="1" applyFont="1" applyFill="1" applyBorder="1" applyAlignment="1" applyProtection="1">
      <alignment horizontal="center" vertical="center"/>
      <protection/>
    </xf>
    <xf numFmtId="180" fontId="19" fillId="36" borderId="13" xfId="44" applyFont="1" applyFill="1" applyBorder="1" applyAlignment="1" applyProtection="1">
      <alignment horizontal="center" vertical="center"/>
      <protection/>
    </xf>
    <xf numFmtId="0" fontId="20" fillId="36" borderId="13" xfId="0" applyNumberFormat="1" applyFont="1" applyFill="1" applyBorder="1" applyAlignment="1" applyProtection="1">
      <alignment horizontal="center" vertical="center" textRotation="90"/>
      <protection locked="0"/>
    </xf>
    <xf numFmtId="187" fontId="19" fillId="36" borderId="13" xfId="0" applyNumberFormat="1" applyFont="1" applyFill="1" applyBorder="1" applyAlignment="1" applyProtection="1">
      <alignment horizontal="center" vertical="center" textRotation="90"/>
      <protection/>
    </xf>
    <xf numFmtId="0" fontId="19" fillId="36" borderId="13" xfId="0" applyFont="1" applyFill="1" applyBorder="1" applyAlignment="1" applyProtection="1">
      <alignment horizontal="center" vertical="center"/>
      <protection/>
    </xf>
    <xf numFmtId="0" fontId="19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wrapText="1"/>
      <protection/>
    </xf>
    <xf numFmtId="3" fontId="19" fillId="36" borderId="13" xfId="0" applyNumberFormat="1" applyFont="1" applyFill="1" applyBorder="1" applyAlignment="1" applyProtection="1">
      <alignment horizontal="center" vertical="center" textRotation="90" wrapText="1"/>
      <protection/>
    </xf>
    <xf numFmtId="0" fontId="18" fillId="35" borderId="0" xfId="0" applyFont="1" applyFill="1" applyBorder="1" applyAlignment="1" applyProtection="1">
      <alignment horizontal="center"/>
      <protection/>
    </xf>
    <xf numFmtId="1" fontId="5" fillId="35" borderId="0" xfId="0" applyNumberFormat="1" applyFont="1" applyFill="1" applyBorder="1" applyAlignment="1" applyProtection="1">
      <alignment horizontal="right" vertical="center"/>
      <protection/>
    </xf>
    <xf numFmtId="2" fontId="23" fillId="35" borderId="14" xfId="0" applyNumberFormat="1" applyFont="1" applyFill="1" applyBorder="1" applyAlignment="1" applyProtection="1">
      <alignment horizontal="center" vertical="center"/>
      <protection/>
    </xf>
    <xf numFmtId="189" fontId="24" fillId="0" borderId="14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27" fillId="0" borderId="14" xfId="44" applyNumberFormat="1" applyFont="1" applyFill="1" applyBorder="1" applyAlignment="1" applyProtection="1">
      <alignment horizontal="right" vertical="center"/>
      <protection locked="0"/>
    </xf>
    <xf numFmtId="3" fontId="27" fillId="0" borderId="14" xfId="44" applyNumberFormat="1" applyFont="1" applyFill="1" applyBorder="1" applyAlignment="1" applyProtection="1">
      <alignment horizontal="right" vertical="center"/>
      <protection locked="0"/>
    </xf>
    <xf numFmtId="0" fontId="28" fillId="35" borderId="0" xfId="0" applyFont="1" applyFill="1" applyBorder="1" applyAlignment="1" applyProtection="1">
      <alignment horizontal="left" vertical="center"/>
      <protection/>
    </xf>
    <xf numFmtId="2" fontId="6" fillId="37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Font="1" applyFill="1" applyBorder="1" applyAlignment="1">
      <alignment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87" fontId="6" fillId="0" borderId="14" xfId="0" applyNumberFormat="1" applyFont="1" applyFill="1" applyBorder="1" applyAlignment="1" applyProtection="1">
      <alignment horizontal="center" vertical="center"/>
      <protection locked="0"/>
    </xf>
    <xf numFmtId="186" fontId="6" fillId="35" borderId="14" xfId="0" applyNumberFormat="1" applyFont="1" applyFill="1" applyBorder="1" applyAlignment="1" applyProtection="1">
      <alignment horizontal="center" vertical="center"/>
      <protection/>
    </xf>
    <xf numFmtId="4" fontId="27" fillId="0" borderId="14" xfId="0" applyNumberFormat="1" applyFont="1" applyFill="1" applyBorder="1" applyAlignment="1">
      <alignment horizontal="right" vertical="center"/>
    </xf>
    <xf numFmtId="3" fontId="27" fillId="0" borderId="14" xfId="0" applyNumberFormat="1" applyFont="1" applyFill="1" applyBorder="1" applyAlignment="1">
      <alignment horizontal="right" vertical="center"/>
    </xf>
    <xf numFmtId="0" fontId="23" fillId="35" borderId="14" xfId="0" applyFont="1" applyFill="1" applyBorder="1" applyAlignment="1">
      <alignment horizontal="center" vertical="center"/>
    </xf>
    <xf numFmtId="3" fontId="27" fillId="0" borderId="14" xfId="46" applyNumberFormat="1" applyFont="1" applyFill="1" applyBorder="1" applyAlignment="1" applyProtection="1">
      <alignment horizontal="right" vertical="center"/>
      <protection locked="0"/>
    </xf>
    <xf numFmtId="49" fontId="24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" fontId="71" fillId="0" borderId="14" xfId="46" applyNumberFormat="1" applyFont="1" applyFill="1" applyBorder="1" applyAlignment="1" applyProtection="1">
      <alignment horizontal="right" vertical="center"/>
      <protection locked="0"/>
    </xf>
    <xf numFmtId="3" fontId="71" fillId="0" borderId="14" xfId="46" applyNumberFormat="1" applyFont="1" applyFill="1" applyBorder="1" applyAlignment="1" applyProtection="1">
      <alignment horizontal="right" vertical="center"/>
      <protection locked="0"/>
    </xf>
    <xf numFmtId="4" fontId="71" fillId="0" borderId="14" xfId="70" applyNumberFormat="1" applyFont="1" applyFill="1" applyBorder="1" applyAlignment="1" applyProtection="1">
      <alignment horizontal="right" vertical="center"/>
      <protection/>
    </xf>
    <xf numFmtId="3" fontId="71" fillId="0" borderId="14" xfId="70" applyNumberFormat="1" applyFont="1" applyFill="1" applyBorder="1" applyAlignment="1" applyProtection="1">
      <alignment horizontal="right" vertical="center"/>
      <protection/>
    </xf>
    <xf numFmtId="4" fontId="71" fillId="0" borderId="14" xfId="44" applyNumberFormat="1" applyFont="1" applyFill="1" applyBorder="1" applyAlignment="1" applyProtection="1">
      <alignment horizontal="right" vertical="center"/>
      <protection locked="0"/>
    </xf>
    <xf numFmtId="3" fontId="71" fillId="0" borderId="14" xfId="44" applyNumberFormat="1" applyFont="1" applyFill="1" applyBorder="1" applyAlignment="1" applyProtection="1">
      <alignment horizontal="right" vertical="center"/>
      <protection locked="0"/>
    </xf>
    <xf numFmtId="0" fontId="30" fillId="35" borderId="0" xfId="0" applyFont="1" applyFill="1" applyAlignment="1">
      <alignment horizontal="center" vertical="center"/>
    </xf>
    <xf numFmtId="0" fontId="27" fillId="36" borderId="12" xfId="0" applyFont="1" applyFill="1" applyBorder="1" applyAlignment="1" applyProtection="1">
      <alignment horizontal="center"/>
      <protection locked="0"/>
    </xf>
    <xf numFmtId="0" fontId="72" fillId="36" borderId="13" xfId="0" applyNumberFormat="1" applyFont="1" applyFill="1" applyBorder="1" applyAlignment="1" applyProtection="1">
      <alignment horizontal="center" vertical="center" textRotation="90"/>
      <protection locked="0"/>
    </xf>
    <xf numFmtId="0" fontId="73" fillId="35" borderId="0" xfId="0" applyFont="1" applyFill="1" applyAlignment="1">
      <alignment horizontal="center" vertical="center"/>
    </xf>
    <xf numFmtId="0" fontId="74" fillId="35" borderId="0" xfId="0" applyNumberFormat="1" applyFont="1" applyFill="1" applyAlignment="1">
      <alignment horizontal="center" vertical="center"/>
    </xf>
    <xf numFmtId="0" fontId="75" fillId="35" borderId="0" xfId="0" applyFont="1" applyFill="1" applyBorder="1" applyAlignment="1" applyProtection="1">
      <alignment horizontal="center" vertical="center"/>
      <protection locked="0"/>
    </xf>
    <xf numFmtId="0" fontId="76" fillId="36" borderId="12" xfId="0" applyFont="1" applyFill="1" applyBorder="1" applyAlignment="1" applyProtection="1">
      <alignment horizontal="center"/>
      <protection locked="0"/>
    </xf>
    <xf numFmtId="0" fontId="76" fillId="36" borderId="13" xfId="0" applyNumberFormat="1" applyFont="1" applyFill="1" applyBorder="1" applyAlignment="1" applyProtection="1">
      <alignment horizontal="center" vertical="center" textRotation="90"/>
      <protection locked="0"/>
    </xf>
    <xf numFmtId="4" fontId="77" fillId="35" borderId="0" xfId="0" applyNumberFormat="1" applyFont="1" applyFill="1" applyBorder="1" applyAlignment="1" applyProtection="1">
      <alignment horizontal="center" vertical="center"/>
      <protection/>
    </xf>
    <xf numFmtId="0" fontId="78" fillId="0" borderId="14" xfId="0" applyFont="1" applyFill="1" applyBorder="1" applyAlignment="1">
      <alignment horizontal="center" vertical="center"/>
    </xf>
    <xf numFmtId="0" fontId="78" fillId="0" borderId="14" xfId="0" applyFont="1" applyFill="1" applyBorder="1" applyAlignment="1" applyProtection="1">
      <alignment horizontal="center" vertical="center"/>
      <protection locked="0"/>
    </xf>
    <xf numFmtId="3" fontId="6" fillId="0" borderId="14" xfId="145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185" fontId="6" fillId="0" borderId="14" xfId="147" applyNumberFormat="1" applyFont="1" applyFill="1" applyBorder="1" applyAlignment="1" applyProtection="1">
      <alignment vertical="center"/>
      <protection/>
    </xf>
    <xf numFmtId="4" fontId="21" fillId="0" borderId="14" xfId="44" applyNumberFormat="1" applyFont="1" applyFill="1" applyBorder="1" applyAlignment="1" applyProtection="1">
      <alignment horizontal="right" vertical="center"/>
      <protection locked="0"/>
    </xf>
    <xf numFmtId="3" fontId="21" fillId="0" borderId="14" xfId="44" applyNumberFormat="1" applyFont="1" applyFill="1" applyBorder="1" applyAlignment="1" applyProtection="1">
      <alignment horizontal="right" vertical="center"/>
      <protection locked="0"/>
    </xf>
    <xf numFmtId="2" fontId="6" fillId="0" borderId="14" xfId="145" applyNumberFormat="1" applyFont="1" applyFill="1" applyBorder="1" applyAlignment="1" applyProtection="1">
      <alignment horizontal="right" vertical="center"/>
      <protection/>
    </xf>
    <xf numFmtId="4" fontId="21" fillId="0" borderId="14" xfId="46" applyNumberFormat="1" applyFont="1" applyFill="1" applyBorder="1" applyAlignment="1" applyProtection="1">
      <alignment horizontal="right" vertical="center"/>
      <protection locked="0"/>
    </xf>
    <xf numFmtId="3" fontId="21" fillId="0" borderId="14" xfId="46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14" xfId="70" applyNumberFormat="1" applyFont="1" applyFill="1" applyBorder="1" applyAlignment="1" applyProtection="1">
      <alignment horizontal="right" vertical="center"/>
      <protection/>
    </xf>
    <xf numFmtId="3" fontId="21" fillId="0" borderId="14" xfId="70" applyNumberFormat="1" applyFont="1" applyFill="1" applyBorder="1" applyAlignment="1" applyProtection="1">
      <alignment horizontal="right" vertical="center"/>
      <protection/>
    </xf>
    <xf numFmtId="4" fontId="21" fillId="0" borderId="14" xfId="45" applyNumberFormat="1" applyFont="1" applyFill="1" applyBorder="1" applyAlignment="1" applyProtection="1">
      <alignment horizontal="right" vertical="center"/>
      <protection locked="0"/>
    </xf>
    <xf numFmtId="3" fontId="21" fillId="0" borderId="14" xfId="45" applyNumberFormat="1" applyFont="1" applyFill="1" applyBorder="1" applyAlignment="1" applyProtection="1">
      <alignment horizontal="right" vertical="center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/>
    </xf>
    <xf numFmtId="3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4" fontId="21" fillId="0" borderId="14" xfId="45" applyNumberFormat="1" applyFont="1" applyFill="1" applyBorder="1" applyAlignment="1" applyProtection="1">
      <alignment horizontal="right" vertical="center" shrinkToFit="1"/>
      <protection locked="0"/>
    </xf>
    <xf numFmtId="189" fontId="26" fillId="0" borderId="14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 applyProtection="1">
      <alignment vertical="center"/>
      <protection locked="0"/>
    </xf>
    <xf numFmtId="0" fontId="79" fillId="0" borderId="14" xfId="0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4" fontId="71" fillId="0" borderId="14" xfId="46" applyNumberFormat="1" applyFont="1" applyFill="1" applyBorder="1" applyAlignment="1" applyProtection="1">
      <alignment horizontal="right" vertical="center" shrinkToFit="1"/>
      <protection locked="0"/>
    </xf>
    <xf numFmtId="3" fontId="71" fillId="0" borderId="14" xfId="46" applyNumberFormat="1" applyFont="1" applyFill="1" applyBorder="1" applyAlignment="1" applyProtection="1">
      <alignment horizontal="right" vertical="center" shrinkToFit="1"/>
      <protection locked="0"/>
    </xf>
    <xf numFmtId="189" fontId="24" fillId="0" borderId="14" xfId="0" applyNumberFormat="1" applyFont="1" applyFill="1" applyBorder="1" applyAlignment="1">
      <alignment vertical="center"/>
    </xf>
    <xf numFmtId="189" fontId="80" fillId="0" borderId="14" xfId="0" applyNumberFormat="1" applyFont="1" applyFill="1" applyBorder="1" applyAlignment="1">
      <alignment vertical="center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35" borderId="0" xfId="76" applyNumberFormat="1" applyFont="1" applyFill="1" applyBorder="1" applyAlignment="1" applyProtection="1">
      <alignment horizontal="center" vertical="center" wrapText="1"/>
      <protection locked="0"/>
    </xf>
    <xf numFmtId="0" fontId="1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2" xfId="0" applyFont="1" applyFill="1" applyBorder="1" applyAlignment="1">
      <alignment horizontal="center" vertical="center" wrapText="1"/>
    </xf>
  </cellXfs>
  <cellStyles count="145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_BuiltIn_İyi 1" xfId="70"/>
    <cellStyle name="Giriş" xfId="71"/>
    <cellStyle name="Hesaplama" xfId="72"/>
    <cellStyle name="İşaretli Hücre" xfId="73"/>
    <cellStyle name="İyi" xfId="74"/>
    <cellStyle name="Followed Hyperlink" xfId="75"/>
    <cellStyle name="Hyperlink" xfId="76"/>
    <cellStyle name="Köprü 2" xfId="77"/>
    <cellStyle name="Kötü" xfId="78"/>
    <cellStyle name="Normal 10" xfId="79"/>
    <cellStyle name="Normal 11" xfId="80"/>
    <cellStyle name="Normal 11 2" xfId="81"/>
    <cellStyle name="Normal 12" xfId="82"/>
    <cellStyle name="Normal 12 2" xfId="83"/>
    <cellStyle name="Normal 13" xfId="84"/>
    <cellStyle name="Normal 14" xfId="85"/>
    <cellStyle name="Normal 15" xfId="86"/>
    <cellStyle name="Normal 2" xfId="87"/>
    <cellStyle name="Normal 2 10 10" xfId="88"/>
    <cellStyle name="Normal 2 10 10 2" xfId="89"/>
    <cellStyle name="Normal 2 2" xfId="90"/>
    <cellStyle name="Normal 2 2 2" xfId="91"/>
    <cellStyle name="Normal 2 2 2 2" xfId="92"/>
    <cellStyle name="Normal 2 2 3" xfId="93"/>
    <cellStyle name="Normal 2 2 4" xfId="94"/>
    <cellStyle name="Normal 2 2 5" xfId="95"/>
    <cellStyle name="Normal 2 2 5 2" xfId="96"/>
    <cellStyle name="Normal 2 3" xfId="97"/>
    <cellStyle name="Normal 2 4" xfId="98"/>
    <cellStyle name="Normal 2 5" xfId="99"/>
    <cellStyle name="Normal 2 5 2" xfId="100"/>
    <cellStyle name="Normal 2 6" xfId="101"/>
    <cellStyle name="Normal 2 7" xfId="102"/>
    <cellStyle name="Normal 2 8" xfId="103"/>
    <cellStyle name="Normal 3" xfId="104"/>
    <cellStyle name="Normal 3 2" xfId="105"/>
    <cellStyle name="Normal 4" xfId="106"/>
    <cellStyle name="Normal 4 2" xfId="107"/>
    <cellStyle name="Normal 5" xfId="108"/>
    <cellStyle name="Normal 5 2" xfId="109"/>
    <cellStyle name="Normal 5 2 2" xfId="110"/>
    <cellStyle name="Normal 5 3" xfId="111"/>
    <cellStyle name="Normal 5 4" xfId="112"/>
    <cellStyle name="Normal 5 5" xfId="113"/>
    <cellStyle name="Normal 6" xfId="114"/>
    <cellStyle name="Normal 6 2" xfId="115"/>
    <cellStyle name="Normal 6 3" xfId="116"/>
    <cellStyle name="Normal 6 4" xfId="117"/>
    <cellStyle name="Normal 7" xfId="118"/>
    <cellStyle name="Normal 7 2" xfId="119"/>
    <cellStyle name="Normal 8" xfId="120"/>
    <cellStyle name="Normal 9" xfId="121"/>
    <cellStyle name="Not" xfId="122"/>
    <cellStyle name="Nötr" xfId="123"/>
    <cellStyle name="Onaylı" xfId="124"/>
    <cellStyle name="Currency" xfId="125"/>
    <cellStyle name="Currency [0]" xfId="126"/>
    <cellStyle name="ParaBirimi 2" xfId="127"/>
    <cellStyle name="ParaBirimi 3" xfId="128"/>
    <cellStyle name="Toplam" xfId="129"/>
    <cellStyle name="Uyarı Metni" xfId="130"/>
    <cellStyle name="Virgül 10" xfId="131"/>
    <cellStyle name="Virgül 2" xfId="132"/>
    <cellStyle name="Virgül 2 2" xfId="133"/>
    <cellStyle name="Virgül 2 2 4" xfId="134"/>
    <cellStyle name="Virgül 3" xfId="135"/>
    <cellStyle name="Virgül 3 2" xfId="136"/>
    <cellStyle name="Virgül 4" xfId="137"/>
    <cellStyle name="Virgül 5" xfId="138"/>
    <cellStyle name="Vurgu1" xfId="139"/>
    <cellStyle name="Vurgu2" xfId="140"/>
    <cellStyle name="Vurgu3" xfId="141"/>
    <cellStyle name="Vurgu4" xfId="142"/>
    <cellStyle name="Vurgu5" xfId="143"/>
    <cellStyle name="Vurgu6" xfId="144"/>
    <cellStyle name="Percent" xfId="145"/>
    <cellStyle name="Yüzde 2" xfId="146"/>
    <cellStyle name="Yüzde 2 2" xfId="147"/>
    <cellStyle name="Yüzde 2 3" xfId="148"/>
    <cellStyle name="Yüzde 2 4" xfId="149"/>
    <cellStyle name="Yüzde 2 4 2" xfId="150"/>
    <cellStyle name="Yüzde 3" xfId="151"/>
    <cellStyle name="Yüzde 4" xfId="152"/>
    <cellStyle name="Yüzde 5" xfId="153"/>
    <cellStyle name="Yüzde 6" xfId="154"/>
    <cellStyle name="Yüzde 6 2" xfId="155"/>
    <cellStyle name="Yüzde 7" xfId="156"/>
    <cellStyle name="Yüzde 7 2" xfId="157"/>
    <cellStyle name="Yüzde 8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28125" defaultRowHeight="12.75"/>
  <cols>
    <col min="1" max="1" width="2.7109375" style="1" bestFit="1" customWidth="1"/>
    <col min="2" max="2" width="3.28125" style="2" bestFit="1" customWidth="1"/>
    <col min="3" max="3" width="34.28125" style="3" bestFit="1" customWidth="1"/>
    <col min="4" max="4" width="4.00390625" style="4" bestFit="1" customWidth="1"/>
    <col min="5" max="5" width="20.8515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87" bestFit="1" customWidth="1"/>
    <col min="11" max="11" width="2.57421875" style="10" bestFit="1" customWidth="1"/>
    <col min="12" max="12" width="8.28125" style="13" bestFit="1" customWidth="1"/>
    <col min="13" max="13" width="5.57421875" style="14" bestFit="1" customWidth="1"/>
    <col min="14" max="14" width="4.28125" style="12" bestFit="1" customWidth="1"/>
    <col min="15" max="15" width="4.28125" style="11" bestFit="1" customWidth="1"/>
    <col min="16" max="16" width="8.28125" style="11" bestFit="1" customWidth="1"/>
    <col min="17" max="17" width="5.57421875" style="12" bestFit="1" customWidth="1"/>
    <col min="18" max="19" width="4.28125" style="12" bestFit="1" customWidth="1"/>
    <col min="20" max="20" width="9.00390625" style="13" bestFit="1" customWidth="1"/>
    <col min="21" max="21" width="6.57421875" style="14" customWidth="1"/>
    <col min="22" max="22" width="4.28125" style="17" bestFit="1" customWidth="1"/>
    <col min="23" max="16384" width="4.28125" style="3" customWidth="1"/>
  </cols>
  <sheetData>
    <row r="1" spans="1:22" s="23" customFormat="1" ht="12.75">
      <c r="A1" s="18"/>
      <c r="B1" s="116" t="s">
        <v>0</v>
      </c>
      <c r="C1" s="116"/>
      <c r="D1" s="19"/>
      <c r="E1" s="20"/>
      <c r="F1" s="21"/>
      <c r="G1" s="20"/>
      <c r="H1" s="22"/>
      <c r="I1" s="79"/>
      <c r="J1" s="82"/>
      <c r="K1" s="22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23" customFormat="1" ht="12.75">
      <c r="A2" s="18"/>
      <c r="B2" s="118" t="s">
        <v>1</v>
      </c>
      <c r="C2" s="118"/>
      <c r="D2" s="24"/>
      <c r="E2" s="25"/>
      <c r="F2" s="26"/>
      <c r="G2" s="25"/>
      <c r="H2" s="27"/>
      <c r="I2" s="27"/>
      <c r="J2" s="83"/>
      <c r="K2" s="28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s="23" customFormat="1" ht="11.25">
      <c r="A3" s="18"/>
      <c r="B3" s="119" t="s">
        <v>158</v>
      </c>
      <c r="C3" s="119"/>
      <c r="D3" s="29"/>
      <c r="E3" s="30"/>
      <c r="F3" s="31"/>
      <c r="G3" s="30"/>
      <c r="H3" s="32"/>
      <c r="I3" s="32"/>
      <c r="J3" s="84"/>
      <c r="K3" s="32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2" s="39" customFormat="1" ht="11.25" customHeight="1">
      <c r="A4" s="33"/>
      <c r="B4" s="34"/>
      <c r="C4" s="35"/>
      <c r="D4" s="36"/>
      <c r="E4" s="35"/>
      <c r="F4" s="37"/>
      <c r="G4" s="38"/>
      <c r="H4" s="38"/>
      <c r="I4" s="80"/>
      <c r="J4" s="85"/>
      <c r="K4" s="38"/>
      <c r="L4" s="120" t="s">
        <v>3</v>
      </c>
      <c r="M4" s="120"/>
      <c r="N4" s="120" t="s">
        <v>3</v>
      </c>
      <c r="O4" s="120"/>
      <c r="P4" s="120" t="s">
        <v>4</v>
      </c>
      <c r="Q4" s="120"/>
      <c r="R4" s="120" t="s">
        <v>2</v>
      </c>
      <c r="S4" s="120"/>
      <c r="T4" s="120" t="s">
        <v>5</v>
      </c>
      <c r="U4" s="120"/>
      <c r="V4" s="120"/>
    </row>
    <row r="5" spans="1:22" s="50" customFormat="1" ht="57.75">
      <c r="A5" s="40"/>
      <c r="B5" s="41"/>
      <c r="C5" s="42" t="s">
        <v>6</v>
      </c>
      <c r="D5" s="43" t="s">
        <v>7</v>
      </c>
      <c r="E5" s="42" t="s">
        <v>8</v>
      </c>
      <c r="F5" s="44" t="s">
        <v>9</v>
      </c>
      <c r="G5" s="45" t="s">
        <v>10</v>
      </c>
      <c r="H5" s="46" t="s">
        <v>11</v>
      </c>
      <c r="I5" s="81" t="s">
        <v>12</v>
      </c>
      <c r="J5" s="86" t="s">
        <v>13</v>
      </c>
      <c r="K5" s="46" t="s">
        <v>14</v>
      </c>
      <c r="L5" s="47" t="s">
        <v>15</v>
      </c>
      <c r="M5" s="48" t="s">
        <v>21</v>
      </c>
      <c r="N5" s="49" t="s">
        <v>17</v>
      </c>
      <c r="O5" s="49" t="s">
        <v>18</v>
      </c>
      <c r="P5" s="47" t="s">
        <v>15</v>
      </c>
      <c r="Q5" s="48" t="s">
        <v>19</v>
      </c>
      <c r="R5" s="49" t="s">
        <v>20</v>
      </c>
      <c r="S5" s="49" t="s">
        <v>22</v>
      </c>
      <c r="T5" s="47" t="s">
        <v>15</v>
      </c>
      <c r="U5" s="48" t="s">
        <v>16</v>
      </c>
      <c r="V5" s="49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59" customFormat="1" ht="11.25">
      <c r="A7" s="51">
        <v>1</v>
      </c>
      <c r="B7" s="52"/>
      <c r="C7" s="53" t="s">
        <v>124</v>
      </c>
      <c r="D7" s="54" t="s">
        <v>33</v>
      </c>
      <c r="E7" s="107" t="s">
        <v>124</v>
      </c>
      <c r="F7" s="55">
        <v>43805</v>
      </c>
      <c r="G7" s="56" t="s">
        <v>31</v>
      </c>
      <c r="H7" s="70">
        <v>406</v>
      </c>
      <c r="I7" s="70">
        <v>416</v>
      </c>
      <c r="J7" s="88">
        <v>457</v>
      </c>
      <c r="K7" s="71">
        <v>3</v>
      </c>
      <c r="L7" s="93">
        <v>4768417.85</v>
      </c>
      <c r="M7" s="94">
        <v>276273</v>
      </c>
      <c r="N7" s="90">
        <f>M7/J7</f>
        <v>604.5361050328228</v>
      </c>
      <c r="O7" s="95">
        <f aca="true" t="shared" si="0" ref="O7:O38">L7/M7</f>
        <v>17.259804070611313</v>
      </c>
      <c r="P7" s="57">
        <v>5279636.5</v>
      </c>
      <c r="Q7" s="58">
        <v>473506</v>
      </c>
      <c r="R7" s="92">
        <f>IF(P7&lt;&gt;0,-(P7-L7)/P7,"")</f>
        <v>-0.09682838013564009</v>
      </c>
      <c r="S7" s="92">
        <f>IF(Q7&lt;&gt;0,-(Q7-M7)/Q7,"")</f>
        <v>-0.4165374884373165</v>
      </c>
      <c r="T7" s="93">
        <v>25755856.85</v>
      </c>
      <c r="U7" s="94">
        <v>1468329</v>
      </c>
      <c r="V7" s="98">
        <f aca="true" t="shared" si="1" ref="V7:V38">T7/U7</f>
        <v>17.540930438614236</v>
      </c>
    </row>
    <row r="8" spans="1:22" s="59" customFormat="1" ht="11.25">
      <c r="A8" s="51">
        <v>2</v>
      </c>
      <c r="B8" s="60" t="s">
        <v>24</v>
      </c>
      <c r="C8" s="53" t="s">
        <v>156</v>
      </c>
      <c r="D8" s="54" t="s">
        <v>149</v>
      </c>
      <c r="E8" s="107" t="s">
        <v>157</v>
      </c>
      <c r="F8" s="55">
        <v>43819</v>
      </c>
      <c r="G8" s="56" t="s">
        <v>23</v>
      </c>
      <c r="H8" s="70">
        <v>311</v>
      </c>
      <c r="I8" s="70">
        <v>311</v>
      </c>
      <c r="J8" s="88">
        <v>569</v>
      </c>
      <c r="K8" s="71">
        <v>1</v>
      </c>
      <c r="L8" s="93">
        <v>5329916</v>
      </c>
      <c r="M8" s="94">
        <v>218291</v>
      </c>
      <c r="N8" s="90">
        <f>M8/J8</f>
        <v>383.6397188049209</v>
      </c>
      <c r="O8" s="95">
        <f t="shared" si="0"/>
        <v>24.416563211492914</v>
      </c>
      <c r="P8" s="57"/>
      <c r="Q8" s="58"/>
      <c r="R8" s="92"/>
      <c r="S8" s="92"/>
      <c r="T8" s="93">
        <v>5329916</v>
      </c>
      <c r="U8" s="94">
        <v>218291</v>
      </c>
      <c r="V8" s="98">
        <f t="shared" si="1"/>
        <v>24.416563211492914</v>
      </c>
    </row>
    <row r="9" spans="1:22" s="59" customFormat="1" ht="11.25">
      <c r="A9" s="51">
        <v>3</v>
      </c>
      <c r="B9" s="52"/>
      <c r="C9" s="53" t="s">
        <v>116</v>
      </c>
      <c r="D9" s="54" t="s">
        <v>33</v>
      </c>
      <c r="E9" s="107" t="s">
        <v>116</v>
      </c>
      <c r="F9" s="55">
        <v>43791</v>
      </c>
      <c r="G9" s="56" t="s">
        <v>31</v>
      </c>
      <c r="H9" s="70">
        <v>398</v>
      </c>
      <c r="I9" s="70">
        <v>360</v>
      </c>
      <c r="J9" s="88">
        <v>368</v>
      </c>
      <c r="K9" s="71">
        <v>5</v>
      </c>
      <c r="L9" s="93">
        <v>2524627</v>
      </c>
      <c r="M9" s="94">
        <v>154061</v>
      </c>
      <c r="N9" s="90">
        <f>M9/J9</f>
        <v>418.64402173913044</v>
      </c>
      <c r="O9" s="95">
        <f t="shared" si="0"/>
        <v>16.38719078806447</v>
      </c>
      <c r="P9" s="57">
        <v>4030845.5</v>
      </c>
      <c r="Q9" s="58">
        <v>244470</v>
      </c>
      <c r="R9" s="92">
        <f>IF(P9&lt;&gt;0,-(P9-L9)/P9,"")</f>
        <v>-0.37367309166277896</v>
      </c>
      <c r="S9" s="92">
        <f>IF(Q9&lt;&gt;0,-(Q9-M9)/Q9,"")</f>
        <v>-0.36981633738291</v>
      </c>
      <c r="T9" s="93">
        <v>28251628.5</v>
      </c>
      <c r="U9" s="94">
        <v>1639208</v>
      </c>
      <c r="V9" s="98">
        <f t="shared" si="1"/>
        <v>17.234925952045135</v>
      </c>
    </row>
    <row r="10" spans="1:22" s="59" customFormat="1" ht="11.25">
      <c r="A10" s="51">
        <v>4</v>
      </c>
      <c r="B10" s="67"/>
      <c r="C10" s="61" t="s">
        <v>133</v>
      </c>
      <c r="D10" s="62" t="s">
        <v>103</v>
      </c>
      <c r="E10" s="108" t="s">
        <v>133</v>
      </c>
      <c r="F10" s="63">
        <v>43812</v>
      </c>
      <c r="G10" s="56" t="s">
        <v>60</v>
      </c>
      <c r="H10" s="72">
        <v>326</v>
      </c>
      <c r="I10" s="72">
        <v>328</v>
      </c>
      <c r="J10" s="88">
        <v>328</v>
      </c>
      <c r="K10" s="71">
        <v>2</v>
      </c>
      <c r="L10" s="93">
        <v>2100768</v>
      </c>
      <c r="M10" s="94">
        <v>119133</v>
      </c>
      <c r="N10" s="90">
        <f>M10/J10</f>
        <v>363.2103658536585</v>
      </c>
      <c r="O10" s="95">
        <f t="shared" si="0"/>
        <v>17.633804235602227</v>
      </c>
      <c r="P10" s="57">
        <v>3289348</v>
      </c>
      <c r="Q10" s="58">
        <v>183862</v>
      </c>
      <c r="R10" s="92">
        <f>IF(P10&lt;&gt;0,-(P10-L10)/P10,"")</f>
        <v>-0.3613421261599563</v>
      </c>
      <c r="S10" s="92">
        <f>IF(Q10&lt;&gt;0,-(Q10-M10)/Q10,"")</f>
        <v>-0.352052082540166</v>
      </c>
      <c r="T10" s="96">
        <v>5390116</v>
      </c>
      <c r="U10" s="97">
        <v>302995</v>
      </c>
      <c r="V10" s="98">
        <f t="shared" si="1"/>
        <v>17.789455271539133</v>
      </c>
    </row>
    <row r="11" spans="1:22" s="59" customFormat="1" ht="11.25">
      <c r="A11" s="51">
        <v>5</v>
      </c>
      <c r="B11" s="60" t="s">
        <v>24</v>
      </c>
      <c r="C11" s="53" t="s">
        <v>146</v>
      </c>
      <c r="D11" s="54" t="s">
        <v>38</v>
      </c>
      <c r="E11" s="107" t="s">
        <v>146</v>
      </c>
      <c r="F11" s="55">
        <v>43819</v>
      </c>
      <c r="G11" s="109" t="s">
        <v>56</v>
      </c>
      <c r="H11" s="70">
        <v>350</v>
      </c>
      <c r="I11" s="70">
        <v>350</v>
      </c>
      <c r="J11" s="88">
        <v>350</v>
      </c>
      <c r="K11" s="71">
        <v>1</v>
      </c>
      <c r="L11" s="93">
        <v>1582921</v>
      </c>
      <c r="M11" s="94">
        <v>90738</v>
      </c>
      <c r="N11" s="90">
        <f>M11/J11</f>
        <v>259.25142857142856</v>
      </c>
      <c r="O11" s="95">
        <f t="shared" si="0"/>
        <v>17.44496241927307</v>
      </c>
      <c r="P11" s="57"/>
      <c r="Q11" s="58"/>
      <c r="R11" s="92"/>
      <c r="S11" s="92"/>
      <c r="T11" s="93">
        <v>1582921</v>
      </c>
      <c r="U11" s="94">
        <v>90738</v>
      </c>
      <c r="V11" s="98">
        <f t="shared" si="1"/>
        <v>17.44496241927307</v>
      </c>
    </row>
    <row r="12" spans="1:22" s="59" customFormat="1" ht="11.25">
      <c r="A12" s="51">
        <v>6</v>
      </c>
      <c r="B12" s="52"/>
      <c r="C12" s="61" t="s">
        <v>134</v>
      </c>
      <c r="D12" s="62" t="s">
        <v>38</v>
      </c>
      <c r="E12" s="108" t="s">
        <v>135</v>
      </c>
      <c r="F12" s="63">
        <v>43812</v>
      </c>
      <c r="G12" s="56" t="s">
        <v>27</v>
      </c>
      <c r="H12" s="72">
        <v>272</v>
      </c>
      <c r="I12" s="72">
        <v>265</v>
      </c>
      <c r="J12" s="88">
        <v>265</v>
      </c>
      <c r="K12" s="71">
        <v>2</v>
      </c>
      <c r="L12" s="93">
        <v>1640204</v>
      </c>
      <c r="M12" s="94">
        <v>86891</v>
      </c>
      <c r="N12" s="90">
        <f>M12/J12</f>
        <v>327.8905660377358</v>
      </c>
      <c r="O12" s="95">
        <f t="shared" si="0"/>
        <v>18.87656949511457</v>
      </c>
      <c r="P12" s="57">
        <v>2820641</v>
      </c>
      <c r="Q12" s="58">
        <v>135759</v>
      </c>
      <c r="R12" s="92">
        <f aca="true" t="shared" si="2" ref="R12:S16">IF(P12&lt;&gt;0,-(P12-L12)/P12,"")</f>
        <v>-0.41849955382482207</v>
      </c>
      <c r="S12" s="92">
        <f t="shared" si="2"/>
        <v>-0.35996140219064665</v>
      </c>
      <c r="T12" s="96">
        <v>4460845</v>
      </c>
      <c r="U12" s="97">
        <v>222650</v>
      </c>
      <c r="V12" s="98">
        <f t="shared" si="1"/>
        <v>20.035234673253985</v>
      </c>
    </row>
    <row r="13" spans="1:22" s="59" customFormat="1" ht="11.25">
      <c r="A13" s="51">
        <v>7</v>
      </c>
      <c r="B13" s="52"/>
      <c r="C13" s="53" t="s">
        <v>102</v>
      </c>
      <c r="D13" s="54" t="s">
        <v>103</v>
      </c>
      <c r="E13" s="107" t="s">
        <v>102</v>
      </c>
      <c r="F13" s="55">
        <v>43777</v>
      </c>
      <c r="G13" s="109" t="s">
        <v>56</v>
      </c>
      <c r="H13" s="70">
        <v>419</v>
      </c>
      <c r="I13" s="70">
        <v>193</v>
      </c>
      <c r="J13" s="88">
        <v>194</v>
      </c>
      <c r="K13" s="71">
        <v>7</v>
      </c>
      <c r="L13" s="93">
        <v>774140</v>
      </c>
      <c r="M13" s="94">
        <v>51926</v>
      </c>
      <c r="N13" s="90">
        <f>M13/J13</f>
        <v>267.659793814433</v>
      </c>
      <c r="O13" s="95">
        <f t="shared" si="0"/>
        <v>14.908523668297192</v>
      </c>
      <c r="P13" s="57">
        <v>1703612</v>
      </c>
      <c r="Q13" s="58">
        <v>113060</v>
      </c>
      <c r="R13" s="92">
        <f t="shared" si="2"/>
        <v>-0.5455890190958974</v>
      </c>
      <c r="S13" s="92">
        <f t="shared" si="2"/>
        <v>-0.5407217406686715</v>
      </c>
      <c r="T13" s="93">
        <v>67211608</v>
      </c>
      <c r="U13" s="94">
        <v>3951077</v>
      </c>
      <c r="V13" s="98">
        <f t="shared" si="1"/>
        <v>17.010958784149235</v>
      </c>
    </row>
    <row r="14" spans="1:22" s="59" customFormat="1" ht="11.25">
      <c r="A14" s="51">
        <v>8</v>
      </c>
      <c r="B14" s="52"/>
      <c r="C14" s="53" t="s">
        <v>111</v>
      </c>
      <c r="D14" s="54" t="s">
        <v>112</v>
      </c>
      <c r="E14" s="107" t="s">
        <v>113</v>
      </c>
      <c r="F14" s="55">
        <v>43789</v>
      </c>
      <c r="G14" s="56" t="s">
        <v>23</v>
      </c>
      <c r="H14" s="70">
        <v>337</v>
      </c>
      <c r="I14" s="70">
        <v>247</v>
      </c>
      <c r="J14" s="88">
        <v>247</v>
      </c>
      <c r="K14" s="71">
        <v>5</v>
      </c>
      <c r="L14" s="93">
        <v>710711</v>
      </c>
      <c r="M14" s="94">
        <v>39341</v>
      </c>
      <c r="N14" s="90">
        <f>M14/J14</f>
        <v>159.2753036437247</v>
      </c>
      <c r="O14" s="95">
        <f t="shared" si="0"/>
        <v>18.065402506291147</v>
      </c>
      <c r="P14" s="57">
        <v>1486536</v>
      </c>
      <c r="Q14" s="58">
        <v>83928</v>
      </c>
      <c r="R14" s="92">
        <f t="shared" si="2"/>
        <v>-0.5219012523073777</v>
      </c>
      <c r="S14" s="92">
        <f t="shared" si="2"/>
        <v>-0.531252978743685</v>
      </c>
      <c r="T14" s="93">
        <v>22518308</v>
      </c>
      <c r="U14" s="94">
        <v>1270644</v>
      </c>
      <c r="V14" s="98">
        <f t="shared" si="1"/>
        <v>17.721964610071744</v>
      </c>
    </row>
    <row r="15" spans="1:22" s="59" customFormat="1" ht="11.25">
      <c r="A15" s="51">
        <v>9</v>
      </c>
      <c r="B15" s="52"/>
      <c r="C15" s="53" t="s">
        <v>92</v>
      </c>
      <c r="D15" s="54" t="s">
        <v>38</v>
      </c>
      <c r="E15" s="107" t="s">
        <v>92</v>
      </c>
      <c r="F15" s="55">
        <v>43749</v>
      </c>
      <c r="G15" s="109" t="s">
        <v>56</v>
      </c>
      <c r="H15" s="70">
        <v>390</v>
      </c>
      <c r="I15" s="70">
        <v>93</v>
      </c>
      <c r="J15" s="88">
        <v>95</v>
      </c>
      <c r="K15" s="71">
        <v>11</v>
      </c>
      <c r="L15" s="93">
        <v>417243</v>
      </c>
      <c r="M15" s="94">
        <v>32986</v>
      </c>
      <c r="N15" s="90">
        <f>M15/J15</f>
        <v>347.22105263157897</v>
      </c>
      <c r="O15" s="95">
        <f t="shared" si="0"/>
        <v>12.649093554841448</v>
      </c>
      <c r="P15" s="57">
        <v>884975</v>
      </c>
      <c r="Q15" s="58">
        <v>69000</v>
      </c>
      <c r="R15" s="92">
        <f t="shared" si="2"/>
        <v>-0.5285256645667957</v>
      </c>
      <c r="S15" s="92">
        <f t="shared" si="2"/>
        <v>-0.5219420289855072</v>
      </c>
      <c r="T15" s="93">
        <v>89372215</v>
      </c>
      <c r="U15" s="94">
        <v>5296324</v>
      </c>
      <c r="V15" s="98">
        <f t="shared" si="1"/>
        <v>16.874385894820634</v>
      </c>
    </row>
    <row r="16" spans="1:22" s="59" customFormat="1" ht="11.25">
      <c r="A16" s="51">
        <v>10</v>
      </c>
      <c r="B16" s="52"/>
      <c r="C16" s="53" t="s">
        <v>136</v>
      </c>
      <c r="D16" s="54" t="s">
        <v>45</v>
      </c>
      <c r="E16" s="107" t="s">
        <v>136</v>
      </c>
      <c r="F16" s="55">
        <v>43812</v>
      </c>
      <c r="G16" s="109" t="s">
        <v>56</v>
      </c>
      <c r="H16" s="70">
        <v>300</v>
      </c>
      <c r="I16" s="70">
        <v>194</v>
      </c>
      <c r="J16" s="88">
        <v>208</v>
      </c>
      <c r="K16" s="71">
        <v>2</v>
      </c>
      <c r="L16" s="93">
        <v>506996</v>
      </c>
      <c r="M16" s="94">
        <v>27777</v>
      </c>
      <c r="N16" s="90">
        <f>M16/J16</f>
        <v>133.54326923076923</v>
      </c>
      <c r="O16" s="95">
        <f t="shared" si="0"/>
        <v>18.252367066277856</v>
      </c>
      <c r="P16" s="57">
        <v>1368691</v>
      </c>
      <c r="Q16" s="58">
        <v>76248</v>
      </c>
      <c r="R16" s="92">
        <f t="shared" si="2"/>
        <v>-0.6295759963351845</v>
      </c>
      <c r="S16" s="92">
        <f t="shared" si="2"/>
        <v>-0.635701920050362</v>
      </c>
      <c r="T16" s="93">
        <v>1875687</v>
      </c>
      <c r="U16" s="94">
        <v>104025</v>
      </c>
      <c r="V16" s="98">
        <f t="shared" si="1"/>
        <v>18.031117519826964</v>
      </c>
    </row>
    <row r="17" spans="1:22" s="59" customFormat="1" ht="11.25">
      <c r="A17" s="51">
        <v>11</v>
      </c>
      <c r="B17" s="60" t="s">
        <v>24</v>
      </c>
      <c r="C17" s="53" t="s">
        <v>139</v>
      </c>
      <c r="D17" s="54" t="s">
        <v>126</v>
      </c>
      <c r="E17" s="107" t="s">
        <v>140</v>
      </c>
      <c r="F17" s="55">
        <v>43819</v>
      </c>
      <c r="G17" s="56" t="s">
        <v>32</v>
      </c>
      <c r="H17" s="70">
        <v>145</v>
      </c>
      <c r="I17" s="70">
        <v>145</v>
      </c>
      <c r="J17" s="88">
        <v>145</v>
      </c>
      <c r="K17" s="71">
        <v>1</v>
      </c>
      <c r="L17" s="93">
        <v>378926</v>
      </c>
      <c r="M17" s="94">
        <v>21844</v>
      </c>
      <c r="N17" s="90">
        <f>M17/J17</f>
        <v>150.64827586206897</v>
      </c>
      <c r="O17" s="95">
        <f t="shared" si="0"/>
        <v>17.346914484526643</v>
      </c>
      <c r="P17" s="57"/>
      <c r="Q17" s="58"/>
      <c r="R17" s="92"/>
      <c r="S17" s="92"/>
      <c r="T17" s="99">
        <v>378926</v>
      </c>
      <c r="U17" s="100">
        <v>21844</v>
      </c>
      <c r="V17" s="98">
        <f t="shared" si="1"/>
        <v>17.346914484526643</v>
      </c>
    </row>
    <row r="18" spans="1:22" s="59" customFormat="1" ht="11.25">
      <c r="A18" s="51">
        <v>12</v>
      </c>
      <c r="B18" s="52"/>
      <c r="C18" s="53" t="s">
        <v>130</v>
      </c>
      <c r="D18" s="54" t="s">
        <v>26</v>
      </c>
      <c r="E18" s="107" t="s">
        <v>131</v>
      </c>
      <c r="F18" s="55">
        <v>43805</v>
      </c>
      <c r="G18" s="56" t="s">
        <v>23</v>
      </c>
      <c r="H18" s="70">
        <v>189</v>
      </c>
      <c r="I18" s="70">
        <v>140</v>
      </c>
      <c r="J18" s="88">
        <v>140</v>
      </c>
      <c r="K18" s="71">
        <v>3</v>
      </c>
      <c r="L18" s="93">
        <v>383316</v>
      </c>
      <c r="M18" s="94">
        <v>19580</v>
      </c>
      <c r="N18" s="90">
        <f>M18/J18</f>
        <v>139.85714285714286</v>
      </c>
      <c r="O18" s="95">
        <f t="shared" si="0"/>
        <v>19.57691521961185</v>
      </c>
      <c r="P18" s="57">
        <v>807186</v>
      </c>
      <c r="Q18" s="58">
        <v>41301</v>
      </c>
      <c r="R18" s="92">
        <f>IF(P18&lt;&gt;0,-(P18-L18)/P18,"")</f>
        <v>-0.5251206041730159</v>
      </c>
      <c r="S18" s="92">
        <f>IF(Q18&lt;&gt;0,-(Q18-M18)/Q18,"")</f>
        <v>-0.5259194692622454</v>
      </c>
      <c r="T18" s="93">
        <v>2501335</v>
      </c>
      <c r="U18" s="94">
        <v>127041</v>
      </c>
      <c r="V18" s="98">
        <f t="shared" si="1"/>
        <v>19.689194826866917</v>
      </c>
    </row>
    <row r="19" spans="1:22" s="59" customFormat="1" ht="11.25">
      <c r="A19" s="51">
        <v>13</v>
      </c>
      <c r="B19" s="60" t="s">
        <v>24</v>
      </c>
      <c r="C19" s="53" t="s">
        <v>142</v>
      </c>
      <c r="D19" s="54" t="s">
        <v>38</v>
      </c>
      <c r="E19" s="107" t="s">
        <v>143</v>
      </c>
      <c r="F19" s="55">
        <v>43819</v>
      </c>
      <c r="G19" s="56" t="s">
        <v>31</v>
      </c>
      <c r="H19" s="70">
        <v>102</v>
      </c>
      <c r="I19" s="70">
        <v>102</v>
      </c>
      <c r="J19" s="88">
        <v>102</v>
      </c>
      <c r="K19" s="71">
        <v>1</v>
      </c>
      <c r="L19" s="93">
        <v>458788</v>
      </c>
      <c r="M19" s="94">
        <v>18457</v>
      </c>
      <c r="N19" s="90">
        <f>M19/J19</f>
        <v>180.95098039215685</v>
      </c>
      <c r="O19" s="95">
        <f t="shared" si="0"/>
        <v>24.85712737714688</v>
      </c>
      <c r="P19" s="57"/>
      <c r="Q19" s="58"/>
      <c r="R19" s="92"/>
      <c r="S19" s="92"/>
      <c r="T19" s="93">
        <v>458788</v>
      </c>
      <c r="U19" s="94">
        <v>18457</v>
      </c>
      <c r="V19" s="98">
        <f t="shared" si="1"/>
        <v>24.85712737714688</v>
      </c>
    </row>
    <row r="20" spans="1:22" s="59" customFormat="1" ht="11.25">
      <c r="A20" s="51">
        <v>14</v>
      </c>
      <c r="B20" s="60" t="s">
        <v>24</v>
      </c>
      <c r="C20" s="61" t="s">
        <v>154</v>
      </c>
      <c r="D20" s="62" t="s">
        <v>155</v>
      </c>
      <c r="E20" s="108" t="s">
        <v>154</v>
      </c>
      <c r="F20" s="63">
        <v>43819</v>
      </c>
      <c r="G20" s="56" t="s">
        <v>60</v>
      </c>
      <c r="H20" s="72">
        <v>123</v>
      </c>
      <c r="I20" s="72">
        <v>123</v>
      </c>
      <c r="J20" s="88">
        <v>123</v>
      </c>
      <c r="K20" s="71">
        <v>1</v>
      </c>
      <c r="L20" s="93">
        <v>184150</v>
      </c>
      <c r="M20" s="94">
        <v>16018</v>
      </c>
      <c r="N20" s="90">
        <f>M20/J20</f>
        <v>130.22764227642276</v>
      </c>
      <c r="O20" s="95">
        <f t="shared" si="0"/>
        <v>11.496441503308777</v>
      </c>
      <c r="P20" s="57"/>
      <c r="Q20" s="58"/>
      <c r="R20" s="92"/>
      <c r="S20" s="92"/>
      <c r="T20" s="96">
        <v>184150</v>
      </c>
      <c r="U20" s="97">
        <v>16018</v>
      </c>
      <c r="V20" s="98">
        <f t="shared" si="1"/>
        <v>11.496441503308777</v>
      </c>
    </row>
    <row r="21" spans="1:22" s="59" customFormat="1" ht="11.25">
      <c r="A21" s="51">
        <v>15</v>
      </c>
      <c r="B21" s="60" t="s">
        <v>24</v>
      </c>
      <c r="C21" s="53" t="s">
        <v>150</v>
      </c>
      <c r="D21" s="54" t="s">
        <v>30</v>
      </c>
      <c r="E21" s="107" t="s">
        <v>151</v>
      </c>
      <c r="F21" s="55">
        <v>43819</v>
      </c>
      <c r="G21" s="56" t="s">
        <v>39</v>
      </c>
      <c r="H21" s="70">
        <v>145</v>
      </c>
      <c r="I21" s="70">
        <v>145</v>
      </c>
      <c r="J21" s="88">
        <v>145</v>
      </c>
      <c r="K21" s="71">
        <v>1</v>
      </c>
      <c r="L21" s="77">
        <v>221413</v>
      </c>
      <c r="M21" s="74">
        <v>11679</v>
      </c>
      <c r="N21" s="90">
        <f>M21/J21</f>
        <v>80.54482758620689</v>
      </c>
      <c r="O21" s="95">
        <f t="shared" si="0"/>
        <v>18.95821560065074</v>
      </c>
      <c r="P21" s="57"/>
      <c r="Q21" s="68"/>
      <c r="R21" s="92"/>
      <c r="S21" s="92"/>
      <c r="T21" s="73">
        <v>221413</v>
      </c>
      <c r="U21" s="74">
        <v>11679</v>
      </c>
      <c r="V21" s="98">
        <f t="shared" si="1"/>
        <v>18.95821560065074</v>
      </c>
    </row>
    <row r="22" spans="1:22" s="59" customFormat="1" ht="11.25">
      <c r="A22" s="51">
        <v>16</v>
      </c>
      <c r="B22" s="52"/>
      <c r="C22" s="53" t="s">
        <v>122</v>
      </c>
      <c r="D22" s="54" t="s">
        <v>101</v>
      </c>
      <c r="E22" s="107" t="s">
        <v>123</v>
      </c>
      <c r="F22" s="55">
        <v>43805</v>
      </c>
      <c r="G22" s="56" t="s">
        <v>40</v>
      </c>
      <c r="H22" s="70">
        <v>26</v>
      </c>
      <c r="I22" s="70">
        <v>25</v>
      </c>
      <c r="J22" s="88">
        <v>25</v>
      </c>
      <c r="K22" s="71">
        <v>2</v>
      </c>
      <c r="L22" s="77">
        <v>95116.5</v>
      </c>
      <c r="M22" s="78">
        <v>5949</v>
      </c>
      <c r="N22" s="90">
        <f>M22/J22</f>
        <v>237.96</v>
      </c>
      <c r="O22" s="95">
        <f t="shared" si="0"/>
        <v>15.988653555219365</v>
      </c>
      <c r="P22" s="57">
        <v>81355</v>
      </c>
      <c r="Q22" s="58">
        <v>4982</v>
      </c>
      <c r="R22" s="92">
        <f>IF(P22&lt;&gt;0,-(P22-L22)/P22,"")</f>
        <v>0.16915370905291624</v>
      </c>
      <c r="S22" s="92">
        <f>IF(Q22&lt;&gt;0,-(Q22-M22)/Q22,"")</f>
        <v>0.19409875551987155</v>
      </c>
      <c r="T22" s="77">
        <v>444368.5</v>
      </c>
      <c r="U22" s="78">
        <v>27287</v>
      </c>
      <c r="V22" s="98">
        <f t="shared" si="1"/>
        <v>16.284989188991094</v>
      </c>
    </row>
    <row r="23" spans="1:22" s="59" customFormat="1" ht="11.25">
      <c r="A23" s="51">
        <v>17</v>
      </c>
      <c r="B23" s="52"/>
      <c r="C23" s="53" t="s">
        <v>98</v>
      </c>
      <c r="D23" s="54" t="s">
        <v>25</v>
      </c>
      <c r="E23" s="107" t="s">
        <v>97</v>
      </c>
      <c r="F23" s="55">
        <v>43770</v>
      </c>
      <c r="G23" s="56" t="s">
        <v>32</v>
      </c>
      <c r="H23" s="70">
        <v>100</v>
      </c>
      <c r="I23" s="70">
        <v>18</v>
      </c>
      <c r="J23" s="88">
        <v>18</v>
      </c>
      <c r="K23" s="71">
        <v>8</v>
      </c>
      <c r="L23" s="93">
        <v>68901.5</v>
      </c>
      <c r="M23" s="94">
        <v>3308</v>
      </c>
      <c r="N23" s="90">
        <f>M23/J23</f>
        <v>183.77777777777777</v>
      </c>
      <c r="O23" s="95">
        <f t="shared" si="0"/>
        <v>20.828748488512698</v>
      </c>
      <c r="P23" s="57">
        <v>128591.5</v>
      </c>
      <c r="Q23" s="58">
        <v>6015</v>
      </c>
      <c r="R23" s="92">
        <f>IF(P23&lt;&gt;0,-(P23-L23)/P23,"")</f>
        <v>-0.4641830914173954</v>
      </c>
      <c r="S23" s="92">
        <f>IF(Q23&lt;&gt;0,-(Q23-M23)/Q23,"")</f>
        <v>-0.45004156275976726</v>
      </c>
      <c r="T23" s="99">
        <v>2003164.7</v>
      </c>
      <c r="U23" s="100">
        <v>94188</v>
      </c>
      <c r="V23" s="98">
        <f t="shared" si="1"/>
        <v>21.267727311334777</v>
      </c>
    </row>
    <row r="24" spans="1:22" s="59" customFormat="1" ht="11.25">
      <c r="A24" s="51">
        <v>18</v>
      </c>
      <c r="B24" s="60" t="s">
        <v>24</v>
      </c>
      <c r="C24" s="53" t="s">
        <v>141</v>
      </c>
      <c r="D24" s="54" t="s">
        <v>45</v>
      </c>
      <c r="E24" s="107" t="s">
        <v>141</v>
      </c>
      <c r="F24" s="55">
        <v>43819</v>
      </c>
      <c r="G24" s="56" t="s">
        <v>40</v>
      </c>
      <c r="H24" s="70">
        <v>24</v>
      </c>
      <c r="I24" s="70">
        <v>24</v>
      </c>
      <c r="J24" s="88">
        <v>24</v>
      </c>
      <c r="K24" s="71">
        <v>1</v>
      </c>
      <c r="L24" s="77">
        <v>46986.5</v>
      </c>
      <c r="M24" s="78">
        <v>2715</v>
      </c>
      <c r="N24" s="90">
        <f>M24/J24</f>
        <v>113.125</v>
      </c>
      <c r="O24" s="95">
        <f t="shared" si="0"/>
        <v>17.306261510128913</v>
      </c>
      <c r="P24" s="57"/>
      <c r="Q24" s="58"/>
      <c r="R24" s="92"/>
      <c r="S24" s="92"/>
      <c r="T24" s="77">
        <v>61758.5</v>
      </c>
      <c r="U24" s="78">
        <v>3766</v>
      </c>
      <c r="V24" s="98">
        <f t="shared" si="1"/>
        <v>16.398964418481146</v>
      </c>
    </row>
    <row r="25" spans="1:22" s="59" customFormat="1" ht="11.25">
      <c r="A25" s="51">
        <v>19</v>
      </c>
      <c r="B25" s="52"/>
      <c r="C25" s="53" t="s">
        <v>88</v>
      </c>
      <c r="D25" s="54" t="s">
        <v>30</v>
      </c>
      <c r="E25" s="107" t="s">
        <v>88</v>
      </c>
      <c r="F25" s="55">
        <v>43742</v>
      </c>
      <c r="G25" s="109" t="s">
        <v>56</v>
      </c>
      <c r="H25" s="70">
        <v>381</v>
      </c>
      <c r="I25" s="70">
        <v>8</v>
      </c>
      <c r="J25" s="88">
        <v>8</v>
      </c>
      <c r="K25" s="71">
        <v>12</v>
      </c>
      <c r="L25" s="93">
        <v>20874</v>
      </c>
      <c r="M25" s="94">
        <v>1773</v>
      </c>
      <c r="N25" s="90">
        <f>M25/J25</f>
        <v>221.625</v>
      </c>
      <c r="O25" s="95">
        <f t="shared" si="0"/>
        <v>11.77326565143824</v>
      </c>
      <c r="P25" s="57">
        <v>57453</v>
      </c>
      <c r="Q25" s="58">
        <v>4694</v>
      </c>
      <c r="R25" s="92">
        <f aca="true" t="shared" si="3" ref="R25:S27">IF(P25&lt;&gt;0,-(P25-L25)/P25,"")</f>
        <v>-0.6366769359302387</v>
      </c>
      <c r="S25" s="92">
        <f t="shared" si="3"/>
        <v>-0.6222837665104388</v>
      </c>
      <c r="T25" s="93">
        <v>34294496</v>
      </c>
      <c r="U25" s="94">
        <v>2107200</v>
      </c>
      <c r="V25" s="98">
        <f t="shared" si="1"/>
        <v>16.274912680334094</v>
      </c>
    </row>
    <row r="26" spans="1:22" s="59" customFormat="1" ht="11.25">
      <c r="A26" s="51">
        <v>20</v>
      </c>
      <c r="B26" s="67"/>
      <c r="C26" s="61" t="s">
        <v>119</v>
      </c>
      <c r="D26" s="62" t="s">
        <v>26</v>
      </c>
      <c r="E26" s="108" t="s">
        <v>119</v>
      </c>
      <c r="F26" s="63">
        <v>43798</v>
      </c>
      <c r="G26" s="56" t="s">
        <v>60</v>
      </c>
      <c r="H26" s="72">
        <v>100</v>
      </c>
      <c r="I26" s="72">
        <v>9</v>
      </c>
      <c r="J26" s="88">
        <v>9</v>
      </c>
      <c r="K26" s="71">
        <v>4</v>
      </c>
      <c r="L26" s="93">
        <v>20707</v>
      </c>
      <c r="M26" s="94">
        <v>1581</v>
      </c>
      <c r="N26" s="90">
        <f>M26/J26</f>
        <v>175.66666666666666</v>
      </c>
      <c r="O26" s="95">
        <f t="shared" si="0"/>
        <v>13.097406704617331</v>
      </c>
      <c r="P26" s="57">
        <v>22019</v>
      </c>
      <c r="Q26" s="58">
        <v>1343</v>
      </c>
      <c r="R26" s="92">
        <f t="shared" si="3"/>
        <v>-0.05958490394659158</v>
      </c>
      <c r="S26" s="92">
        <f t="shared" si="3"/>
        <v>0.17721518987341772</v>
      </c>
      <c r="T26" s="96">
        <v>206901</v>
      </c>
      <c r="U26" s="97">
        <v>12548</v>
      </c>
      <c r="V26" s="98">
        <f t="shared" si="1"/>
        <v>16.488763149505896</v>
      </c>
    </row>
    <row r="27" spans="1:22" s="59" customFormat="1" ht="11.25">
      <c r="A27" s="51">
        <v>21</v>
      </c>
      <c r="B27" s="52"/>
      <c r="C27" s="53" t="s">
        <v>117</v>
      </c>
      <c r="D27" s="54" t="s">
        <v>30</v>
      </c>
      <c r="E27" s="107" t="s">
        <v>117</v>
      </c>
      <c r="F27" s="55">
        <v>43798</v>
      </c>
      <c r="G27" s="56" t="s">
        <v>32</v>
      </c>
      <c r="H27" s="70">
        <v>14</v>
      </c>
      <c r="I27" s="70">
        <v>9</v>
      </c>
      <c r="J27" s="88">
        <v>9</v>
      </c>
      <c r="K27" s="71">
        <v>4</v>
      </c>
      <c r="L27" s="93">
        <v>17228</v>
      </c>
      <c r="M27" s="94">
        <v>1575</v>
      </c>
      <c r="N27" s="90">
        <f>M27/J27</f>
        <v>175</v>
      </c>
      <c r="O27" s="95">
        <f t="shared" si="0"/>
        <v>10.938412698412698</v>
      </c>
      <c r="P27" s="57">
        <v>38988</v>
      </c>
      <c r="Q27" s="58">
        <v>2602</v>
      </c>
      <c r="R27" s="92">
        <f t="shared" si="3"/>
        <v>-0.5581204473171232</v>
      </c>
      <c r="S27" s="92">
        <f t="shared" si="3"/>
        <v>-0.39469638739431206</v>
      </c>
      <c r="T27" s="99">
        <v>139699.5</v>
      </c>
      <c r="U27" s="100">
        <v>10078</v>
      </c>
      <c r="V27" s="98">
        <f t="shared" si="1"/>
        <v>13.861827743599921</v>
      </c>
    </row>
    <row r="28" spans="1:22" s="59" customFormat="1" ht="11.25">
      <c r="A28" s="51">
        <v>22</v>
      </c>
      <c r="B28" s="60" t="s">
        <v>24</v>
      </c>
      <c r="C28" s="53" t="s">
        <v>145</v>
      </c>
      <c r="D28" s="54" t="s">
        <v>38</v>
      </c>
      <c r="E28" s="107" t="s">
        <v>144</v>
      </c>
      <c r="F28" s="55">
        <v>43819</v>
      </c>
      <c r="G28" s="109" t="s">
        <v>56</v>
      </c>
      <c r="H28" s="70">
        <v>22</v>
      </c>
      <c r="I28" s="70">
        <v>22</v>
      </c>
      <c r="J28" s="88">
        <v>22</v>
      </c>
      <c r="K28" s="71">
        <v>1</v>
      </c>
      <c r="L28" s="93">
        <v>26479</v>
      </c>
      <c r="M28" s="94">
        <v>1227</v>
      </c>
      <c r="N28" s="90">
        <f>M28/J28</f>
        <v>55.77272727272727</v>
      </c>
      <c r="O28" s="95">
        <f t="shared" si="0"/>
        <v>21.580277098614506</v>
      </c>
      <c r="P28" s="57"/>
      <c r="Q28" s="58"/>
      <c r="R28" s="92"/>
      <c r="S28" s="92"/>
      <c r="T28" s="93">
        <v>26479</v>
      </c>
      <c r="U28" s="94">
        <v>1227</v>
      </c>
      <c r="V28" s="98">
        <f t="shared" si="1"/>
        <v>21.580277098614506</v>
      </c>
    </row>
    <row r="29" spans="1:22" s="59" customFormat="1" ht="11.25">
      <c r="A29" s="51">
        <v>23</v>
      </c>
      <c r="B29" s="52"/>
      <c r="C29" s="53" t="s">
        <v>96</v>
      </c>
      <c r="D29" s="54" t="s">
        <v>41</v>
      </c>
      <c r="E29" s="107" t="s">
        <v>96</v>
      </c>
      <c r="F29" s="55">
        <v>43770</v>
      </c>
      <c r="G29" s="56" t="s">
        <v>32</v>
      </c>
      <c r="H29" s="70">
        <v>194</v>
      </c>
      <c r="I29" s="70">
        <v>5</v>
      </c>
      <c r="J29" s="88">
        <v>5</v>
      </c>
      <c r="K29" s="71">
        <v>6</v>
      </c>
      <c r="L29" s="93">
        <v>11559</v>
      </c>
      <c r="M29" s="94">
        <v>840</v>
      </c>
      <c r="N29" s="90">
        <f>M29/J29</f>
        <v>168</v>
      </c>
      <c r="O29" s="95">
        <f t="shared" si="0"/>
        <v>13.760714285714286</v>
      </c>
      <c r="P29" s="57">
        <v>18593</v>
      </c>
      <c r="Q29" s="58">
        <v>1378</v>
      </c>
      <c r="R29" s="92">
        <f aca="true" t="shared" si="4" ref="R29:S31">IF(P29&lt;&gt;0,-(P29-L29)/P29,"")</f>
        <v>-0.3783144194051525</v>
      </c>
      <c r="S29" s="92">
        <f t="shared" si="4"/>
        <v>-0.3904208998548621</v>
      </c>
      <c r="T29" s="99">
        <v>602721</v>
      </c>
      <c r="U29" s="100">
        <v>37123</v>
      </c>
      <c r="V29" s="98">
        <f t="shared" si="1"/>
        <v>16.235783745925705</v>
      </c>
    </row>
    <row r="30" spans="1:22" s="59" customFormat="1" ht="11.25">
      <c r="A30" s="51">
        <v>24</v>
      </c>
      <c r="B30" s="52"/>
      <c r="C30" s="53" t="s">
        <v>127</v>
      </c>
      <c r="D30" s="54" t="s">
        <v>126</v>
      </c>
      <c r="E30" s="107" t="s">
        <v>125</v>
      </c>
      <c r="F30" s="55">
        <v>43805</v>
      </c>
      <c r="G30" s="109" t="s">
        <v>56</v>
      </c>
      <c r="H30" s="70">
        <v>171</v>
      </c>
      <c r="I30" s="70">
        <v>19</v>
      </c>
      <c r="J30" s="88">
        <v>19</v>
      </c>
      <c r="K30" s="71">
        <v>3</v>
      </c>
      <c r="L30" s="93">
        <v>11436</v>
      </c>
      <c r="M30" s="94">
        <v>818</v>
      </c>
      <c r="N30" s="90">
        <f>M30/J30</f>
        <v>43.05263157894737</v>
      </c>
      <c r="O30" s="95">
        <f t="shared" si="0"/>
        <v>13.98044009779951</v>
      </c>
      <c r="P30" s="57">
        <v>85578</v>
      </c>
      <c r="Q30" s="58">
        <v>4014</v>
      </c>
      <c r="R30" s="92">
        <f t="shared" si="4"/>
        <v>-0.8663675243637383</v>
      </c>
      <c r="S30" s="92">
        <f t="shared" si="4"/>
        <v>-0.7962132536123567</v>
      </c>
      <c r="T30" s="93">
        <v>475404</v>
      </c>
      <c r="U30" s="94">
        <v>25805</v>
      </c>
      <c r="V30" s="98">
        <f t="shared" si="1"/>
        <v>18.42294129044759</v>
      </c>
    </row>
    <row r="31" spans="1:22" s="59" customFormat="1" ht="11.25">
      <c r="A31" s="51">
        <v>25</v>
      </c>
      <c r="B31" s="52"/>
      <c r="C31" s="53" t="s">
        <v>64</v>
      </c>
      <c r="D31" s="54" t="s">
        <v>26</v>
      </c>
      <c r="E31" s="107" t="s">
        <v>64</v>
      </c>
      <c r="F31" s="55">
        <v>43574</v>
      </c>
      <c r="G31" s="56" t="s">
        <v>43</v>
      </c>
      <c r="H31" s="70">
        <v>48</v>
      </c>
      <c r="I31" s="70">
        <v>3</v>
      </c>
      <c r="J31" s="88">
        <v>3</v>
      </c>
      <c r="K31" s="71">
        <v>10</v>
      </c>
      <c r="L31" s="93">
        <v>8198.88</v>
      </c>
      <c r="M31" s="94">
        <v>813</v>
      </c>
      <c r="N31" s="90">
        <f>M31/J31</f>
        <v>271</v>
      </c>
      <c r="O31" s="95">
        <f t="shared" si="0"/>
        <v>10.084723247232471</v>
      </c>
      <c r="P31" s="57">
        <v>7848.39</v>
      </c>
      <c r="Q31" s="58">
        <v>784</v>
      </c>
      <c r="R31" s="92">
        <f t="shared" si="4"/>
        <v>0.04465756671113424</v>
      </c>
      <c r="S31" s="92">
        <f t="shared" si="4"/>
        <v>0.036989795918367346</v>
      </c>
      <c r="T31" s="93">
        <v>68469</v>
      </c>
      <c r="U31" s="94">
        <v>6592</v>
      </c>
      <c r="V31" s="98">
        <f t="shared" si="1"/>
        <v>10.386680825242719</v>
      </c>
    </row>
    <row r="32" spans="1:22" s="59" customFormat="1" ht="11.25">
      <c r="A32" s="51">
        <v>26</v>
      </c>
      <c r="B32" s="60" t="s">
        <v>24</v>
      </c>
      <c r="C32" s="53" t="s">
        <v>147</v>
      </c>
      <c r="D32" s="54" t="s">
        <v>28</v>
      </c>
      <c r="E32" s="107" t="s">
        <v>147</v>
      </c>
      <c r="F32" s="55">
        <v>43819</v>
      </c>
      <c r="G32" s="56" t="s">
        <v>43</v>
      </c>
      <c r="H32" s="70">
        <v>26</v>
      </c>
      <c r="I32" s="70">
        <v>26</v>
      </c>
      <c r="J32" s="88">
        <v>26</v>
      </c>
      <c r="K32" s="71">
        <v>1</v>
      </c>
      <c r="L32" s="77">
        <v>8973.52</v>
      </c>
      <c r="M32" s="78">
        <v>741</v>
      </c>
      <c r="N32" s="90">
        <f>M32/J32</f>
        <v>28.5</v>
      </c>
      <c r="O32" s="95">
        <f t="shared" si="0"/>
        <v>12.110013495276654</v>
      </c>
      <c r="P32" s="57"/>
      <c r="Q32" s="58"/>
      <c r="R32" s="92"/>
      <c r="S32" s="92"/>
      <c r="T32" s="77">
        <v>8973.52</v>
      </c>
      <c r="U32" s="78">
        <v>741</v>
      </c>
      <c r="V32" s="98">
        <f t="shared" si="1"/>
        <v>12.110013495276654</v>
      </c>
    </row>
    <row r="33" spans="1:22" s="59" customFormat="1" ht="11.25">
      <c r="A33" s="51">
        <v>27</v>
      </c>
      <c r="B33" s="52"/>
      <c r="C33" s="53" t="s">
        <v>118</v>
      </c>
      <c r="D33" s="54" t="s">
        <v>25</v>
      </c>
      <c r="E33" s="107" t="s">
        <v>118</v>
      </c>
      <c r="F33" s="55">
        <v>43798</v>
      </c>
      <c r="G33" s="56" t="s">
        <v>40</v>
      </c>
      <c r="H33" s="70">
        <v>19</v>
      </c>
      <c r="I33" s="70">
        <v>17</v>
      </c>
      <c r="J33" s="88">
        <v>17</v>
      </c>
      <c r="K33" s="71">
        <v>3</v>
      </c>
      <c r="L33" s="77">
        <v>9119</v>
      </c>
      <c r="M33" s="78">
        <v>733</v>
      </c>
      <c r="N33" s="90">
        <f>M33/J33</f>
        <v>43.11764705882353</v>
      </c>
      <c r="O33" s="95">
        <f t="shared" si="0"/>
        <v>12.440654843110504</v>
      </c>
      <c r="P33" s="57">
        <v>6680</v>
      </c>
      <c r="Q33" s="58">
        <v>426</v>
      </c>
      <c r="R33" s="92">
        <f aca="true" t="shared" si="5" ref="R33:R64">IF(P33&lt;&gt;0,-(P33-L33)/P33,"")</f>
        <v>0.36511976047904193</v>
      </c>
      <c r="S33" s="92">
        <f aca="true" t="shared" si="6" ref="S33:S64">IF(Q33&lt;&gt;0,-(Q33-M33)/Q33,"")</f>
        <v>0.7206572769953051</v>
      </c>
      <c r="T33" s="77">
        <v>95650.8</v>
      </c>
      <c r="U33" s="78">
        <v>6242</v>
      </c>
      <c r="V33" s="98">
        <f t="shared" si="1"/>
        <v>15.323742390259532</v>
      </c>
    </row>
    <row r="34" spans="1:22" s="59" customFormat="1" ht="11.25">
      <c r="A34" s="51">
        <v>28</v>
      </c>
      <c r="B34" s="52"/>
      <c r="C34" s="53" t="s">
        <v>94</v>
      </c>
      <c r="D34" s="54" t="s">
        <v>30</v>
      </c>
      <c r="E34" s="107" t="s">
        <v>94</v>
      </c>
      <c r="F34" s="55">
        <v>43763</v>
      </c>
      <c r="G34" s="56" t="s">
        <v>31</v>
      </c>
      <c r="H34" s="70">
        <v>276</v>
      </c>
      <c r="I34" s="70">
        <v>9</v>
      </c>
      <c r="J34" s="88">
        <v>9</v>
      </c>
      <c r="K34" s="71">
        <v>9</v>
      </c>
      <c r="L34" s="93">
        <v>5939</v>
      </c>
      <c r="M34" s="94">
        <v>704</v>
      </c>
      <c r="N34" s="90">
        <f>M34/J34</f>
        <v>78.22222222222223</v>
      </c>
      <c r="O34" s="95">
        <f t="shared" si="0"/>
        <v>8.436079545454545</v>
      </c>
      <c r="P34" s="57">
        <v>7879</v>
      </c>
      <c r="Q34" s="58">
        <v>1044</v>
      </c>
      <c r="R34" s="92">
        <f t="shared" si="5"/>
        <v>-0.2462241401193045</v>
      </c>
      <c r="S34" s="92">
        <f t="shared" si="6"/>
        <v>-0.32567049808429116</v>
      </c>
      <c r="T34" s="93">
        <v>3277582.9</v>
      </c>
      <c r="U34" s="94">
        <v>194742</v>
      </c>
      <c r="V34" s="98">
        <f t="shared" si="1"/>
        <v>16.830385330334494</v>
      </c>
    </row>
    <row r="35" spans="1:22" s="59" customFormat="1" ht="11.25">
      <c r="A35" s="51">
        <v>29</v>
      </c>
      <c r="B35" s="52"/>
      <c r="C35" s="53" t="s">
        <v>137</v>
      </c>
      <c r="D35" s="54" t="s">
        <v>30</v>
      </c>
      <c r="E35" s="107" t="s">
        <v>138</v>
      </c>
      <c r="F35" s="55">
        <v>43812</v>
      </c>
      <c r="G35" s="109" t="s">
        <v>56</v>
      </c>
      <c r="H35" s="70">
        <v>43</v>
      </c>
      <c r="I35" s="70">
        <v>7</v>
      </c>
      <c r="J35" s="88">
        <v>7</v>
      </c>
      <c r="K35" s="71">
        <v>2</v>
      </c>
      <c r="L35" s="93">
        <v>5935</v>
      </c>
      <c r="M35" s="94">
        <v>567</v>
      </c>
      <c r="N35" s="90">
        <f>M35/J35</f>
        <v>81</v>
      </c>
      <c r="O35" s="95">
        <f t="shared" si="0"/>
        <v>10.4673721340388</v>
      </c>
      <c r="P35" s="57">
        <v>77605</v>
      </c>
      <c r="Q35" s="58">
        <v>4061</v>
      </c>
      <c r="R35" s="92">
        <f t="shared" si="5"/>
        <v>-0.923522968880871</v>
      </c>
      <c r="S35" s="92">
        <f t="shared" si="6"/>
        <v>-0.86037921694164</v>
      </c>
      <c r="T35" s="93">
        <v>83540</v>
      </c>
      <c r="U35" s="94">
        <v>4628</v>
      </c>
      <c r="V35" s="98">
        <f t="shared" si="1"/>
        <v>18.050993949870353</v>
      </c>
    </row>
    <row r="36" spans="1:22" s="59" customFormat="1" ht="11.25">
      <c r="A36" s="51">
        <v>30</v>
      </c>
      <c r="B36" s="67"/>
      <c r="C36" s="61" t="s">
        <v>109</v>
      </c>
      <c r="D36" s="62" t="s">
        <v>26</v>
      </c>
      <c r="E36" s="108" t="s">
        <v>110</v>
      </c>
      <c r="F36" s="63">
        <v>43784</v>
      </c>
      <c r="G36" s="56" t="s">
        <v>60</v>
      </c>
      <c r="H36" s="72">
        <v>227</v>
      </c>
      <c r="I36" s="72">
        <v>10</v>
      </c>
      <c r="J36" s="88">
        <v>10</v>
      </c>
      <c r="K36" s="71">
        <v>6</v>
      </c>
      <c r="L36" s="93">
        <v>16482</v>
      </c>
      <c r="M36" s="94">
        <v>557</v>
      </c>
      <c r="N36" s="90">
        <f>M36/J36</f>
        <v>55.7</v>
      </c>
      <c r="O36" s="95">
        <f t="shared" si="0"/>
        <v>29.590664272890486</v>
      </c>
      <c r="P36" s="57">
        <v>62144</v>
      </c>
      <c r="Q36" s="58">
        <v>2154</v>
      </c>
      <c r="R36" s="92">
        <f t="shared" si="5"/>
        <v>-0.7347772914521112</v>
      </c>
      <c r="S36" s="92">
        <f t="shared" si="6"/>
        <v>-0.7414113277623027</v>
      </c>
      <c r="T36" s="96">
        <v>2404140</v>
      </c>
      <c r="U36" s="97">
        <v>106540</v>
      </c>
      <c r="V36" s="98">
        <f t="shared" si="1"/>
        <v>22.565609160878545</v>
      </c>
    </row>
    <row r="37" spans="1:22" s="59" customFormat="1" ht="11.25">
      <c r="A37" s="51">
        <v>31</v>
      </c>
      <c r="B37" s="52"/>
      <c r="C37" s="61" t="s">
        <v>89</v>
      </c>
      <c r="D37" s="62" t="s">
        <v>45</v>
      </c>
      <c r="E37" s="108" t="s">
        <v>89</v>
      </c>
      <c r="F37" s="63">
        <v>43742</v>
      </c>
      <c r="G37" s="56" t="s">
        <v>27</v>
      </c>
      <c r="H37" s="72">
        <v>313</v>
      </c>
      <c r="I37" s="72">
        <v>4</v>
      </c>
      <c r="J37" s="88">
        <v>4</v>
      </c>
      <c r="K37" s="71">
        <v>12</v>
      </c>
      <c r="L37" s="93">
        <v>13158</v>
      </c>
      <c r="M37" s="94">
        <v>530</v>
      </c>
      <c r="N37" s="90">
        <f>M37/J37</f>
        <v>132.5</v>
      </c>
      <c r="O37" s="95">
        <f t="shared" si="0"/>
        <v>24.826415094339623</v>
      </c>
      <c r="P37" s="57">
        <v>49470</v>
      </c>
      <c r="Q37" s="58">
        <v>2509</v>
      </c>
      <c r="R37" s="92">
        <f t="shared" si="5"/>
        <v>-0.734020618556701</v>
      </c>
      <c r="S37" s="92">
        <f t="shared" si="6"/>
        <v>-0.7887604623355918</v>
      </c>
      <c r="T37" s="96">
        <v>36799998</v>
      </c>
      <c r="U37" s="97">
        <v>1869104</v>
      </c>
      <c r="V37" s="98">
        <f t="shared" si="1"/>
        <v>19.688576986620326</v>
      </c>
    </row>
    <row r="38" spans="1:22" s="59" customFormat="1" ht="11.25">
      <c r="A38" s="51">
        <v>32</v>
      </c>
      <c r="B38" s="52"/>
      <c r="C38" s="53" t="s">
        <v>74</v>
      </c>
      <c r="D38" s="54" t="s">
        <v>28</v>
      </c>
      <c r="E38" s="107" t="s">
        <v>75</v>
      </c>
      <c r="F38" s="55">
        <v>43679</v>
      </c>
      <c r="G38" s="56" t="s">
        <v>31</v>
      </c>
      <c r="H38" s="70">
        <v>235</v>
      </c>
      <c r="I38" s="70">
        <v>2</v>
      </c>
      <c r="J38" s="88">
        <v>2</v>
      </c>
      <c r="K38" s="71">
        <v>15</v>
      </c>
      <c r="L38" s="93">
        <v>4414.7</v>
      </c>
      <c r="M38" s="94">
        <v>417</v>
      </c>
      <c r="N38" s="90">
        <f>M38/J38</f>
        <v>208.5</v>
      </c>
      <c r="O38" s="95">
        <f t="shared" si="0"/>
        <v>10.586810551558752</v>
      </c>
      <c r="P38" s="57">
        <v>6743</v>
      </c>
      <c r="Q38" s="58">
        <v>943</v>
      </c>
      <c r="R38" s="92">
        <f t="shared" si="5"/>
        <v>-0.3452914133175145</v>
      </c>
      <c r="S38" s="92">
        <f t="shared" si="6"/>
        <v>-0.5577942735949099</v>
      </c>
      <c r="T38" s="77">
        <v>759552.6</v>
      </c>
      <c r="U38" s="78">
        <v>47253</v>
      </c>
      <c r="V38" s="98">
        <f t="shared" si="1"/>
        <v>16.07416671957336</v>
      </c>
    </row>
    <row r="39" spans="1:22" s="59" customFormat="1" ht="11.25">
      <c r="A39" s="51">
        <v>33</v>
      </c>
      <c r="B39" s="52"/>
      <c r="C39" s="53" t="s">
        <v>57</v>
      </c>
      <c r="D39" s="54" t="s">
        <v>26</v>
      </c>
      <c r="E39" s="107" t="s">
        <v>57</v>
      </c>
      <c r="F39" s="55">
        <v>43455</v>
      </c>
      <c r="G39" s="56" t="s">
        <v>40</v>
      </c>
      <c r="H39" s="70">
        <v>34</v>
      </c>
      <c r="I39" s="70">
        <v>3</v>
      </c>
      <c r="J39" s="88">
        <v>3</v>
      </c>
      <c r="K39" s="71">
        <v>13</v>
      </c>
      <c r="L39" s="77">
        <v>4180.4</v>
      </c>
      <c r="M39" s="78">
        <v>407</v>
      </c>
      <c r="N39" s="90">
        <f>M39/J39</f>
        <v>135.66666666666666</v>
      </c>
      <c r="O39" s="95">
        <f aca="true" t="shared" si="7" ref="O39:O70">L39/M39</f>
        <v>10.27125307125307</v>
      </c>
      <c r="P39" s="57">
        <v>7227.8</v>
      </c>
      <c r="Q39" s="58">
        <v>724</v>
      </c>
      <c r="R39" s="92">
        <f t="shared" si="5"/>
        <v>-0.4216220703395225</v>
      </c>
      <c r="S39" s="92">
        <f t="shared" si="6"/>
        <v>-0.43784530386740333</v>
      </c>
      <c r="T39" s="77">
        <v>153436.29999999996</v>
      </c>
      <c r="U39" s="78">
        <v>11632</v>
      </c>
      <c r="V39" s="98">
        <f aca="true" t="shared" si="8" ref="V39:V70">T39/U39</f>
        <v>13.190878610729019</v>
      </c>
    </row>
    <row r="40" spans="1:22" s="59" customFormat="1" ht="11.25">
      <c r="A40" s="51">
        <v>34</v>
      </c>
      <c r="B40" s="52"/>
      <c r="C40" s="53" t="s">
        <v>85</v>
      </c>
      <c r="D40" s="54" t="s">
        <v>26</v>
      </c>
      <c r="E40" s="107" t="s">
        <v>84</v>
      </c>
      <c r="F40" s="55">
        <v>43735</v>
      </c>
      <c r="G40" s="110" t="s">
        <v>37</v>
      </c>
      <c r="H40" s="70">
        <v>22</v>
      </c>
      <c r="I40" s="70">
        <v>2</v>
      </c>
      <c r="J40" s="88">
        <v>2</v>
      </c>
      <c r="K40" s="71">
        <v>4</v>
      </c>
      <c r="L40" s="93">
        <v>4031</v>
      </c>
      <c r="M40" s="94">
        <v>402</v>
      </c>
      <c r="N40" s="90">
        <f>M40/J40</f>
        <v>201</v>
      </c>
      <c r="O40" s="95">
        <f t="shared" si="7"/>
        <v>10.027363184079602</v>
      </c>
      <c r="P40" s="57">
        <v>5146</v>
      </c>
      <c r="Q40" s="58">
        <v>492</v>
      </c>
      <c r="R40" s="92">
        <f t="shared" si="5"/>
        <v>-0.21667314418966188</v>
      </c>
      <c r="S40" s="92">
        <f t="shared" si="6"/>
        <v>-0.18292682926829268</v>
      </c>
      <c r="T40" s="93">
        <v>41326.53</v>
      </c>
      <c r="U40" s="94">
        <v>3568</v>
      </c>
      <c r="V40" s="98">
        <f t="shared" si="8"/>
        <v>11.58254764573991</v>
      </c>
    </row>
    <row r="41" spans="1:22" s="59" customFormat="1" ht="11.25">
      <c r="A41" s="51">
        <v>35</v>
      </c>
      <c r="B41" s="52"/>
      <c r="C41" s="53" t="s">
        <v>114</v>
      </c>
      <c r="D41" s="54" t="s">
        <v>25</v>
      </c>
      <c r="E41" s="107" t="s">
        <v>115</v>
      </c>
      <c r="F41" s="55">
        <v>43791</v>
      </c>
      <c r="G41" s="110" t="s">
        <v>37</v>
      </c>
      <c r="H41" s="70">
        <v>17</v>
      </c>
      <c r="I41" s="70">
        <v>2</v>
      </c>
      <c r="J41" s="88">
        <v>2</v>
      </c>
      <c r="K41" s="71">
        <v>4</v>
      </c>
      <c r="L41" s="93">
        <v>3800</v>
      </c>
      <c r="M41" s="94">
        <v>380</v>
      </c>
      <c r="N41" s="90">
        <f>M41/J41</f>
        <v>190</v>
      </c>
      <c r="O41" s="95">
        <f t="shared" si="7"/>
        <v>10</v>
      </c>
      <c r="P41" s="57">
        <v>3004</v>
      </c>
      <c r="Q41" s="58">
        <v>390</v>
      </c>
      <c r="R41" s="92">
        <f t="shared" si="5"/>
        <v>0.26498002663115844</v>
      </c>
      <c r="S41" s="92">
        <f t="shared" si="6"/>
        <v>-0.02564102564102564</v>
      </c>
      <c r="T41" s="93">
        <v>88026</v>
      </c>
      <c r="U41" s="94">
        <v>6838</v>
      </c>
      <c r="V41" s="98">
        <f t="shared" si="8"/>
        <v>12.873062298917812</v>
      </c>
    </row>
    <row r="42" spans="1:22" s="59" customFormat="1" ht="11.25">
      <c r="A42" s="51">
        <v>36</v>
      </c>
      <c r="B42" s="52"/>
      <c r="C42" s="53" t="s">
        <v>128</v>
      </c>
      <c r="D42" s="54" t="s">
        <v>101</v>
      </c>
      <c r="E42" s="107" t="s">
        <v>129</v>
      </c>
      <c r="F42" s="55">
        <v>43805</v>
      </c>
      <c r="G42" s="110" t="s">
        <v>37</v>
      </c>
      <c r="H42" s="70">
        <v>17</v>
      </c>
      <c r="I42" s="70">
        <v>2</v>
      </c>
      <c r="J42" s="88">
        <v>2</v>
      </c>
      <c r="K42" s="71">
        <v>3</v>
      </c>
      <c r="L42" s="93">
        <v>3590</v>
      </c>
      <c r="M42" s="94">
        <v>359</v>
      </c>
      <c r="N42" s="90">
        <f>M42/J42</f>
        <v>179.5</v>
      </c>
      <c r="O42" s="95">
        <f t="shared" si="7"/>
        <v>10</v>
      </c>
      <c r="P42" s="57">
        <v>6442.5</v>
      </c>
      <c r="Q42" s="58">
        <v>528</v>
      </c>
      <c r="R42" s="92">
        <f t="shared" si="5"/>
        <v>-0.4427629025999224</v>
      </c>
      <c r="S42" s="92">
        <f t="shared" si="6"/>
        <v>-0.32007575757575757</v>
      </c>
      <c r="T42" s="93">
        <v>51056</v>
      </c>
      <c r="U42" s="94">
        <v>4044</v>
      </c>
      <c r="V42" s="98">
        <f t="shared" si="8"/>
        <v>12.625123639960435</v>
      </c>
    </row>
    <row r="43" spans="1:22" s="59" customFormat="1" ht="11.25">
      <c r="A43" s="51">
        <v>37</v>
      </c>
      <c r="B43" s="52"/>
      <c r="C43" s="53" t="s">
        <v>79</v>
      </c>
      <c r="D43" s="54" t="s">
        <v>45</v>
      </c>
      <c r="E43" s="107" t="s">
        <v>80</v>
      </c>
      <c r="F43" s="55">
        <v>43659</v>
      </c>
      <c r="G43" s="56" t="s">
        <v>40</v>
      </c>
      <c r="H43" s="70">
        <v>22</v>
      </c>
      <c r="I43" s="70">
        <v>1</v>
      </c>
      <c r="J43" s="88">
        <v>1</v>
      </c>
      <c r="K43" s="71">
        <v>10</v>
      </c>
      <c r="L43" s="77">
        <v>3088.8</v>
      </c>
      <c r="M43" s="78">
        <v>309</v>
      </c>
      <c r="N43" s="90">
        <f>M43/J43</f>
        <v>309</v>
      </c>
      <c r="O43" s="95">
        <f t="shared" si="7"/>
        <v>9.996116504854369</v>
      </c>
      <c r="P43" s="57">
        <v>4752</v>
      </c>
      <c r="Q43" s="58">
        <v>792</v>
      </c>
      <c r="R43" s="92">
        <f t="shared" si="5"/>
        <v>-0.35</v>
      </c>
      <c r="S43" s="92">
        <f t="shared" si="6"/>
        <v>-0.6098484848484849</v>
      </c>
      <c r="T43" s="77">
        <v>70422.89</v>
      </c>
      <c r="U43" s="78">
        <v>5773</v>
      </c>
      <c r="V43" s="98">
        <f t="shared" si="8"/>
        <v>12.198664472544603</v>
      </c>
    </row>
    <row r="44" spans="1:22" s="59" customFormat="1" ht="11.25">
      <c r="A44" s="51">
        <v>38</v>
      </c>
      <c r="B44" s="52"/>
      <c r="C44" s="61" t="s">
        <v>35</v>
      </c>
      <c r="D44" s="62" t="s">
        <v>30</v>
      </c>
      <c r="E44" s="108" t="s">
        <v>36</v>
      </c>
      <c r="F44" s="63">
        <v>43259</v>
      </c>
      <c r="G44" s="56" t="s">
        <v>60</v>
      </c>
      <c r="H44" s="72">
        <v>209</v>
      </c>
      <c r="I44" s="72">
        <v>1</v>
      </c>
      <c r="J44" s="88">
        <v>1</v>
      </c>
      <c r="K44" s="71">
        <v>12</v>
      </c>
      <c r="L44" s="77">
        <v>3000</v>
      </c>
      <c r="M44" s="78">
        <v>300</v>
      </c>
      <c r="N44" s="90">
        <f>M44/J44</f>
        <v>300</v>
      </c>
      <c r="O44" s="95">
        <f t="shared" si="7"/>
        <v>10</v>
      </c>
      <c r="P44" s="57">
        <v>1260</v>
      </c>
      <c r="Q44" s="58">
        <v>105</v>
      </c>
      <c r="R44" s="92">
        <f t="shared" si="5"/>
        <v>1.380952380952381</v>
      </c>
      <c r="S44" s="92">
        <f t="shared" si="6"/>
        <v>1.8571428571428572</v>
      </c>
      <c r="T44" s="96">
        <v>204075.96</v>
      </c>
      <c r="U44" s="97">
        <v>17539</v>
      </c>
      <c r="V44" s="98">
        <f t="shared" si="8"/>
        <v>11.635552768116767</v>
      </c>
    </row>
    <row r="45" spans="1:22" s="59" customFormat="1" ht="11.25">
      <c r="A45" s="51">
        <v>39</v>
      </c>
      <c r="B45" s="52"/>
      <c r="C45" s="61" t="s">
        <v>95</v>
      </c>
      <c r="D45" s="62" t="s">
        <v>25</v>
      </c>
      <c r="E45" s="108" t="s">
        <v>55</v>
      </c>
      <c r="F45" s="63">
        <v>43763</v>
      </c>
      <c r="G45" s="56" t="s">
        <v>29</v>
      </c>
      <c r="H45" s="72">
        <v>25</v>
      </c>
      <c r="I45" s="91">
        <v>1</v>
      </c>
      <c r="J45" s="89">
        <v>1</v>
      </c>
      <c r="K45" s="71">
        <v>4</v>
      </c>
      <c r="L45" s="101">
        <v>2965</v>
      </c>
      <c r="M45" s="102">
        <v>297</v>
      </c>
      <c r="N45" s="90">
        <f>M45/J45</f>
        <v>297</v>
      </c>
      <c r="O45" s="95">
        <f t="shared" si="7"/>
        <v>9.983164983164983</v>
      </c>
      <c r="P45" s="57">
        <v>8057</v>
      </c>
      <c r="Q45" s="58">
        <v>250</v>
      </c>
      <c r="R45" s="92">
        <f t="shared" si="5"/>
        <v>-0.6319970212237805</v>
      </c>
      <c r="S45" s="92">
        <f t="shared" si="6"/>
        <v>0.188</v>
      </c>
      <c r="T45" s="101">
        <v>90807</v>
      </c>
      <c r="U45" s="102">
        <v>3864</v>
      </c>
      <c r="V45" s="98">
        <f t="shared" si="8"/>
        <v>23.500776397515526</v>
      </c>
    </row>
    <row r="46" spans="1:22" s="59" customFormat="1" ht="11.25">
      <c r="A46" s="51">
        <v>40</v>
      </c>
      <c r="B46" s="52"/>
      <c r="C46" s="53" t="s">
        <v>132</v>
      </c>
      <c r="D46" s="54" t="s">
        <v>25</v>
      </c>
      <c r="E46" s="107" t="s">
        <v>52</v>
      </c>
      <c r="F46" s="55">
        <v>43812</v>
      </c>
      <c r="G46" s="110" t="s">
        <v>37</v>
      </c>
      <c r="H46" s="70">
        <v>18</v>
      </c>
      <c r="I46" s="70">
        <v>2</v>
      </c>
      <c r="J46" s="88">
        <v>2</v>
      </c>
      <c r="K46" s="71">
        <v>2</v>
      </c>
      <c r="L46" s="93">
        <v>2750</v>
      </c>
      <c r="M46" s="94">
        <v>275</v>
      </c>
      <c r="N46" s="90">
        <f>M46/J46</f>
        <v>137.5</v>
      </c>
      <c r="O46" s="95">
        <f t="shared" si="7"/>
        <v>10</v>
      </c>
      <c r="P46" s="57">
        <v>25140</v>
      </c>
      <c r="Q46" s="58">
        <v>1927</v>
      </c>
      <c r="R46" s="92">
        <f t="shared" si="5"/>
        <v>-0.890612569610183</v>
      </c>
      <c r="S46" s="92">
        <f t="shared" si="6"/>
        <v>-0.8572911261027504</v>
      </c>
      <c r="T46" s="93">
        <v>27890</v>
      </c>
      <c r="U46" s="94">
        <v>2202</v>
      </c>
      <c r="V46" s="98">
        <f t="shared" si="8"/>
        <v>12.665758401453225</v>
      </c>
    </row>
    <row r="47" spans="1:22" s="59" customFormat="1" ht="11.25">
      <c r="A47" s="51">
        <v>41</v>
      </c>
      <c r="B47" s="52"/>
      <c r="C47" s="53" t="s">
        <v>104</v>
      </c>
      <c r="D47" s="54" t="s">
        <v>26</v>
      </c>
      <c r="E47" s="107" t="s">
        <v>105</v>
      </c>
      <c r="F47" s="55">
        <v>43784</v>
      </c>
      <c r="G47" s="56" t="s">
        <v>32</v>
      </c>
      <c r="H47" s="70">
        <v>275</v>
      </c>
      <c r="I47" s="70">
        <v>4</v>
      </c>
      <c r="J47" s="88">
        <v>4</v>
      </c>
      <c r="K47" s="71">
        <v>8</v>
      </c>
      <c r="L47" s="93">
        <v>3392</v>
      </c>
      <c r="M47" s="94">
        <v>254</v>
      </c>
      <c r="N47" s="90">
        <f>M47/J47</f>
        <v>63.5</v>
      </c>
      <c r="O47" s="95">
        <f t="shared" si="7"/>
        <v>13.354330708661417</v>
      </c>
      <c r="P47" s="57">
        <v>19785</v>
      </c>
      <c r="Q47" s="58">
        <v>1564</v>
      </c>
      <c r="R47" s="92">
        <f t="shared" si="5"/>
        <v>-0.8285569876168815</v>
      </c>
      <c r="S47" s="92">
        <f t="shared" si="6"/>
        <v>-0.8375959079283888</v>
      </c>
      <c r="T47" s="99">
        <v>1538943.3</v>
      </c>
      <c r="U47" s="100">
        <v>95441</v>
      </c>
      <c r="V47" s="98">
        <f t="shared" si="8"/>
        <v>16.124551293469263</v>
      </c>
    </row>
    <row r="48" spans="1:22" s="59" customFormat="1" ht="11.25">
      <c r="A48" s="51">
        <v>42</v>
      </c>
      <c r="B48" s="67"/>
      <c r="C48" s="61" t="s">
        <v>67</v>
      </c>
      <c r="D48" s="62" t="s">
        <v>28</v>
      </c>
      <c r="E48" s="108" t="s">
        <v>68</v>
      </c>
      <c r="F48" s="63">
        <v>43609</v>
      </c>
      <c r="G48" s="56" t="s">
        <v>60</v>
      </c>
      <c r="H48" s="72">
        <v>286</v>
      </c>
      <c r="I48" s="72">
        <v>1</v>
      </c>
      <c r="J48" s="88">
        <v>1</v>
      </c>
      <c r="K48" s="71">
        <v>13</v>
      </c>
      <c r="L48" s="93">
        <v>2500</v>
      </c>
      <c r="M48" s="94">
        <v>250</v>
      </c>
      <c r="N48" s="90">
        <f>M48/J48</f>
        <v>250</v>
      </c>
      <c r="O48" s="95">
        <f t="shared" si="7"/>
        <v>10</v>
      </c>
      <c r="P48" s="57">
        <v>516</v>
      </c>
      <c r="Q48" s="58">
        <v>86</v>
      </c>
      <c r="R48" s="92">
        <f t="shared" si="5"/>
        <v>3.8449612403100777</v>
      </c>
      <c r="S48" s="92">
        <f t="shared" si="6"/>
        <v>1.9069767441860466</v>
      </c>
      <c r="T48" s="96">
        <v>610633.61</v>
      </c>
      <c r="U48" s="97">
        <v>44891</v>
      </c>
      <c r="V48" s="98">
        <f t="shared" si="8"/>
        <v>13.602584259651154</v>
      </c>
    </row>
    <row r="49" spans="1:22" s="59" customFormat="1" ht="11.25">
      <c r="A49" s="51">
        <v>43</v>
      </c>
      <c r="B49" s="52"/>
      <c r="C49" s="53" t="s">
        <v>77</v>
      </c>
      <c r="D49" s="54" t="s">
        <v>26</v>
      </c>
      <c r="E49" s="107" t="s">
        <v>78</v>
      </c>
      <c r="F49" s="55">
        <v>43721</v>
      </c>
      <c r="G49" s="56" t="s">
        <v>32</v>
      </c>
      <c r="H49" s="70">
        <v>197</v>
      </c>
      <c r="I49" s="70">
        <v>1</v>
      </c>
      <c r="J49" s="88">
        <v>1</v>
      </c>
      <c r="K49" s="71">
        <v>10</v>
      </c>
      <c r="L49" s="93">
        <v>2376</v>
      </c>
      <c r="M49" s="94">
        <v>238</v>
      </c>
      <c r="N49" s="90">
        <f>M49/J49</f>
        <v>238</v>
      </c>
      <c r="O49" s="95">
        <f t="shared" si="7"/>
        <v>9.983193277310924</v>
      </c>
      <c r="P49" s="57">
        <v>10692</v>
      </c>
      <c r="Q49" s="58">
        <v>1070</v>
      </c>
      <c r="R49" s="92">
        <f t="shared" si="5"/>
        <v>-0.7777777777777778</v>
      </c>
      <c r="S49" s="92">
        <f t="shared" si="6"/>
        <v>-0.7775700934579439</v>
      </c>
      <c r="T49" s="99">
        <v>3142812.0999999996</v>
      </c>
      <c r="U49" s="100">
        <v>169233</v>
      </c>
      <c r="V49" s="98">
        <f t="shared" si="8"/>
        <v>18.570917610631493</v>
      </c>
    </row>
    <row r="50" spans="1:22" s="59" customFormat="1" ht="11.25">
      <c r="A50" s="51">
        <v>44</v>
      </c>
      <c r="B50" s="52"/>
      <c r="C50" s="53" t="s">
        <v>63</v>
      </c>
      <c r="D50" s="54" t="s">
        <v>30</v>
      </c>
      <c r="E50" s="107" t="s">
        <v>63</v>
      </c>
      <c r="F50" s="55">
        <v>43574</v>
      </c>
      <c r="G50" s="56" t="s">
        <v>32</v>
      </c>
      <c r="H50" s="70">
        <v>245</v>
      </c>
      <c r="I50" s="70">
        <v>1</v>
      </c>
      <c r="J50" s="88">
        <v>1</v>
      </c>
      <c r="K50" s="71">
        <v>14</v>
      </c>
      <c r="L50" s="93">
        <v>2376</v>
      </c>
      <c r="M50" s="94">
        <v>238</v>
      </c>
      <c r="N50" s="90">
        <f>M50/J50</f>
        <v>238</v>
      </c>
      <c r="O50" s="95">
        <f t="shared" si="7"/>
        <v>9.983193277310924</v>
      </c>
      <c r="P50" s="57">
        <v>7365.6</v>
      </c>
      <c r="Q50" s="58">
        <v>737</v>
      </c>
      <c r="R50" s="92">
        <f t="shared" si="5"/>
        <v>-0.6774193548387097</v>
      </c>
      <c r="S50" s="92">
        <f t="shared" si="6"/>
        <v>-0.6770691994572592</v>
      </c>
      <c r="T50" s="99">
        <v>1985826.2700000005</v>
      </c>
      <c r="U50" s="100">
        <v>147047</v>
      </c>
      <c r="V50" s="98">
        <f t="shared" si="8"/>
        <v>13.504704414234908</v>
      </c>
    </row>
    <row r="51" spans="1:22" s="59" customFormat="1" ht="11.25">
      <c r="A51" s="51">
        <v>45</v>
      </c>
      <c r="B51" s="52"/>
      <c r="C51" s="53" t="s">
        <v>65</v>
      </c>
      <c r="D51" s="54" t="s">
        <v>30</v>
      </c>
      <c r="E51" s="107" t="s">
        <v>66</v>
      </c>
      <c r="F51" s="55">
        <v>43602</v>
      </c>
      <c r="G51" s="56" t="s">
        <v>32</v>
      </c>
      <c r="H51" s="70">
        <v>124</v>
      </c>
      <c r="I51" s="70">
        <v>1</v>
      </c>
      <c r="J51" s="88">
        <v>1</v>
      </c>
      <c r="K51" s="71">
        <v>16</v>
      </c>
      <c r="L51" s="93">
        <v>2376</v>
      </c>
      <c r="M51" s="94">
        <v>238</v>
      </c>
      <c r="N51" s="90">
        <f>M51/J51</f>
        <v>238</v>
      </c>
      <c r="O51" s="95">
        <f t="shared" si="7"/>
        <v>9.983193277310924</v>
      </c>
      <c r="P51" s="57">
        <v>11642.4</v>
      </c>
      <c r="Q51" s="58">
        <v>1164</v>
      </c>
      <c r="R51" s="92">
        <f t="shared" si="5"/>
        <v>-0.7959183673469388</v>
      </c>
      <c r="S51" s="92">
        <f t="shared" si="6"/>
        <v>-0.7955326460481099</v>
      </c>
      <c r="T51" s="99">
        <v>118089.51</v>
      </c>
      <c r="U51" s="100">
        <v>10205</v>
      </c>
      <c r="V51" s="98">
        <f t="shared" si="8"/>
        <v>11.571730524252816</v>
      </c>
    </row>
    <row r="52" spans="1:22" s="59" customFormat="1" ht="11.25">
      <c r="A52" s="51">
        <v>46</v>
      </c>
      <c r="B52" s="52"/>
      <c r="C52" s="53" t="s">
        <v>107</v>
      </c>
      <c r="D52" s="54" t="s">
        <v>25</v>
      </c>
      <c r="E52" s="107" t="s">
        <v>106</v>
      </c>
      <c r="F52" s="55">
        <v>43784</v>
      </c>
      <c r="G52" s="56" t="s">
        <v>40</v>
      </c>
      <c r="H52" s="70">
        <v>25</v>
      </c>
      <c r="I52" s="70">
        <v>4</v>
      </c>
      <c r="J52" s="88">
        <v>4</v>
      </c>
      <c r="K52" s="71">
        <v>6</v>
      </c>
      <c r="L52" s="77">
        <v>3475</v>
      </c>
      <c r="M52" s="78">
        <v>185</v>
      </c>
      <c r="N52" s="90">
        <f>M52/J52</f>
        <v>46.25</v>
      </c>
      <c r="O52" s="95">
        <f t="shared" si="7"/>
        <v>18.783783783783782</v>
      </c>
      <c r="P52" s="57">
        <v>17899</v>
      </c>
      <c r="Q52" s="58">
        <v>1033</v>
      </c>
      <c r="R52" s="92">
        <f t="shared" si="5"/>
        <v>-0.8058550757025532</v>
      </c>
      <c r="S52" s="92">
        <f t="shared" si="6"/>
        <v>-0.8209099709583737</v>
      </c>
      <c r="T52" s="77">
        <v>284096.5</v>
      </c>
      <c r="U52" s="78">
        <v>17163</v>
      </c>
      <c r="V52" s="98">
        <f t="shared" si="8"/>
        <v>16.552846239002506</v>
      </c>
    </row>
    <row r="53" spans="1:22" s="59" customFormat="1" ht="11.25">
      <c r="A53" s="51">
        <v>47</v>
      </c>
      <c r="B53" s="52"/>
      <c r="C53" s="114" t="s">
        <v>72</v>
      </c>
      <c r="D53" s="54" t="s">
        <v>33</v>
      </c>
      <c r="E53" s="107" t="s">
        <v>73</v>
      </c>
      <c r="F53" s="55">
        <v>43658</v>
      </c>
      <c r="G53" s="56" t="s">
        <v>31</v>
      </c>
      <c r="H53" s="70">
        <v>230</v>
      </c>
      <c r="I53" s="70">
        <v>3</v>
      </c>
      <c r="J53" s="88">
        <v>3</v>
      </c>
      <c r="K53" s="71">
        <v>10</v>
      </c>
      <c r="L53" s="93">
        <v>1457</v>
      </c>
      <c r="M53" s="94">
        <v>181</v>
      </c>
      <c r="N53" s="90">
        <f>M53/J53</f>
        <v>60.333333333333336</v>
      </c>
      <c r="O53" s="95">
        <f t="shared" si="7"/>
        <v>8.049723756906078</v>
      </c>
      <c r="P53" s="57">
        <v>2130</v>
      </c>
      <c r="Q53" s="58">
        <v>346</v>
      </c>
      <c r="R53" s="92">
        <f t="shared" si="5"/>
        <v>-0.315962441314554</v>
      </c>
      <c r="S53" s="92">
        <f t="shared" si="6"/>
        <v>-0.476878612716763</v>
      </c>
      <c r="T53" s="93">
        <v>490968.2</v>
      </c>
      <c r="U53" s="94">
        <v>30883</v>
      </c>
      <c r="V53" s="98">
        <f t="shared" si="8"/>
        <v>15.897684810413496</v>
      </c>
    </row>
    <row r="54" spans="1:22" s="59" customFormat="1" ht="11.25">
      <c r="A54" s="51">
        <v>48</v>
      </c>
      <c r="B54" s="52"/>
      <c r="C54" s="61" t="s">
        <v>120</v>
      </c>
      <c r="D54" s="62" t="s">
        <v>38</v>
      </c>
      <c r="E54" s="108" t="s">
        <v>121</v>
      </c>
      <c r="F54" s="63">
        <v>43798</v>
      </c>
      <c r="G54" s="56" t="s">
        <v>27</v>
      </c>
      <c r="H54" s="72">
        <v>229</v>
      </c>
      <c r="I54" s="72">
        <v>3</v>
      </c>
      <c r="J54" s="88">
        <v>3</v>
      </c>
      <c r="K54" s="71">
        <v>4</v>
      </c>
      <c r="L54" s="93">
        <v>4091</v>
      </c>
      <c r="M54" s="94">
        <v>180</v>
      </c>
      <c r="N54" s="90">
        <f>M54/J54</f>
        <v>60</v>
      </c>
      <c r="O54" s="95">
        <f t="shared" si="7"/>
        <v>22.727777777777778</v>
      </c>
      <c r="P54" s="57">
        <v>113319</v>
      </c>
      <c r="Q54" s="58">
        <v>5164</v>
      </c>
      <c r="R54" s="92">
        <f t="shared" si="5"/>
        <v>-0.963898375382769</v>
      </c>
      <c r="S54" s="92">
        <f t="shared" si="6"/>
        <v>-0.965143299767622</v>
      </c>
      <c r="T54" s="96">
        <v>2211783</v>
      </c>
      <c r="U54" s="97">
        <v>109432</v>
      </c>
      <c r="V54" s="98">
        <f t="shared" si="8"/>
        <v>20.211482930038745</v>
      </c>
    </row>
    <row r="55" spans="1:22" s="59" customFormat="1" ht="11.25">
      <c r="A55" s="51">
        <v>49</v>
      </c>
      <c r="B55" s="64"/>
      <c r="C55" s="69" t="s">
        <v>47</v>
      </c>
      <c r="D55" s="54" t="s">
        <v>28</v>
      </c>
      <c r="E55" s="111" t="s">
        <v>47</v>
      </c>
      <c r="F55" s="55">
        <v>43189</v>
      </c>
      <c r="G55" s="56" t="s">
        <v>34</v>
      </c>
      <c r="H55" s="70">
        <v>93</v>
      </c>
      <c r="I55" s="70">
        <v>1</v>
      </c>
      <c r="J55" s="88">
        <v>1</v>
      </c>
      <c r="K55" s="71">
        <v>15</v>
      </c>
      <c r="L55" s="103">
        <v>750</v>
      </c>
      <c r="M55" s="104">
        <v>150</v>
      </c>
      <c r="N55" s="90">
        <f>M55/J55</f>
        <v>150</v>
      </c>
      <c r="O55" s="95">
        <f t="shared" si="7"/>
        <v>5</v>
      </c>
      <c r="P55" s="65">
        <v>975</v>
      </c>
      <c r="Q55" s="66">
        <v>195</v>
      </c>
      <c r="R55" s="92">
        <f t="shared" si="5"/>
        <v>-0.23076923076923078</v>
      </c>
      <c r="S55" s="92">
        <f t="shared" si="6"/>
        <v>-0.23076923076923078</v>
      </c>
      <c r="T55" s="103">
        <v>106039.93000000001</v>
      </c>
      <c r="U55" s="104">
        <v>14027</v>
      </c>
      <c r="V55" s="98">
        <f t="shared" si="8"/>
        <v>7.559701290368576</v>
      </c>
    </row>
    <row r="56" spans="1:22" s="59" customFormat="1" ht="11.25">
      <c r="A56" s="51">
        <v>50</v>
      </c>
      <c r="B56" s="67"/>
      <c r="C56" s="61" t="s">
        <v>83</v>
      </c>
      <c r="D56" s="62" t="s">
        <v>28</v>
      </c>
      <c r="E56" s="108" t="s">
        <v>82</v>
      </c>
      <c r="F56" s="63">
        <v>43728</v>
      </c>
      <c r="G56" s="56" t="s">
        <v>60</v>
      </c>
      <c r="H56" s="72">
        <v>206</v>
      </c>
      <c r="I56" s="72">
        <v>2</v>
      </c>
      <c r="J56" s="88">
        <v>2</v>
      </c>
      <c r="K56" s="71">
        <v>11</v>
      </c>
      <c r="L56" s="93">
        <v>919</v>
      </c>
      <c r="M56" s="94">
        <v>141</v>
      </c>
      <c r="N56" s="90">
        <f>M56/J56</f>
        <v>70.5</v>
      </c>
      <c r="O56" s="95">
        <f t="shared" si="7"/>
        <v>6.5177304964539005</v>
      </c>
      <c r="P56" s="57">
        <v>798</v>
      </c>
      <c r="Q56" s="58">
        <v>114</v>
      </c>
      <c r="R56" s="92">
        <f t="shared" si="5"/>
        <v>0.15162907268170425</v>
      </c>
      <c r="S56" s="92">
        <f t="shared" si="6"/>
        <v>0.23684210526315788</v>
      </c>
      <c r="T56" s="96">
        <v>418458.5</v>
      </c>
      <c r="U56" s="97">
        <v>26671</v>
      </c>
      <c r="V56" s="98">
        <f t="shared" si="8"/>
        <v>15.689644182820292</v>
      </c>
    </row>
    <row r="57" spans="1:22" s="59" customFormat="1" ht="11.25">
      <c r="A57" s="51">
        <v>51</v>
      </c>
      <c r="B57" s="52"/>
      <c r="C57" s="53" t="s">
        <v>58</v>
      </c>
      <c r="D57" s="54" t="s">
        <v>25</v>
      </c>
      <c r="E57" s="107" t="s">
        <v>59</v>
      </c>
      <c r="F57" s="55">
        <v>43511</v>
      </c>
      <c r="G57" s="110" t="s">
        <v>37</v>
      </c>
      <c r="H57" s="70">
        <v>16</v>
      </c>
      <c r="I57" s="70">
        <v>1</v>
      </c>
      <c r="J57" s="88">
        <v>1</v>
      </c>
      <c r="K57" s="71">
        <v>8</v>
      </c>
      <c r="L57" s="93">
        <v>1350</v>
      </c>
      <c r="M57" s="94">
        <v>130</v>
      </c>
      <c r="N57" s="90">
        <f>M57/J57</f>
        <v>130</v>
      </c>
      <c r="O57" s="95">
        <f t="shared" si="7"/>
        <v>10.384615384615385</v>
      </c>
      <c r="P57" s="57">
        <v>1475</v>
      </c>
      <c r="Q57" s="58">
        <v>147</v>
      </c>
      <c r="R57" s="92">
        <f t="shared" si="5"/>
        <v>-0.0847457627118644</v>
      </c>
      <c r="S57" s="92">
        <f t="shared" si="6"/>
        <v>-0.11564625850340136</v>
      </c>
      <c r="T57" s="93">
        <v>47575.15</v>
      </c>
      <c r="U57" s="94">
        <v>4188</v>
      </c>
      <c r="V57" s="98">
        <f t="shared" si="8"/>
        <v>11.359873447946514</v>
      </c>
    </row>
    <row r="58" spans="1:22" s="59" customFormat="1" ht="11.25">
      <c r="A58" s="51">
        <v>52</v>
      </c>
      <c r="B58" s="52"/>
      <c r="C58" s="53" t="s">
        <v>61</v>
      </c>
      <c r="D58" s="54" t="s">
        <v>28</v>
      </c>
      <c r="E58" s="107" t="s">
        <v>62</v>
      </c>
      <c r="F58" s="55">
        <v>43553</v>
      </c>
      <c r="G58" s="56" t="s">
        <v>32</v>
      </c>
      <c r="H58" s="70">
        <v>205</v>
      </c>
      <c r="I58" s="70">
        <v>1</v>
      </c>
      <c r="J58" s="88">
        <v>1</v>
      </c>
      <c r="K58" s="71">
        <v>24</v>
      </c>
      <c r="L58" s="93">
        <v>1008</v>
      </c>
      <c r="M58" s="94">
        <v>126</v>
      </c>
      <c r="N58" s="90">
        <f>M58/J58</f>
        <v>126</v>
      </c>
      <c r="O58" s="95">
        <f t="shared" si="7"/>
        <v>8</v>
      </c>
      <c r="P58" s="57">
        <v>1900.8</v>
      </c>
      <c r="Q58" s="58">
        <v>190</v>
      </c>
      <c r="R58" s="92">
        <f t="shared" si="5"/>
        <v>-0.46969696969696967</v>
      </c>
      <c r="S58" s="92">
        <f t="shared" si="6"/>
        <v>-0.3368421052631579</v>
      </c>
      <c r="T58" s="75">
        <v>432341.67</v>
      </c>
      <c r="U58" s="76">
        <v>37186</v>
      </c>
      <c r="V58" s="98">
        <f t="shared" si="8"/>
        <v>11.626463453988059</v>
      </c>
    </row>
    <row r="59" spans="1:22" s="59" customFormat="1" ht="11.25">
      <c r="A59" s="51">
        <v>53</v>
      </c>
      <c r="B59" s="52"/>
      <c r="C59" s="53" t="s">
        <v>49</v>
      </c>
      <c r="D59" s="54" t="s">
        <v>41</v>
      </c>
      <c r="E59" s="107" t="s">
        <v>49</v>
      </c>
      <c r="F59" s="55">
        <v>42804</v>
      </c>
      <c r="G59" s="56" t="s">
        <v>40</v>
      </c>
      <c r="H59" s="70">
        <v>12</v>
      </c>
      <c r="I59" s="70">
        <v>5</v>
      </c>
      <c r="J59" s="88">
        <v>5</v>
      </c>
      <c r="K59" s="71">
        <v>16</v>
      </c>
      <c r="L59" s="93">
        <v>1701</v>
      </c>
      <c r="M59" s="94">
        <v>106</v>
      </c>
      <c r="N59" s="90">
        <f>M59/J59</f>
        <v>21.2</v>
      </c>
      <c r="O59" s="95">
        <f t="shared" si="7"/>
        <v>16.047169811320753</v>
      </c>
      <c r="P59" s="57">
        <v>1900.8</v>
      </c>
      <c r="Q59" s="58">
        <v>190</v>
      </c>
      <c r="R59" s="92">
        <f t="shared" si="5"/>
        <v>-0.10511363636363634</v>
      </c>
      <c r="S59" s="92">
        <f t="shared" si="6"/>
        <v>-0.4421052631578947</v>
      </c>
      <c r="T59" s="93">
        <v>176343.50000000003</v>
      </c>
      <c r="U59" s="94">
        <v>13972</v>
      </c>
      <c r="V59" s="98">
        <f t="shared" si="8"/>
        <v>12.621206699112513</v>
      </c>
    </row>
    <row r="60" spans="1:22" s="59" customFormat="1" ht="11.25">
      <c r="A60" s="51">
        <v>54</v>
      </c>
      <c r="B60" s="52"/>
      <c r="C60" s="53" t="s">
        <v>50</v>
      </c>
      <c r="D60" s="54" t="s">
        <v>45</v>
      </c>
      <c r="E60" s="107" t="s">
        <v>50</v>
      </c>
      <c r="F60" s="55">
        <v>43007</v>
      </c>
      <c r="G60" s="56" t="s">
        <v>40</v>
      </c>
      <c r="H60" s="70">
        <v>11</v>
      </c>
      <c r="I60" s="70">
        <v>1</v>
      </c>
      <c r="J60" s="88">
        <v>1</v>
      </c>
      <c r="K60" s="71">
        <v>14</v>
      </c>
      <c r="L60" s="93">
        <v>1886</v>
      </c>
      <c r="M60" s="94">
        <v>99</v>
      </c>
      <c r="N60" s="90">
        <f>M60/J60</f>
        <v>99</v>
      </c>
      <c r="O60" s="95">
        <f t="shared" si="7"/>
        <v>19.050505050505052</v>
      </c>
      <c r="P60" s="57">
        <v>1425.6</v>
      </c>
      <c r="Q60" s="58">
        <v>285</v>
      </c>
      <c r="R60" s="92">
        <f t="shared" si="5"/>
        <v>0.3229517396184064</v>
      </c>
      <c r="S60" s="92">
        <f t="shared" si="6"/>
        <v>-0.6526315789473685</v>
      </c>
      <c r="T60" s="93">
        <v>45112.85</v>
      </c>
      <c r="U60" s="94">
        <v>4269</v>
      </c>
      <c r="V60" s="98">
        <f t="shared" si="8"/>
        <v>10.567545092527524</v>
      </c>
    </row>
    <row r="61" spans="1:22" s="59" customFormat="1" ht="11.25">
      <c r="A61" s="51">
        <v>55</v>
      </c>
      <c r="B61" s="52"/>
      <c r="C61" s="53" t="s">
        <v>76</v>
      </c>
      <c r="D61" s="54" t="s">
        <v>30</v>
      </c>
      <c r="E61" s="107" t="s">
        <v>76</v>
      </c>
      <c r="F61" s="55">
        <v>43686</v>
      </c>
      <c r="G61" s="56" t="s">
        <v>31</v>
      </c>
      <c r="H61" s="70">
        <v>232</v>
      </c>
      <c r="I61" s="70">
        <v>2</v>
      </c>
      <c r="J61" s="88">
        <v>2</v>
      </c>
      <c r="K61" s="71">
        <v>12</v>
      </c>
      <c r="L61" s="93">
        <v>758</v>
      </c>
      <c r="M61" s="94">
        <v>86</v>
      </c>
      <c r="N61" s="90">
        <f>M61/J61</f>
        <v>43</v>
      </c>
      <c r="O61" s="95">
        <f t="shared" si="7"/>
        <v>8.813953488372093</v>
      </c>
      <c r="P61" s="57">
        <v>390</v>
      </c>
      <c r="Q61" s="58">
        <v>65</v>
      </c>
      <c r="R61" s="92">
        <f t="shared" si="5"/>
        <v>0.9435897435897436</v>
      </c>
      <c r="S61" s="92">
        <f t="shared" si="6"/>
        <v>0.3230769230769231</v>
      </c>
      <c r="T61" s="77">
        <v>614287.5</v>
      </c>
      <c r="U61" s="78">
        <v>65498</v>
      </c>
      <c r="V61" s="98">
        <f t="shared" si="8"/>
        <v>9.378721487679012</v>
      </c>
    </row>
    <row r="62" spans="1:22" s="59" customFormat="1" ht="11.25">
      <c r="A62" s="51">
        <v>56</v>
      </c>
      <c r="B62" s="52"/>
      <c r="C62" s="53" t="s">
        <v>51</v>
      </c>
      <c r="D62" s="54" t="s">
        <v>25</v>
      </c>
      <c r="E62" s="107" t="s">
        <v>51</v>
      </c>
      <c r="F62" s="55">
        <v>42755</v>
      </c>
      <c r="G62" s="56" t="s">
        <v>32</v>
      </c>
      <c r="H62" s="70">
        <v>23</v>
      </c>
      <c r="I62" s="70">
        <v>5</v>
      </c>
      <c r="J62" s="88">
        <v>5</v>
      </c>
      <c r="K62" s="71">
        <v>11</v>
      </c>
      <c r="L62" s="93">
        <v>1288</v>
      </c>
      <c r="M62" s="97">
        <v>84</v>
      </c>
      <c r="N62" s="90">
        <f>M62/J62</f>
        <v>16.8</v>
      </c>
      <c r="O62" s="95">
        <f t="shared" si="7"/>
        <v>15.333333333333334</v>
      </c>
      <c r="P62" s="57">
        <v>2376</v>
      </c>
      <c r="Q62" s="68">
        <v>475</v>
      </c>
      <c r="R62" s="92">
        <f t="shared" si="5"/>
        <v>-0.45791245791245794</v>
      </c>
      <c r="S62" s="92">
        <f t="shared" si="6"/>
        <v>-0.8231578947368421</v>
      </c>
      <c r="T62" s="96">
        <v>484934.66000000003</v>
      </c>
      <c r="U62" s="97">
        <v>29660</v>
      </c>
      <c r="V62" s="98">
        <f t="shared" si="8"/>
        <v>16.3497862440998</v>
      </c>
    </row>
    <row r="63" spans="1:22" s="59" customFormat="1" ht="11.25">
      <c r="A63" s="51">
        <v>57</v>
      </c>
      <c r="B63" s="52"/>
      <c r="C63" s="53" t="s">
        <v>53</v>
      </c>
      <c r="D63" s="54"/>
      <c r="E63" s="107" t="s">
        <v>54</v>
      </c>
      <c r="F63" s="55">
        <v>42384</v>
      </c>
      <c r="G63" s="56" t="s">
        <v>46</v>
      </c>
      <c r="H63" s="70">
        <v>9</v>
      </c>
      <c r="I63" s="70">
        <v>5</v>
      </c>
      <c r="J63" s="88">
        <v>5</v>
      </c>
      <c r="K63" s="71">
        <v>6</v>
      </c>
      <c r="L63" s="93">
        <v>1168</v>
      </c>
      <c r="M63" s="94">
        <v>76</v>
      </c>
      <c r="N63" s="90">
        <f>M63/J63</f>
        <v>15.2</v>
      </c>
      <c r="O63" s="95">
        <f t="shared" si="7"/>
        <v>15.368421052631579</v>
      </c>
      <c r="P63" s="57">
        <v>712.8</v>
      </c>
      <c r="Q63" s="58">
        <v>143</v>
      </c>
      <c r="R63" s="92">
        <f t="shared" si="5"/>
        <v>0.638608305274972</v>
      </c>
      <c r="S63" s="92">
        <f t="shared" si="6"/>
        <v>-0.46853146853146854</v>
      </c>
      <c r="T63" s="93">
        <v>45815.8</v>
      </c>
      <c r="U63" s="94">
        <v>3834</v>
      </c>
      <c r="V63" s="98">
        <f t="shared" si="8"/>
        <v>11.949869587897759</v>
      </c>
    </row>
    <row r="64" spans="1:22" s="59" customFormat="1" ht="11.25">
      <c r="A64" s="51">
        <v>58</v>
      </c>
      <c r="B64" s="52"/>
      <c r="C64" s="53" t="s">
        <v>93</v>
      </c>
      <c r="D64" s="54" t="s">
        <v>41</v>
      </c>
      <c r="E64" s="107" t="s">
        <v>93</v>
      </c>
      <c r="F64" s="55">
        <v>43756</v>
      </c>
      <c r="G64" s="56" t="s">
        <v>40</v>
      </c>
      <c r="H64" s="70">
        <v>23</v>
      </c>
      <c r="I64" s="70">
        <v>1</v>
      </c>
      <c r="J64" s="88">
        <v>1</v>
      </c>
      <c r="K64" s="71">
        <v>4</v>
      </c>
      <c r="L64" s="77">
        <v>712.8</v>
      </c>
      <c r="M64" s="78">
        <v>71</v>
      </c>
      <c r="N64" s="90">
        <f>M64/J64</f>
        <v>71</v>
      </c>
      <c r="O64" s="95">
        <f t="shared" si="7"/>
        <v>10.039436619718309</v>
      </c>
      <c r="P64" s="57">
        <v>159</v>
      </c>
      <c r="Q64" s="58">
        <v>26</v>
      </c>
      <c r="R64" s="92">
        <f t="shared" si="5"/>
        <v>3.483018867924528</v>
      </c>
      <c r="S64" s="92">
        <f t="shared" si="6"/>
        <v>1.7307692307692308</v>
      </c>
      <c r="T64" s="77">
        <v>15265.3</v>
      </c>
      <c r="U64" s="78">
        <v>1141</v>
      </c>
      <c r="V64" s="98">
        <f t="shared" si="8"/>
        <v>13.378878177037686</v>
      </c>
    </row>
    <row r="65" spans="1:22" s="59" customFormat="1" ht="11.25">
      <c r="A65" s="51">
        <v>59</v>
      </c>
      <c r="B65" s="60" t="s">
        <v>24</v>
      </c>
      <c r="C65" s="53" t="s">
        <v>152</v>
      </c>
      <c r="D65" s="54" t="s">
        <v>153</v>
      </c>
      <c r="E65" s="107" t="s">
        <v>152</v>
      </c>
      <c r="F65" s="55">
        <v>43819</v>
      </c>
      <c r="G65" s="56" t="s">
        <v>81</v>
      </c>
      <c r="H65" s="70">
        <v>1</v>
      </c>
      <c r="I65" s="70">
        <v>1</v>
      </c>
      <c r="J65" s="88">
        <v>1</v>
      </c>
      <c r="K65" s="71">
        <v>1</v>
      </c>
      <c r="L65" s="93">
        <v>1355</v>
      </c>
      <c r="M65" s="94">
        <v>65</v>
      </c>
      <c r="N65" s="90">
        <f>M65/J65</f>
        <v>65</v>
      </c>
      <c r="O65" s="95">
        <f t="shared" si="7"/>
        <v>20.846153846153847</v>
      </c>
      <c r="P65" s="57"/>
      <c r="Q65" s="58"/>
      <c r="R65" s="92"/>
      <c r="S65" s="92"/>
      <c r="T65" s="93">
        <v>1355</v>
      </c>
      <c r="U65" s="94">
        <v>65</v>
      </c>
      <c r="V65" s="98">
        <f t="shared" si="8"/>
        <v>20.846153846153847</v>
      </c>
    </row>
    <row r="66" spans="1:22" s="59" customFormat="1" ht="11.25">
      <c r="A66" s="51">
        <v>60</v>
      </c>
      <c r="B66" s="52"/>
      <c r="C66" s="53" t="s">
        <v>90</v>
      </c>
      <c r="D66" s="54" t="s">
        <v>25</v>
      </c>
      <c r="E66" s="107" t="s">
        <v>91</v>
      </c>
      <c r="F66" s="55">
        <v>43749</v>
      </c>
      <c r="G66" s="56" t="s">
        <v>32</v>
      </c>
      <c r="H66" s="70">
        <v>35</v>
      </c>
      <c r="I66" s="70">
        <v>1</v>
      </c>
      <c r="J66" s="88">
        <v>1</v>
      </c>
      <c r="K66" s="71">
        <v>9</v>
      </c>
      <c r="L66" s="93">
        <v>836</v>
      </c>
      <c r="M66" s="94">
        <v>55</v>
      </c>
      <c r="N66" s="90">
        <f>M66/J66</f>
        <v>55</v>
      </c>
      <c r="O66" s="95">
        <f t="shared" si="7"/>
        <v>15.2</v>
      </c>
      <c r="P66" s="57">
        <v>3658</v>
      </c>
      <c r="Q66" s="58">
        <v>278</v>
      </c>
      <c r="R66" s="92">
        <f aca="true" t="shared" si="9" ref="R66:S72">IF(P66&lt;&gt;0,-(P66-L66)/P66,"")</f>
        <v>-0.7714598141060689</v>
      </c>
      <c r="S66" s="92">
        <f t="shared" si="9"/>
        <v>-0.802158273381295</v>
      </c>
      <c r="T66" s="99">
        <v>513292.7</v>
      </c>
      <c r="U66" s="100">
        <v>25185</v>
      </c>
      <c r="V66" s="98">
        <f t="shared" si="8"/>
        <v>20.380889418304548</v>
      </c>
    </row>
    <row r="67" spans="1:22" s="59" customFormat="1" ht="11.25">
      <c r="A67" s="51">
        <v>61</v>
      </c>
      <c r="B67" s="52"/>
      <c r="C67" s="61" t="s">
        <v>44</v>
      </c>
      <c r="D67" s="62" t="s">
        <v>26</v>
      </c>
      <c r="E67" s="108" t="s">
        <v>48</v>
      </c>
      <c r="F67" s="63">
        <v>43147</v>
      </c>
      <c r="G67" s="56" t="s">
        <v>60</v>
      </c>
      <c r="H67" s="72">
        <v>235</v>
      </c>
      <c r="I67" s="72">
        <v>1</v>
      </c>
      <c r="J67" s="88">
        <v>1</v>
      </c>
      <c r="K67" s="71">
        <v>24</v>
      </c>
      <c r="L67" s="112">
        <v>1050.5</v>
      </c>
      <c r="M67" s="113">
        <v>41</v>
      </c>
      <c r="N67" s="90">
        <f>M67/J67</f>
        <v>41</v>
      </c>
      <c r="O67" s="95">
        <f t="shared" si="7"/>
        <v>25.621951219512194</v>
      </c>
      <c r="P67" s="57">
        <v>1050</v>
      </c>
      <c r="Q67" s="58">
        <v>40</v>
      </c>
      <c r="R67" s="92">
        <f t="shared" si="9"/>
        <v>0.0004761904761904762</v>
      </c>
      <c r="S67" s="92">
        <f t="shared" si="9"/>
        <v>0.025</v>
      </c>
      <c r="T67" s="106">
        <v>1169625.7600000002</v>
      </c>
      <c r="U67" s="105">
        <v>97449</v>
      </c>
      <c r="V67" s="98">
        <f t="shared" si="8"/>
        <v>12.002439840326737</v>
      </c>
    </row>
    <row r="68" spans="1:22" s="59" customFormat="1" ht="11.25">
      <c r="A68" s="51">
        <v>62</v>
      </c>
      <c r="B68" s="52"/>
      <c r="C68" s="115" t="s">
        <v>69</v>
      </c>
      <c r="D68" s="54" t="s">
        <v>28</v>
      </c>
      <c r="E68" s="107" t="s">
        <v>70</v>
      </c>
      <c r="F68" s="55">
        <v>43630</v>
      </c>
      <c r="G68" s="56" t="s">
        <v>31</v>
      </c>
      <c r="H68" s="70">
        <v>112</v>
      </c>
      <c r="I68" s="70">
        <v>1</v>
      </c>
      <c r="J68" s="88">
        <v>1</v>
      </c>
      <c r="K68" s="71">
        <v>9</v>
      </c>
      <c r="L68" s="93">
        <v>217</v>
      </c>
      <c r="M68" s="94">
        <v>31</v>
      </c>
      <c r="N68" s="90">
        <f>M68/J68</f>
        <v>31</v>
      </c>
      <c r="O68" s="95">
        <f t="shared" si="7"/>
        <v>7</v>
      </c>
      <c r="P68" s="57">
        <v>3226</v>
      </c>
      <c r="Q68" s="58">
        <v>445</v>
      </c>
      <c r="R68" s="92">
        <f t="shared" si="9"/>
        <v>-0.9327340359578425</v>
      </c>
      <c r="S68" s="92">
        <f t="shared" si="9"/>
        <v>-0.9303370786516854</v>
      </c>
      <c r="T68" s="93">
        <v>95556.21</v>
      </c>
      <c r="U68" s="94">
        <v>7023</v>
      </c>
      <c r="V68" s="98">
        <f t="shared" si="8"/>
        <v>13.606181119179839</v>
      </c>
    </row>
    <row r="69" spans="1:22" s="59" customFormat="1" ht="11.25">
      <c r="A69" s="51">
        <v>63</v>
      </c>
      <c r="B69" s="52"/>
      <c r="C69" s="53" t="s">
        <v>108</v>
      </c>
      <c r="D69" s="54" t="s">
        <v>38</v>
      </c>
      <c r="E69" s="107" t="s">
        <v>108</v>
      </c>
      <c r="F69" s="55">
        <v>43784</v>
      </c>
      <c r="G69" s="56" t="s">
        <v>81</v>
      </c>
      <c r="H69" s="70">
        <v>49</v>
      </c>
      <c r="I69" s="70">
        <v>2</v>
      </c>
      <c r="J69" s="88">
        <v>2</v>
      </c>
      <c r="K69" s="71">
        <v>6</v>
      </c>
      <c r="L69" s="93">
        <v>286</v>
      </c>
      <c r="M69" s="94">
        <v>23</v>
      </c>
      <c r="N69" s="90">
        <f>M69/J69</f>
        <v>11.5</v>
      </c>
      <c r="O69" s="95">
        <f t="shared" si="7"/>
        <v>12.434782608695652</v>
      </c>
      <c r="P69" s="57">
        <v>335</v>
      </c>
      <c r="Q69" s="58">
        <v>26</v>
      </c>
      <c r="R69" s="92">
        <f t="shared" si="9"/>
        <v>-0.14626865671641792</v>
      </c>
      <c r="S69" s="92">
        <f t="shared" si="9"/>
        <v>-0.11538461538461539</v>
      </c>
      <c r="T69" s="93">
        <v>47038</v>
      </c>
      <c r="U69" s="94">
        <v>3140</v>
      </c>
      <c r="V69" s="98">
        <f t="shared" si="8"/>
        <v>14.980254777070064</v>
      </c>
    </row>
    <row r="70" spans="1:22" s="59" customFormat="1" ht="11.25">
      <c r="A70" s="51">
        <v>64</v>
      </c>
      <c r="B70" s="52"/>
      <c r="C70" s="53" t="s">
        <v>71</v>
      </c>
      <c r="D70" s="54" t="s">
        <v>25</v>
      </c>
      <c r="E70" s="107" t="s">
        <v>71</v>
      </c>
      <c r="F70" s="55">
        <v>43644</v>
      </c>
      <c r="G70" s="56" t="s">
        <v>42</v>
      </c>
      <c r="H70" s="70">
        <v>66</v>
      </c>
      <c r="I70" s="70">
        <v>1</v>
      </c>
      <c r="J70" s="88">
        <v>1</v>
      </c>
      <c r="K70" s="71">
        <v>4</v>
      </c>
      <c r="L70" s="93">
        <v>243</v>
      </c>
      <c r="M70" s="94">
        <v>19</v>
      </c>
      <c r="N70" s="90">
        <f>M70/J70</f>
        <v>19</v>
      </c>
      <c r="O70" s="95">
        <f t="shared" si="7"/>
        <v>12.789473684210526</v>
      </c>
      <c r="P70" s="57">
        <v>102</v>
      </c>
      <c r="Q70" s="58">
        <v>8</v>
      </c>
      <c r="R70" s="92">
        <f t="shared" si="9"/>
        <v>1.3823529411764706</v>
      </c>
      <c r="S70" s="92">
        <f t="shared" si="9"/>
        <v>1.375</v>
      </c>
      <c r="T70" s="93">
        <v>46537</v>
      </c>
      <c r="U70" s="94">
        <v>3291</v>
      </c>
      <c r="V70" s="98">
        <f t="shared" si="8"/>
        <v>14.140686721361288</v>
      </c>
    </row>
    <row r="71" spans="1:22" s="59" customFormat="1" ht="11.25">
      <c r="A71" s="51">
        <v>65</v>
      </c>
      <c r="B71" s="67"/>
      <c r="C71" s="61" t="s">
        <v>99</v>
      </c>
      <c r="D71" s="62" t="s">
        <v>101</v>
      </c>
      <c r="E71" s="108" t="s">
        <v>100</v>
      </c>
      <c r="F71" s="63">
        <v>43770</v>
      </c>
      <c r="G71" s="56" t="s">
        <v>60</v>
      </c>
      <c r="H71" s="72">
        <v>282</v>
      </c>
      <c r="I71" s="72">
        <v>1</v>
      </c>
      <c r="J71" s="88">
        <v>1</v>
      </c>
      <c r="K71" s="71">
        <v>5</v>
      </c>
      <c r="L71" s="77">
        <v>302</v>
      </c>
      <c r="M71" s="78">
        <v>18</v>
      </c>
      <c r="N71" s="90">
        <f>M71/J71</f>
        <v>18</v>
      </c>
      <c r="O71" s="95">
        <f>L71/M71</f>
        <v>16.77777777777778</v>
      </c>
      <c r="P71" s="57">
        <v>6682</v>
      </c>
      <c r="Q71" s="58">
        <v>375</v>
      </c>
      <c r="R71" s="92">
        <f t="shared" si="9"/>
        <v>-0.9548039509129004</v>
      </c>
      <c r="S71" s="92">
        <f t="shared" si="9"/>
        <v>-0.952</v>
      </c>
      <c r="T71" s="96">
        <v>2170891</v>
      </c>
      <c r="U71" s="97">
        <v>104175</v>
      </c>
      <c r="V71" s="98">
        <f>T71/U71</f>
        <v>20.838886489080874</v>
      </c>
    </row>
    <row r="72" spans="1:22" s="59" customFormat="1" ht="11.25">
      <c r="A72" s="51">
        <v>66</v>
      </c>
      <c r="B72" s="52"/>
      <c r="C72" s="53" t="s">
        <v>86</v>
      </c>
      <c r="D72" s="54" t="s">
        <v>25</v>
      </c>
      <c r="E72" s="107" t="s">
        <v>87</v>
      </c>
      <c r="F72" s="55">
        <v>43742</v>
      </c>
      <c r="G72" s="56" t="s">
        <v>40</v>
      </c>
      <c r="H72" s="70">
        <v>28</v>
      </c>
      <c r="I72" s="70">
        <v>1</v>
      </c>
      <c r="J72" s="88">
        <v>1</v>
      </c>
      <c r="K72" s="71">
        <v>8</v>
      </c>
      <c r="L72" s="77">
        <v>260</v>
      </c>
      <c r="M72" s="78">
        <v>15</v>
      </c>
      <c r="N72" s="90">
        <f>M72/J72</f>
        <v>15</v>
      </c>
      <c r="O72" s="95">
        <f>L72/M72</f>
        <v>17.333333333333332</v>
      </c>
      <c r="P72" s="57">
        <v>3088.8</v>
      </c>
      <c r="Q72" s="58">
        <v>309</v>
      </c>
      <c r="R72" s="92">
        <f t="shared" si="9"/>
        <v>-0.9158249158249159</v>
      </c>
      <c r="S72" s="92">
        <f t="shared" si="9"/>
        <v>-0.9514563106796117</v>
      </c>
      <c r="T72" s="77">
        <v>26277.89</v>
      </c>
      <c r="U72" s="78">
        <v>1988</v>
      </c>
      <c r="V72" s="98">
        <f>T72/U72</f>
        <v>13.218254527162978</v>
      </c>
    </row>
    <row r="73" spans="1:22" s="59" customFormat="1" ht="11.25">
      <c r="A73" s="51">
        <v>67</v>
      </c>
      <c r="B73" s="60" t="s">
        <v>24</v>
      </c>
      <c r="C73" s="53" t="s">
        <v>148</v>
      </c>
      <c r="D73" s="54" t="s">
        <v>149</v>
      </c>
      <c r="E73" s="107" t="s">
        <v>148</v>
      </c>
      <c r="F73" s="55">
        <v>43819</v>
      </c>
      <c r="G73" s="56" t="s">
        <v>43</v>
      </c>
      <c r="H73" s="70">
        <v>1</v>
      </c>
      <c r="I73" s="70">
        <v>1</v>
      </c>
      <c r="J73" s="88">
        <v>1</v>
      </c>
      <c r="K73" s="71">
        <v>1</v>
      </c>
      <c r="L73" s="77">
        <v>195</v>
      </c>
      <c r="M73" s="78">
        <v>15</v>
      </c>
      <c r="N73" s="90">
        <f>M73/J73</f>
        <v>15</v>
      </c>
      <c r="O73" s="95">
        <f>L73/M73</f>
        <v>13</v>
      </c>
      <c r="P73" s="57"/>
      <c r="Q73" s="58"/>
      <c r="R73" s="92"/>
      <c r="S73" s="92"/>
      <c r="T73" s="77">
        <v>195</v>
      </c>
      <c r="U73" s="78">
        <v>15</v>
      </c>
      <c r="V73" s="98">
        <f>T73/U73</f>
        <v>13</v>
      </c>
    </row>
  </sheetData>
  <sheetProtection selectLockedCells="1" selectUnlockedCells="1"/>
  <mergeCells count="9">
    <mergeCell ref="T4:V4"/>
    <mergeCell ref="L4:M4"/>
    <mergeCell ref="N4:O4"/>
    <mergeCell ref="P4:Q4"/>
    <mergeCell ref="R4:S4"/>
    <mergeCell ref="B1:C1"/>
    <mergeCell ref="L1:V3"/>
    <mergeCell ref="B2:C2"/>
    <mergeCell ref="B3:C3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2019-12-27T16:23:23Z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