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030" windowHeight="7290" tabRatio="556" activeTab="0"/>
  </bookViews>
  <sheets>
    <sheet name="13-15.12.2019 (hafta sonu)" sheetId="1" r:id="rId1"/>
  </sheets>
  <definedNames>
    <definedName name="Excel_BuiltIn__FilterDatabase" localSheetId="0">'13-15.12.2019 (hafta sonu)'!$A$1:$AB$43</definedName>
    <definedName name="_xlnm.Print_Area" localSheetId="0">'13-15.12.2019 (hafta sonu)'!#REF!</definedName>
  </definedNames>
  <calcPr fullCalcOnLoad="1"/>
</workbook>
</file>

<file path=xl/sharedStrings.xml><?xml version="1.0" encoding="utf-8"?>
<sst xmlns="http://schemas.openxmlformats.org/spreadsheetml/2006/main" count="192" uniqueCount="110">
  <si>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</si>
  <si>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</si>
  <si>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</si>
  <si>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</si>
  <si>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</si>
  <si>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</si>
  <si>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</si>
  <si>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</si>
  <si>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</si>
  <si>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</si>
  <si>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</si>
  <si>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</si>
  <si>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</si>
  <si>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</si>
  <si>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</si>
  <si>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ÇIKIŞ KOPYA SAYISI</t>
  </si>
  <si>
    <t>LOKASYON</t>
  </si>
  <si>
    <t>PERDE</t>
  </si>
  <si>
    <t>HAFTA</t>
  </si>
  <si>
    <t>HASILAT</t>
  </si>
  <si>
    <t>BİLET SATIŞ</t>
  </si>
  <si>
    <t xml:space="preserve">HASILAT </t>
  </si>
  <si>
    <r>
      <rPr>
        <b/>
        <sz val="7"/>
        <color indexed="9"/>
        <rFont val="Calibri"/>
        <family val="2"/>
      </rPr>
      <t xml:space="preserve">BİLET SATIŞ    </t>
    </r>
    <r>
      <rPr>
        <b/>
        <sz val="7"/>
        <color indexed="10"/>
        <rFont val="Webdings"/>
        <family val="1"/>
      </rPr>
      <t>6</t>
    </r>
  </si>
  <si>
    <t>ORTALAMA
BİLET ADEDİ</t>
  </si>
  <si>
    <t>ORTALAMA
BİLET FİYATI</t>
  </si>
  <si>
    <t>BİLET</t>
  </si>
  <si>
    <t>HASILAT %</t>
  </si>
  <si>
    <t>BİLET %</t>
  </si>
  <si>
    <t>UIP TURKEY</t>
  </si>
  <si>
    <t>YENİ</t>
  </si>
  <si>
    <t>15+</t>
  </si>
  <si>
    <t>7+13A</t>
  </si>
  <si>
    <t>WARNER BROS. TURKEY</t>
  </si>
  <si>
    <t>7A</t>
  </si>
  <si>
    <t>G</t>
  </si>
  <si>
    <t>CGVMARS DAĞITIM</t>
  </si>
  <si>
    <t>BİR FİLM</t>
  </si>
  <si>
    <t>7+</t>
  </si>
  <si>
    <t>FİLMARTI</t>
  </si>
  <si>
    <t>13+</t>
  </si>
  <si>
    <t>ÖZEN FİLM</t>
  </si>
  <si>
    <t>BS DAĞITIM</t>
  </si>
  <si>
    <t>13+15A</t>
  </si>
  <si>
    <t>MC FİLM</t>
  </si>
  <si>
    <t>18+</t>
  </si>
  <si>
    <t>OZZY</t>
  </si>
  <si>
    <t>TÜYLÜ KAÇAK</t>
  </si>
  <si>
    <t>HAİN</t>
  </si>
  <si>
    <t>CJET</t>
  </si>
  <si>
    <t>TME FILMS</t>
  </si>
  <si>
    <t>STL3</t>
  </si>
  <si>
    <t>SGM</t>
  </si>
  <si>
    <t>KRAL ŞAKİR: KORSANLAR DİYARI</t>
  </si>
  <si>
    <t>JOKER</t>
  </si>
  <si>
    <t>7. KOĞUŞTAKİ MUCİZE</t>
  </si>
  <si>
    <t>KARAKOMİK FİLMLER 2: 2 ARADA, KAÇAMAK</t>
  </si>
  <si>
    <t>KARAKOMİK FİLMLER 1: 2 ARADA, KAÇAMAK</t>
  </si>
  <si>
    <t>BULMACA KULESİ</t>
  </si>
  <si>
    <t>ARAF 3: CİNLER KİTABI</t>
  </si>
  <si>
    <t>PARAZİT</t>
  </si>
  <si>
    <t>GISAENGCHUNG - PARASITE</t>
  </si>
  <si>
    <t>16+</t>
  </si>
  <si>
    <t>RECEP İVEDİK 6</t>
  </si>
  <si>
    <t>10+</t>
  </si>
  <si>
    <t>XIONG CHU MO: YUAN SHI SHI DAI</t>
  </si>
  <si>
    <t>AYI KARDEŞLER: ZAMANDA YOLCULUK</t>
  </si>
  <si>
    <t>DE DIRIGENT</t>
  </si>
  <si>
    <t>BİR KADIN ZAFERİ</t>
  </si>
  <si>
    <t>GECE GELENLER</t>
  </si>
  <si>
    <t>FORD V. FERRARI</t>
  </si>
  <si>
    <t>ASFALTIN KRALLARI</t>
  </si>
  <si>
    <t>FROZEN 2</t>
  </si>
  <si>
    <t>10A</t>
  </si>
  <si>
    <t>KARLAR ÜLKES 2</t>
  </si>
  <si>
    <t>DOCTOR SLEEP</t>
  </si>
  <si>
    <t>DOKTOR UYKU</t>
  </si>
  <si>
    <t>CEP HERKÜLÜ: NAİM SÜLEYMANOĞLU</t>
  </si>
  <si>
    <t>DİLSİZ</t>
  </si>
  <si>
    <t>MONOS</t>
  </si>
  <si>
    <t>MIDWAY</t>
  </si>
  <si>
    <t>ECHOES OF FEAR</t>
  </si>
  <si>
    <t>KORKUNUN SESİ</t>
  </si>
  <si>
    <t>HEMEN DÖNERİZ</t>
  </si>
  <si>
    <t>KÜÇÜK ŞEYLER</t>
  </si>
  <si>
    <t>BİR ŞANS DAHA</t>
  </si>
  <si>
    <t>LAST CHRISTMAS</t>
  </si>
  <si>
    <t>CHARLIE'S ANGEL</t>
  </si>
  <si>
    <t>CHARLIE'NIN MELEKLERİ</t>
  </si>
  <si>
    <t>PORTRAIT DE LA JEUNE FILLE EN FEU</t>
  </si>
  <si>
    <t>ALEV ALMIŞ BİR GENÇ KIZIN PORTRESİ</t>
  </si>
  <si>
    <t>MUCİZE 2: AŞK</t>
  </si>
  <si>
    <t>KAHRAMAN BALIK</t>
  </si>
  <si>
    <t>RAHİBENİN LANETİ 2</t>
  </si>
  <si>
    <t>6A</t>
  </si>
  <si>
    <t>CURSE OF THE NUN</t>
  </si>
  <si>
    <t>GO FISH</t>
  </si>
  <si>
    <t>BEENPOLE</t>
  </si>
  <si>
    <t>UZUN KIZ</t>
  </si>
  <si>
    <t>THE ADDAMS FAMILY</t>
  </si>
  <si>
    <t>ADDAMS AİLESİ</t>
  </si>
  <si>
    <t>13-15 ARALIK  2019 / 50. VİZYON HAFTASI</t>
  </si>
  <si>
    <t>ELMA DERSEM ÇIK</t>
  </si>
  <si>
    <t>THE TRAITOR</t>
  </si>
  <si>
    <t>GÜZEL AŞK</t>
  </si>
  <si>
    <t>AMAN REİS DUYMASIN</t>
  </si>
  <si>
    <t>JUMANJI: THE NEXT LEVEL</t>
  </si>
  <si>
    <t>JUMANJ: YENİ SEVİYE</t>
  </si>
  <si>
    <t>GÜZELLİĞİN PORTRESİ</t>
  </si>
  <si>
    <t>GROUNDHOG DAY</t>
  </si>
  <si>
    <t>SEVİMLİ SİHİRBAZLAR</t>
  </si>
</sst>
</file>

<file path=xl/styles.xml><?xml version="1.0" encoding="utf-8"?>
<styleSheet xmlns="http://schemas.openxmlformats.org/spreadsheetml/2006/main">
  <numFmts count="6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00\ _T_L_-;\-* #,##0.00\ _T_L_-;_-* \-??\ _T_L_-;_-@_-"/>
    <numFmt numFmtId="181" formatCode="_(* #,##0.00_);_(* \(#,##0.00\);_(* \-??_);_(@_)"/>
    <numFmt numFmtId="182" formatCode="d\ mmmm\ yy;@"/>
    <numFmt numFmtId="183" formatCode="_-* #,##0.00&quot; ₺&quot;_-;\-* #,##0.00&quot; ₺&quot;_-;_-* \-??&quot; ₺&quot;_-;_-@_-"/>
    <numFmt numFmtId="184" formatCode="_-* #,##0.00\ _Y_T_L_-;\-* #,##0.00\ _Y_T_L_-;_-* \-??\ _Y_T_L_-;_-@_-"/>
    <numFmt numFmtId="185" formatCode="0\ %"/>
    <numFmt numFmtId="186" formatCode="dd/mm/yyyy"/>
    <numFmt numFmtId="187" formatCode="dd/mm/yy;@"/>
    <numFmt numFmtId="188" formatCode="0\ %\ "/>
    <numFmt numFmtId="189" formatCode="hh:mm:ss\ AM/PM"/>
    <numFmt numFmtId="190" formatCode="_ * #,##0.00_)&quot; TRY&quot;_ ;_ * \(#,##0.00&quot;) TRY&quot;_ ;_ * \-??_)&quot; TRY&quot;_ ;_ @_ "/>
    <numFmt numFmtId="191" formatCode="_-* #,##0.00\ _₺_-;\-* #,##0.00\ _₺_-;_-* \-??\ _₺_-;_-@_-"/>
    <numFmt numFmtId="192" formatCode="dd/mmm"/>
    <numFmt numFmtId="193" formatCode="0.00\ %"/>
    <numFmt numFmtId="194" formatCode="#,##0.00\ \ "/>
    <numFmt numFmtId="195" formatCode="#,##0\ "/>
    <numFmt numFmtId="196" formatCode="#,##0.00\ &quot;TL&quot;"/>
    <numFmt numFmtId="197" formatCode="_ * #,##0.00_)\ &quot;TRY&quot;_ ;_ * \(#,##0.00\)\ &quot;TRY&quot;_ ;_ * &quot;-&quot;??_)\ &quot;TRY&quot;_ ;_ @_ "/>
    <numFmt numFmtId="198" formatCode="#,##0\ \ "/>
    <numFmt numFmtId="199" formatCode="_-* #,##0\ _T_L_-;\-* #,##0\ _T_L_-;_-* &quot;-&quot;??\ _T_L_-;_-@_-"/>
    <numFmt numFmtId="200" formatCode="&quot;Evet&quot;;&quot;Evet&quot;;&quot;Hayır&quot;"/>
    <numFmt numFmtId="201" formatCode="&quot;Doğru&quot;;&quot;Doğru&quot;;&quot;Yanlış&quot;"/>
    <numFmt numFmtId="202" formatCode="&quot;Açık&quot;;&quot;Açık&quot;;&quot;Kapalı&quot;"/>
    <numFmt numFmtId="203" formatCode="[$€-2]\ #,##0.00_);[Red]\([$€-2]\ #,##0.00\)"/>
    <numFmt numFmtId="204" formatCode="mmm/yyyy"/>
    <numFmt numFmtId="205" formatCode="dd/mm/yyyy;@"/>
    <numFmt numFmtId="206" formatCode="_ * #,##0.00_)\ _T_R_Y_ ;_ * \(#,##0.00\)\ _T_R_Y_ ;_ * &quot;-&quot;??_)\ _T_R_Y_ ;_ @_ "/>
    <numFmt numFmtId="207" formatCode="0.00\ "/>
    <numFmt numFmtId="208" formatCode="_(* #,##0_);_(* \(#,##0\);_(* &quot;-&quot;??_);_(@_)"/>
    <numFmt numFmtId="209" formatCode="[$-41F]d\ mmmm\ yyyy;@"/>
    <numFmt numFmtId="210" formatCode="[$-41F]d\ mmmm\ yy;@"/>
    <numFmt numFmtId="211" formatCode="#,##0.00\ "/>
    <numFmt numFmtId="212" formatCode="#,##0;[Red]#,##0"/>
    <numFmt numFmtId="213" formatCode="0.000"/>
    <numFmt numFmtId="214" formatCode="&quot;Yes&quot;;&quot;Yes&quot;;&quot;No&quot;"/>
    <numFmt numFmtId="215" formatCode="&quot;True&quot;;&quot;True&quot;;&quot;False&quot;"/>
    <numFmt numFmtId="216" formatCode="&quot;On&quot;;&quot;On&quot;;&quot;Off&quot;"/>
  </numFmts>
  <fonts count="82">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b/>
      <sz val="7"/>
      <name val="Verdana"/>
      <family val="2"/>
    </font>
    <font>
      <sz val="7"/>
      <name val="Verdana"/>
      <family val="2"/>
    </font>
    <font>
      <sz val="5"/>
      <color indexed="9"/>
      <name val="Calibri"/>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b/>
      <sz val="5"/>
      <color indexed="9"/>
      <name val="Calibri"/>
      <family val="2"/>
    </font>
    <font>
      <b/>
      <sz val="7"/>
      <color indexed="30"/>
      <name val="Calibri"/>
      <family val="2"/>
    </font>
    <font>
      <b/>
      <sz val="7"/>
      <color indexed="10"/>
      <name val="Webdings"/>
      <family val="1"/>
    </font>
    <font>
      <sz val="7"/>
      <color indexed="63"/>
      <name val="Calibri"/>
      <family val="2"/>
    </font>
    <font>
      <b/>
      <sz val="7"/>
      <color indexed="23"/>
      <name val="Calibri"/>
      <family val="2"/>
    </font>
    <font>
      <b/>
      <sz val="5"/>
      <name val="Calibri"/>
      <family val="2"/>
    </font>
    <font>
      <sz val="5"/>
      <name val="Calibri"/>
      <family val="2"/>
    </font>
    <font>
      <b/>
      <sz val="7"/>
      <name val="Calibri"/>
      <family val="2"/>
    </font>
    <font>
      <b/>
      <sz val="7"/>
      <color indexed="63"/>
      <name val="Calibri"/>
      <family val="2"/>
    </font>
    <font>
      <sz val="11"/>
      <color indexed="17"/>
      <name val="Calibri"/>
      <family val="2"/>
    </font>
    <font>
      <sz val="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40"/>
      <name val="Calibri"/>
      <family val="2"/>
    </font>
    <font>
      <sz val="10"/>
      <color indexed="40"/>
      <name val="Arial"/>
      <family val="2"/>
    </font>
    <font>
      <b/>
      <sz val="8"/>
      <color indexed="40"/>
      <name val="Corbel"/>
      <family val="2"/>
    </font>
    <font>
      <b/>
      <sz val="7"/>
      <color indexed="40"/>
      <name val="Calibri"/>
      <family val="2"/>
    </font>
    <font>
      <sz val="7"/>
      <color indexed="40"/>
      <name val="Arial"/>
      <family val="2"/>
    </font>
    <font>
      <sz val="7"/>
      <color indexed="40"/>
      <name val="Calibri"/>
      <family val="2"/>
    </font>
    <font>
      <sz val="7"/>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0070C0"/>
      <name val="Calibri"/>
      <family val="2"/>
    </font>
    <font>
      <b/>
      <sz val="7"/>
      <color theme="0"/>
      <name val="Calibri"/>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B0F0"/>
      <name val="Arial"/>
      <family val="2"/>
    </font>
    <font>
      <sz val="7"/>
      <color rgb="FF00B0F0"/>
      <name val="Calibri"/>
      <family val="2"/>
    </font>
    <font>
      <sz val="7"/>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color indexed="8"/>
      </left>
      <right style="hair">
        <color indexed="8"/>
      </right>
      <top style="hair">
        <color indexed="8"/>
      </top>
      <bottom style="hair">
        <color indexed="8"/>
      </bottom>
    </border>
  </borders>
  <cellStyleXfs count="1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1" applyNumberFormat="0" applyFill="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191"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63" fillId="20" borderId="5" applyNumberFormat="0" applyAlignment="0" applyProtection="0"/>
    <xf numFmtId="0" fontId="3" fillId="0" borderId="0">
      <alignment/>
      <protection/>
    </xf>
    <xf numFmtId="0" fontId="31" fillId="21" borderId="0" applyNumberFormat="0" applyBorder="0" applyAlignment="0" applyProtection="0"/>
    <xf numFmtId="0" fontId="64" fillId="22" borderId="6" applyNumberFormat="0" applyAlignment="0" applyProtection="0"/>
    <xf numFmtId="0" fontId="65" fillId="20" borderId="6" applyNumberFormat="0" applyAlignment="0" applyProtection="0"/>
    <xf numFmtId="0" fontId="66" fillId="23" borderId="7" applyNumberFormat="0" applyAlignment="0" applyProtection="0"/>
    <xf numFmtId="0" fontId="67" fillId="24" borderId="0" applyNumberFormat="0" applyBorder="0" applyAlignment="0" applyProtection="0"/>
    <xf numFmtId="0" fontId="6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9" fillId="25" borderId="0" applyNumberFormat="0" applyBorder="0" applyAlignment="0" applyProtection="0"/>
    <xf numFmtId="182"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182" fontId="3" fillId="0" borderId="0">
      <alignment/>
      <protection/>
    </xf>
    <xf numFmtId="0" fontId="0" fillId="0" borderId="0">
      <alignment/>
      <protection/>
    </xf>
    <xf numFmtId="182" fontId="0" fillId="0" borderId="0">
      <alignment/>
      <protection/>
    </xf>
    <xf numFmtId="0" fontId="3" fillId="0" borderId="0">
      <alignment/>
      <protection/>
    </xf>
    <xf numFmtId="182" fontId="3" fillId="0" borderId="0">
      <alignment/>
      <protection/>
    </xf>
    <xf numFmtId="182" fontId="3" fillId="0" borderId="0">
      <alignment/>
      <protection/>
    </xf>
    <xf numFmtId="182" fontId="3" fillId="0" borderId="0">
      <alignment/>
      <protection/>
    </xf>
    <xf numFmtId="182" fontId="3" fillId="0" borderId="0">
      <alignment/>
      <protection/>
    </xf>
    <xf numFmtId="0" fontId="0" fillId="0" borderId="0">
      <alignment/>
      <protection/>
    </xf>
    <xf numFmtId="0" fontId="0" fillId="0" borderId="0">
      <alignment/>
      <protection/>
    </xf>
    <xf numFmtId="182" fontId="3" fillId="0" borderId="0">
      <alignment/>
      <protection/>
    </xf>
    <xf numFmtId="182" fontId="3" fillId="0" borderId="0">
      <alignment/>
      <protection/>
    </xf>
    <xf numFmtId="0" fontId="3" fillId="0" borderId="0">
      <alignment/>
      <protection/>
    </xf>
    <xf numFmtId="0" fontId="0" fillId="0" borderId="0">
      <alignment/>
      <protection/>
    </xf>
    <xf numFmtId="182" fontId="0" fillId="0" borderId="0">
      <alignment/>
      <protection/>
    </xf>
    <xf numFmtId="182" fontId="3" fillId="0" borderId="0">
      <alignment/>
      <protection/>
    </xf>
    <xf numFmtId="182" fontId="3" fillId="0" borderId="0">
      <alignment/>
      <protection/>
    </xf>
    <xf numFmtId="0" fontId="0" fillId="26" borderId="8" applyNumberFormat="0" applyFont="0" applyAlignment="0" applyProtection="0"/>
    <xf numFmtId="0" fontId="70" fillId="27" borderId="0" applyNumberFormat="0" applyBorder="0" applyAlignment="0" applyProtection="0"/>
    <xf numFmtId="0" fontId="4" fillId="28" borderId="9">
      <alignment horizontal="center" vertical="center"/>
      <protection/>
    </xf>
    <xf numFmtId="190" fontId="0" fillId="0" borderId="0" applyFill="0" applyBorder="0" applyAlignment="0" applyProtection="0"/>
    <xf numFmtId="42"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0" fontId="71" fillId="0" borderId="10" applyNumberFormat="0" applyFill="0" applyAlignment="0" applyProtection="0"/>
    <xf numFmtId="0" fontId="72" fillId="0" borderId="0" applyNumberForma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1" fontId="55"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4" fontId="0" fillId="0" borderId="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4" borderId="0" applyNumberFormat="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5" fillId="35" borderId="0" xfId="0" applyFont="1" applyFill="1" applyBorder="1" applyAlignment="1" applyProtection="1">
      <alignment horizontal="right" vertical="center"/>
      <protection/>
    </xf>
    <xf numFmtId="186" fontId="6" fillId="35" borderId="0" xfId="0" applyNumberFormat="1" applyFont="1" applyFill="1" applyBorder="1" applyAlignment="1" applyProtection="1">
      <alignment horizontal="center" vertical="center"/>
      <protection/>
    </xf>
    <xf numFmtId="0" fontId="7" fillId="35" borderId="0" xfId="0" applyFont="1" applyFill="1" applyBorder="1" applyAlignment="1" applyProtection="1">
      <alignment vertical="center"/>
      <protection/>
    </xf>
    <xf numFmtId="0" fontId="7" fillId="35" borderId="0"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9" fillId="35" borderId="0" xfId="0" applyFont="1" applyFill="1" applyBorder="1" applyAlignment="1" applyProtection="1">
      <alignment vertical="center"/>
      <protection/>
    </xf>
    <xf numFmtId="187" fontId="10" fillId="35" borderId="0" xfId="0" applyNumberFormat="1" applyFont="1" applyFill="1" applyBorder="1" applyAlignment="1" applyProtection="1">
      <alignment horizontal="center" vertical="center"/>
      <protection/>
    </xf>
    <xf numFmtId="0" fontId="9" fillId="35" borderId="0" xfId="0" applyFont="1" applyFill="1" applyBorder="1" applyAlignment="1" applyProtection="1">
      <alignment horizontal="left" vertical="center"/>
      <protection/>
    </xf>
    <xf numFmtId="0" fontId="9" fillId="35" borderId="0" xfId="0" applyFont="1" applyFill="1" applyBorder="1" applyAlignment="1" applyProtection="1">
      <alignment horizontal="center" vertical="center"/>
      <protection/>
    </xf>
    <xf numFmtId="3" fontId="9" fillId="35" borderId="0" xfId="0" applyNumberFormat="1" applyFont="1" applyFill="1" applyBorder="1" applyAlignment="1" applyProtection="1">
      <alignment horizontal="center" vertical="center"/>
      <protection/>
    </xf>
    <xf numFmtId="4" fontId="9" fillId="35" borderId="0" xfId="0" applyNumberFormat="1" applyFont="1" applyFill="1" applyBorder="1" applyAlignment="1" applyProtection="1">
      <alignment horizontal="right" vertical="center"/>
      <protection/>
    </xf>
    <xf numFmtId="3" fontId="9" fillId="35" borderId="0" xfId="0" applyNumberFormat="1" applyFont="1" applyFill="1" applyBorder="1" applyAlignment="1" applyProtection="1">
      <alignment horizontal="right" vertical="center"/>
      <protection/>
    </xf>
    <xf numFmtId="4" fontId="10" fillId="35" borderId="0" xfId="0" applyNumberFormat="1" applyFont="1" applyFill="1" applyBorder="1" applyAlignment="1" applyProtection="1">
      <alignment horizontal="right" vertical="center"/>
      <protection/>
    </xf>
    <xf numFmtId="3" fontId="10" fillId="35" borderId="0" xfId="0" applyNumberFormat="1" applyFont="1" applyFill="1" applyBorder="1" applyAlignment="1" applyProtection="1">
      <alignment horizontal="right" vertical="center"/>
      <protection/>
    </xf>
    <xf numFmtId="4" fontId="11" fillId="35" borderId="0" xfId="0" applyNumberFormat="1" applyFont="1" applyFill="1" applyBorder="1" applyAlignment="1" applyProtection="1">
      <alignment horizontal="right" vertical="center"/>
      <protection/>
    </xf>
    <xf numFmtId="3" fontId="11" fillId="35" borderId="0" xfId="0" applyNumberFormat="1" applyFont="1" applyFill="1" applyBorder="1" applyAlignment="1" applyProtection="1">
      <alignment horizontal="right" vertical="center"/>
      <protection/>
    </xf>
    <xf numFmtId="3" fontId="12" fillId="35" borderId="0" xfId="0" applyNumberFormat="1" applyFont="1" applyFill="1" applyBorder="1" applyAlignment="1" applyProtection="1">
      <alignment horizontal="right" vertical="center"/>
      <protection/>
    </xf>
    <xf numFmtId="4" fontId="12" fillId="35" borderId="0" xfId="0" applyNumberFormat="1" applyFont="1" applyFill="1" applyBorder="1" applyAlignment="1" applyProtection="1">
      <alignment horizontal="right" vertical="center"/>
      <protection/>
    </xf>
    <xf numFmtId="188" fontId="12" fillId="35" borderId="0" xfId="0" applyNumberFormat="1" applyFont="1" applyFill="1" applyBorder="1" applyAlignment="1" applyProtection="1">
      <alignment horizontal="right" vertical="center"/>
      <protection/>
    </xf>
    <xf numFmtId="0" fontId="9" fillId="35" borderId="0" xfId="0" applyFont="1" applyFill="1" applyBorder="1" applyAlignment="1" applyProtection="1">
      <alignment horizontal="right" vertical="center"/>
      <protection/>
    </xf>
    <xf numFmtId="0" fontId="5" fillId="35" borderId="0" xfId="0" applyFont="1" applyFill="1" applyBorder="1" applyAlignment="1" applyProtection="1">
      <alignment horizontal="right" vertical="center" wrapText="1"/>
      <protection locked="0"/>
    </xf>
    <xf numFmtId="0" fontId="5" fillId="35" borderId="0" xfId="0" applyNumberFormat="1" applyFont="1" applyFill="1" applyBorder="1" applyAlignment="1" applyProtection="1">
      <alignment horizontal="center" vertical="center"/>
      <protection locked="0"/>
    </xf>
    <xf numFmtId="0" fontId="14" fillId="35" borderId="0" xfId="0" applyFont="1" applyFill="1" applyAlignment="1">
      <alignment vertical="center"/>
    </xf>
    <xf numFmtId="187" fontId="14" fillId="35" borderId="0" xfId="0" applyNumberFormat="1" applyFont="1" applyFill="1" applyAlignment="1">
      <alignment horizontal="center" vertical="center"/>
    </xf>
    <xf numFmtId="0" fontId="14" fillId="35" borderId="0" xfId="0" applyFont="1" applyFill="1" applyAlignment="1">
      <alignment horizontal="center" vertical="center"/>
    </xf>
    <xf numFmtId="0" fontId="17" fillId="35" borderId="0" xfId="0" applyFont="1" applyFill="1" applyBorder="1" applyAlignment="1" applyProtection="1">
      <alignment horizontal="center" vertical="center" wrapText="1"/>
      <protection locked="0"/>
    </xf>
    <xf numFmtId="0" fontId="7" fillId="35" borderId="0" xfId="0" applyFont="1" applyFill="1" applyAlignment="1">
      <alignment vertical="center"/>
    </xf>
    <xf numFmtId="0" fontId="0" fillId="35" borderId="0" xfId="0" applyNumberFormat="1" applyFont="1" applyFill="1" applyAlignment="1">
      <alignment vertical="center"/>
    </xf>
    <xf numFmtId="187" fontId="0" fillId="35" borderId="0" xfId="0" applyNumberFormat="1" applyFont="1" applyFill="1" applyAlignment="1">
      <alignment horizontal="center"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9" fillId="35" borderId="11"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left" vertical="center"/>
      <protection locked="0"/>
    </xf>
    <xf numFmtId="187" fontId="17" fillId="35" borderId="0"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protection locked="0"/>
    </xf>
    <xf numFmtId="0" fontId="20" fillId="36" borderId="12" xfId="0" applyNumberFormat="1" applyFont="1" applyFill="1" applyBorder="1" applyAlignment="1" applyProtection="1">
      <alignment horizontal="center" wrapText="1"/>
      <protection locked="0"/>
    </xf>
    <xf numFmtId="180" fontId="21" fillId="36" borderId="12" xfId="44" applyFont="1" applyFill="1" applyBorder="1" applyAlignment="1" applyProtection="1">
      <alignment horizontal="center"/>
      <protection locked="0"/>
    </xf>
    <xf numFmtId="0" fontId="13" fillId="36" borderId="12" xfId="0" applyNumberFormat="1" applyFont="1" applyFill="1" applyBorder="1" applyAlignment="1">
      <alignment horizontal="center" textRotation="90"/>
    </xf>
    <xf numFmtId="187" fontId="21" fillId="36" borderId="12" xfId="0" applyNumberFormat="1" applyFont="1" applyFill="1" applyBorder="1" applyAlignment="1" applyProtection="1">
      <alignment horizontal="center"/>
      <protection locked="0"/>
    </xf>
    <xf numFmtId="0" fontId="21" fillId="36" borderId="12" xfId="0" applyFont="1" applyFill="1" applyBorder="1" applyAlignment="1" applyProtection="1">
      <alignment horizontal="center"/>
      <protection locked="0"/>
    </xf>
    <xf numFmtId="0" fontId="20" fillId="35" borderId="0" xfId="0" applyFont="1" applyFill="1" applyBorder="1" applyAlignment="1" applyProtection="1">
      <alignment horizontal="center"/>
      <protection locked="0"/>
    </xf>
    <xf numFmtId="0" fontId="5" fillId="35" borderId="0" xfId="0" applyFont="1" applyFill="1" applyBorder="1" applyAlignment="1" applyProtection="1">
      <alignment horizontal="center"/>
      <protection/>
    </xf>
    <xf numFmtId="2" fontId="20" fillId="36" borderId="13" xfId="0" applyNumberFormat="1" applyFont="1" applyFill="1" applyBorder="1" applyAlignment="1" applyProtection="1">
      <alignment horizontal="center" vertical="center"/>
      <protection/>
    </xf>
    <xf numFmtId="180" fontId="21" fillId="36" borderId="13" xfId="44" applyFont="1" applyFill="1" applyBorder="1" applyAlignment="1" applyProtection="1">
      <alignment horizontal="center" vertical="center"/>
      <protection/>
    </xf>
    <xf numFmtId="0" fontId="22" fillId="36" borderId="13" xfId="0" applyNumberFormat="1" applyFont="1" applyFill="1" applyBorder="1" applyAlignment="1" applyProtection="1">
      <alignment horizontal="center" vertical="center" textRotation="90"/>
      <protection locked="0"/>
    </xf>
    <xf numFmtId="187" fontId="21" fillId="36" borderId="13" xfId="0" applyNumberFormat="1" applyFont="1" applyFill="1" applyBorder="1" applyAlignment="1" applyProtection="1">
      <alignment horizontal="center" vertical="center" textRotation="90"/>
      <protection/>
    </xf>
    <xf numFmtId="0" fontId="21" fillId="36" borderId="13" xfId="0" applyFont="1" applyFill="1" applyBorder="1" applyAlignment="1" applyProtection="1">
      <alignment horizontal="center" vertical="center"/>
      <protection/>
    </xf>
    <xf numFmtId="0" fontId="21" fillId="36" borderId="13" xfId="0" applyNumberFormat="1" applyFont="1" applyFill="1" applyBorder="1" applyAlignment="1" applyProtection="1">
      <alignment horizontal="center" vertical="center" textRotation="90"/>
      <protection locked="0"/>
    </xf>
    <xf numFmtId="4"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textRotation="90" wrapText="1"/>
      <protection/>
    </xf>
    <xf numFmtId="0" fontId="20" fillId="35" borderId="0" xfId="0" applyFont="1" applyFill="1" applyBorder="1" applyAlignment="1" applyProtection="1">
      <alignment horizontal="center"/>
      <protection/>
    </xf>
    <xf numFmtId="1" fontId="5" fillId="35" borderId="0" xfId="0" applyNumberFormat="1" applyFont="1" applyFill="1" applyBorder="1" applyAlignment="1" applyProtection="1">
      <alignment horizontal="right" vertical="center"/>
      <protection/>
    </xf>
    <xf numFmtId="2" fontId="25" fillId="35" borderId="14" xfId="0" applyNumberFormat="1" applyFont="1" applyFill="1" applyBorder="1" applyAlignment="1" applyProtection="1">
      <alignment horizontal="center" vertical="center"/>
      <protection/>
    </xf>
    <xf numFmtId="189" fontId="26" fillId="0" borderId="14" xfId="0" applyNumberFormat="1" applyFont="1" applyFill="1" applyBorder="1" applyAlignment="1">
      <alignment vertical="center"/>
    </xf>
    <xf numFmtId="0" fontId="27" fillId="0" borderId="14" xfId="0" applyNumberFormat="1" applyFont="1" applyFill="1" applyBorder="1" applyAlignment="1" applyProtection="1">
      <alignment horizontal="center" vertical="center"/>
      <protection/>
    </xf>
    <xf numFmtId="0" fontId="28" fillId="0" borderId="14" xfId="0" applyFont="1" applyFill="1" applyBorder="1" applyAlignment="1">
      <alignment horizontal="center" vertical="center"/>
    </xf>
    <xf numFmtId="187" fontId="6"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xf>
    <xf numFmtId="0" fontId="30" fillId="35" borderId="0" xfId="0" applyFont="1" applyFill="1" applyBorder="1" applyAlignment="1" applyProtection="1">
      <alignment horizontal="left" vertical="center"/>
      <protection/>
    </xf>
    <xf numFmtId="2" fontId="6" fillId="37" borderId="14" xfId="0" applyNumberFormat="1" applyFont="1" applyFill="1" applyBorder="1" applyAlignment="1" applyProtection="1">
      <alignment horizontal="center" vertical="center"/>
      <protection/>
    </xf>
    <xf numFmtId="0" fontId="26" fillId="0" borderId="14" xfId="0" applyFont="1" applyFill="1" applyBorder="1" applyAlignment="1">
      <alignment vertical="center"/>
    </xf>
    <xf numFmtId="0" fontId="27" fillId="0" borderId="14" xfId="0" applyFont="1" applyFill="1" applyBorder="1" applyAlignment="1" applyProtection="1">
      <alignment horizontal="center" vertical="center"/>
      <protection/>
    </xf>
    <xf numFmtId="187" fontId="6" fillId="0" borderId="14" xfId="0" applyNumberFormat="1" applyFont="1" applyFill="1" applyBorder="1" applyAlignment="1" applyProtection="1">
      <alignment horizontal="center" vertical="center"/>
      <protection locked="0"/>
    </xf>
    <xf numFmtId="0" fontId="25" fillId="35" borderId="1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4" xfId="0" applyFont="1" applyFill="1" applyBorder="1" applyAlignment="1" applyProtection="1">
      <alignment horizontal="center" vertical="center"/>
      <protection/>
    </xf>
    <xf numFmtId="1" fontId="6" fillId="0" borderId="14" xfId="0" applyNumberFormat="1" applyFont="1" applyFill="1" applyBorder="1" applyAlignment="1">
      <alignment horizontal="center" vertical="center"/>
    </xf>
    <xf numFmtId="4" fontId="73" fillId="0" borderId="14" xfId="46" applyNumberFormat="1" applyFont="1" applyFill="1" applyBorder="1" applyAlignment="1" applyProtection="1">
      <alignment horizontal="right" vertical="center"/>
      <protection locked="0"/>
    </xf>
    <xf numFmtId="3" fontId="73" fillId="0" borderId="14" xfId="46" applyNumberFormat="1" applyFont="1" applyFill="1" applyBorder="1" applyAlignment="1" applyProtection="1">
      <alignment horizontal="right" vertical="center"/>
      <protection locked="0"/>
    </xf>
    <xf numFmtId="4" fontId="73" fillId="0" borderId="14" xfId="44" applyNumberFormat="1" applyFont="1" applyFill="1" applyBorder="1" applyAlignment="1" applyProtection="1">
      <alignment horizontal="right" vertical="center"/>
      <protection locked="0"/>
    </xf>
    <xf numFmtId="3" fontId="73" fillId="0" borderId="14" xfId="44" applyNumberFormat="1" applyFont="1" applyFill="1" applyBorder="1" applyAlignment="1" applyProtection="1">
      <alignment horizontal="right" vertical="center"/>
      <protection locked="0"/>
    </xf>
    <xf numFmtId="0" fontId="32" fillId="35" borderId="0" xfId="0" applyFont="1" applyFill="1" applyAlignment="1">
      <alignment horizontal="center" vertical="center"/>
    </xf>
    <xf numFmtId="0" fontId="29" fillId="36" borderId="12" xfId="0" applyFont="1" applyFill="1" applyBorder="1" applyAlignment="1" applyProtection="1">
      <alignment horizontal="center"/>
      <protection locked="0"/>
    </xf>
    <xf numFmtId="0" fontId="74" fillId="36" borderId="13" xfId="0" applyNumberFormat="1" applyFont="1" applyFill="1" applyBorder="1" applyAlignment="1" applyProtection="1">
      <alignment horizontal="center" vertical="center" textRotation="90"/>
      <protection locked="0"/>
    </xf>
    <xf numFmtId="0" fontId="75" fillId="35" borderId="0" xfId="0" applyFont="1" applyFill="1" applyAlignment="1">
      <alignment horizontal="center" vertical="center"/>
    </xf>
    <xf numFmtId="0" fontId="76" fillId="35" borderId="0" xfId="0" applyNumberFormat="1" applyFont="1" applyFill="1" applyAlignment="1">
      <alignment horizontal="center" vertical="center"/>
    </xf>
    <xf numFmtId="0" fontId="77" fillId="35" borderId="0" xfId="0" applyFont="1" applyFill="1" applyBorder="1" applyAlignment="1" applyProtection="1">
      <alignment horizontal="center" vertical="center"/>
      <protection locked="0"/>
    </xf>
    <xf numFmtId="0" fontId="78" fillId="36" borderId="12" xfId="0" applyFont="1" applyFill="1" applyBorder="1" applyAlignment="1" applyProtection="1">
      <alignment horizontal="center"/>
      <protection locked="0"/>
    </xf>
    <xf numFmtId="0" fontId="78" fillId="36" borderId="13" xfId="0" applyNumberFormat="1" applyFont="1" applyFill="1" applyBorder="1" applyAlignment="1" applyProtection="1">
      <alignment horizontal="center" vertical="center" textRotation="90"/>
      <protection locked="0"/>
    </xf>
    <xf numFmtId="4" fontId="79" fillId="35" borderId="0" xfId="0" applyNumberFormat="1" applyFont="1" applyFill="1" applyBorder="1" applyAlignment="1" applyProtection="1">
      <alignment horizontal="center" vertical="center"/>
      <protection/>
    </xf>
    <xf numFmtId="0" fontId="80" fillId="0" borderId="14" xfId="0" applyFont="1" applyFill="1" applyBorder="1" applyAlignment="1">
      <alignment horizontal="center" vertical="center"/>
    </xf>
    <xf numFmtId="4" fontId="29" fillId="0" borderId="14" xfId="0" applyNumberFormat="1" applyFont="1" applyFill="1" applyBorder="1" applyAlignment="1">
      <alignment vertical="center"/>
    </xf>
    <xf numFmtId="3" fontId="29" fillId="0" borderId="14" xfId="0" applyNumberFormat="1" applyFont="1" applyFill="1" applyBorder="1" applyAlignment="1">
      <alignment vertical="center"/>
    </xf>
    <xf numFmtId="4" fontId="6" fillId="0" borderId="14" xfId="46" applyNumberFormat="1" applyFont="1" applyFill="1" applyBorder="1" applyAlignment="1" applyProtection="1">
      <alignment vertical="center"/>
      <protection/>
    </xf>
    <xf numFmtId="3" fontId="6" fillId="0" borderId="14" xfId="46" applyNumberFormat="1" applyFont="1" applyFill="1" applyBorder="1" applyAlignment="1" applyProtection="1">
      <alignment vertical="center"/>
      <protection/>
    </xf>
    <xf numFmtId="4" fontId="23" fillId="0" borderId="14" xfId="0" applyNumberFormat="1" applyFont="1" applyFill="1" applyBorder="1" applyAlignment="1">
      <alignment vertical="center"/>
    </xf>
    <xf numFmtId="3" fontId="23" fillId="0" borderId="14" xfId="0" applyNumberFormat="1" applyFont="1" applyFill="1" applyBorder="1" applyAlignment="1">
      <alignment vertical="center"/>
    </xf>
    <xf numFmtId="3" fontId="6" fillId="0" borderId="14" xfId="145" applyNumberFormat="1" applyFont="1" applyFill="1" applyBorder="1" applyAlignment="1" applyProtection="1">
      <alignment vertical="center"/>
      <protection/>
    </xf>
    <xf numFmtId="2" fontId="6" fillId="0" borderId="14" xfId="145" applyNumberFormat="1" applyFont="1" applyFill="1" applyBorder="1" applyAlignment="1" applyProtection="1">
      <alignment vertical="center"/>
      <protection/>
    </xf>
    <xf numFmtId="185" fontId="6" fillId="0" borderId="14" xfId="147" applyNumberFormat="1" applyFont="1" applyFill="1" applyBorder="1" applyAlignment="1" applyProtection="1">
      <alignment vertical="center"/>
      <protection/>
    </xf>
    <xf numFmtId="4" fontId="23" fillId="0" borderId="14" xfId="44" applyNumberFormat="1" applyFont="1" applyFill="1" applyBorder="1" applyAlignment="1" applyProtection="1">
      <alignment horizontal="right" vertical="center"/>
      <protection locked="0"/>
    </xf>
    <xf numFmtId="3" fontId="23" fillId="0" borderId="14" xfId="44" applyNumberFormat="1" applyFont="1" applyFill="1" applyBorder="1" applyAlignment="1" applyProtection="1">
      <alignment horizontal="right" vertical="center"/>
      <protection locked="0"/>
    </xf>
    <xf numFmtId="4" fontId="23" fillId="0" borderId="14" xfId="46" applyNumberFormat="1" applyFont="1" applyFill="1" applyBorder="1" applyAlignment="1" applyProtection="1">
      <alignment horizontal="right" vertical="center"/>
      <protection locked="0"/>
    </xf>
    <xf numFmtId="3" fontId="23" fillId="0" borderId="14" xfId="46" applyNumberFormat="1" applyFont="1" applyFill="1" applyBorder="1" applyAlignment="1" applyProtection="1">
      <alignment horizontal="right" vertical="center"/>
      <protection locked="0"/>
    </xf>
    <xf numFmtId="2" fontId="6" fillId="0" borderId="14" xfId="0" applyNumberFormat="1" applyFont="1" applyFill="1" applyBorder="1" applyAlignment="1" applyProtection="1">
      <alignment horizontal="right" vertical="center"/>
      <protection/>
    </xf>
    <xf numFmtId="4" fontId="23" fillId="0" borderId="14" xfId="70" applyNumberFormat="1" applyFont="1" applyFill="1" applyBorder="1" applyAlignment="1" applyProtection="1">
      <alignment horizontal="right" vertical="center"/>
      <protection/>
    </xf>
    <xf numFmtId="3" fontId="23" fillId="0" borderId="14" xfId="70" applyNumberFormat="1" applyFont="1" applyFill="1" applyBorder="1" applyAlignment="1" applyProtection="1">
      <alignment horizontal="right" vertical="center"/>
      <protection/>
    </xf>
    <xf numFmtId="189" fontId="28" fillId="0" borderId="14" xfId="0" applyNumberFormat="1" applyFont="1" applyFill="1" applyBorder="1" applyAlignment="1">
      <alignment vertical="center"/>
    </xf>
    <xf numFmtId="0" fontId="28" fillId="0" borderId="14" xfId="0" applyNumberFormat="1" applyFont="1" applyFill="1" applyBorder="1" applyAlignment="1" applyProtection="1">
      <alignment vertical="center"/>
      <protection locked="0"/>
    </xf>
    <xf numFmtId="0" fontId="81" fillId="0" borderId="14" xfId="0" applyFont="1" applyBorder="1" applyAlignment="1">
      <alignment vertical="center"/>
    </xf>
    <xf numFmtId="0" fontId="81" fillId="0" borderId="14" xfId="0" applyFont="1" applyBorder="1" applyAlignment="1">
      <alignment vertical="center"/>
    </xf>
    <xf numFmtId="0" fontId="21" fillId="36" borderId="12" xfId="0" applyFont="1" applyFill="1" applyBorder="1" applyAlignment="1">
      <alignment horizontal="center" vertical="center" wrapText="1"/>
    </xf>
    <xf numFmtId="0" fontId="5" fillId="35" borderId="0" xfId="0" applyNumberFormat="1" applyFont="1" applyFill="1" applyBorder="1" applyAlignment="1" applyProtection="1">
      <alignment horizontal="center" vertical="center" wrapText="1"/>
      <protection locked="0"/>
    </xf>
    <xf numFmtId="3" fontId="15" fillId="35" borderId="11" xfId="0" applyNumberFormat="1" applyFont="1" applyFill="1" applyBorder="1" applyAlignment="1" applyProtection="1">
      <alignment horizontal="right" vertical="center" wrapText="1"/>
      <protection locked="0"/>
    </xf>
    <xf numFmtId="2" fontId="18" fillId="35" borderId="0" xfId="76" applyNumberFormat="1" applyFont="1" applyFill="1" applyBorder="1" applyAlignment="1" applyProtection="1">
      <alignment horizontal="center" vertical="center" wrapText="1"/>
      <protection locked="0"/>
    </xf>
    <xf numFmtId="0" fontId="19" fillId="35" borderId="11" xfId="0" applyNumberFormat="1" applyFont="1" applyFill="1" applyBorder="1" applyAlignment="1" applyProtection="1">
      <alignment horizontal="center" vertical="center" wrapText="1"/>
      <protection locked="0"/>
    </xf>
  </cellXfs>
  <cellStyles count="145">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2 3" xfId="47"/>
    <cellStyle name="Binlik Ayracı 2 2 4" xfId="48"/>
    <cellStyle name="Binlik Ayracı 2 3" xfId="49"/>
    <cellStyle name="Binlik Ayracı 2 3 2" xfId="50"/>
    <cellStyle name="Binlik Ayracı 2 4" xfId="51"/>
    <cellStyle name="Binlik Ayracı 2 5" xfId="52"/>
    <cellStyle name="Binlik Ayracı 2 6" xfId="53"/>
    <cellStyle name="Binlik Ayracı 2 7" xfId="54"/>
    <cellStyle name="Binlik Ayracı 3" xfId="55"/>
    <cellStyle name="Binlik Ayracı 4" xfId="56"/>
    <cellStyle name="Binlik Ayracı 4 2" xfId="57"/>
    <cellStyle name="Binlik Ayracı 5" xfId="58"/>
    <cellStyle name="Binlik Ayracı 6" xfId="59"/>
    <cellStyle name="Binlik Ayracı 6 2" xfId="60"/>
    <cellStyle name="Binlik Ayracı 7" xfId="61"/>
    <cellStyle name="Binlik Ayracı 7 2" xfId="62"/>
    <cellStyle name="Comma 2" xfId="63"/>
    <cellStyle name="Comma 2 2" xfId="64"/>
    <cellStyle name="Comma 2 3" xfId="65"/>
    <cellStyle name="Comma 2 3 2" xfId="66"/>
    <cellStyle name="Comma 4" xfId="67"/>
    <cellStyle name="Çıkış" xfId="68"/>
    <cellStyle name="Excel Built-in Normal" xfId="69"/>
    <cellStyle name="Excel_BuiltIn_İyi 1" xfId="70"/>
    <cellStyle name="Giriş" xfId="71"/>
    <cellStyle name="Hesaplama" xfId="72"/>
    <cellStyle name="İşaretli Hücre" xfId="73"/>
    <cellStyle name="İyi" xfId="74"/>
    <cellStyle name="Followed Hyperlink" xfId="75"/>
    <cellStyle name="Hyperlink" xfId="76"/>
    <cellStyle name="Köprü 2" xfId="77"/>
    <cellStyle name="Kötü" xfId="78"/>
    <cellStyle name="Normal 10" xfId="79"/>
    <cellStyle name="Normal 11" xfId="80"/>
    <cellStyle name="Normal 11 2" xfId="81"/>
    <cellStyle name="Normal 12" xfId="82"/>
    <cellStyle name="Normal 12 2" xfId="83"/>
    <cellStyle name="Normal 13" xfId="84"/>
    <cellStyle name="Normal 14" xfId="85"/>
    <cellStyle name="Normal 15" xfId="86"/>
    <cellStyle name="Normal 2" xfId="87"/>
    <cellStyle name="Normal 2 10 10" xfId="88"/>
    <cellStyle name="Normal 2 10 10 2" xfId="89"/>
    <cellStyle name="Normal 2 2" xfId="90"/>
    <cellStyle name="Normal 2 2 2" xfId="91"/>
    <cellStyle name="Normal 2 2 2 2" xfId="92"/>
    <cellStyle name="Normal 2 2 3" xfId="93"/>
    <cellStyle name="Normal 2 2 4" xfId="94"/>
    <cellStyle name="Normal 2 2 5" xfId="95"/>
    <cellStyle name="Normal 2 2 5 2" xfId="96"/>
    <cellStyle name="Normal 2 3" xfId="97"/>
    <cellStyle name="Normal 2 4" xfId="98"/>
    <cellStyle name="Normal 2 5" xfId="99"/>
    <cellStyle name="Normal 2 5 2" xfId="100"/>
    <cellStyle name="Normal 2 6" xfId="101"/>
    <cellStyle name="Normal 2 7" xfId="102"/>
    <cellStyle name="Normal 2 8" xfId="103"/>
    <cellStyle name="Normal 3" xfId="104"/>
    <cellStyle name="Normal 3 2" xfId="105"/>
    <cellStyle name="Normal 4" xfId="106"/>
    <cellStyle name="Normal 4 2" xfId="107"/>
    <cellStyle name="Normal 5" xfId="108"/>
    <cellStyle name="Normal 5 2" xfId="109"/>
    <cellStyle name="Normal 5 2 2" xfId="110"/>
    <cellStyle name="Normal 5 3" xfId="111"/>
    <cellStyle name="Normal 5 4" xfId="112"/>
    <cellStyle name="Normal 5 5" xfId="113"/>
    <cellStyle name="Normal 6" xfId="114"/>
    <cellStyle name="Normal 6 2" xfId="115"/>
    <cellStyle name="Normal 6 3" xfId="116"/>
    <cellStyle name="Normal 6 4" xfId="117"/>
    <cellStyle name="Normal 7" xfId="118"/>
    <cellStyle name="Normal 7 2" xfId="119"/>
    <cellStyle name="Normal 8" xfId="120"/>
    <cellStyle name="Normal 9" xfId="121"/>
    <cellStyle name="Not" xfId="122"/>
    <cellStyle name="Nötr" xfId="123"/>
    <cellStyle name="Onaylı" xfId="124"/>
    <cellStyle name="Currency" xfId="125"/>
    <cellStyle name="Currency [0]" xfId="126"/>
    <cellStyle name="ParaBirimi 2" xfId="127"/>
    <cellStyle name="ParaBirimi 3" xfId="128"/>
    <cellStyle name="Toplam" xfId="129"/>
    <cellStyle name="Uyarı Metni" xfId="130"/>
    <cellStyle name="Virgül 10" xfId="131"/>
    <cellStyle name="Virgül 2" xfId="132"/>
    <cellStyle name="Virgül 2 2" xfId="133"/>
    <cellStyle name="Virgül 2 2 4" xfId="134"/>
    <cellStyle name="Virgül 3" xfId="135"/>
    <cellStyle name="Virgül 3 2" xfId="136"/>
    <cellStyle name="Virgül 4" xfId="137"/>
    <cellStyle name="Virgül 5" xfId="138"/>
    <cellStyle name="Vurgu1" xfId="139"/>
    <cellStyle name="Vurgu2" xfId="140"/>
    <cellStyle name="Vurgu3" xfId="141"/>
    <cellStyle name="Vurgu4" xfId="142"/>
    <cellStyle name="Vurgu5" xfId="143"/>
    <cellStyle name="Vurgu6" xfId="144"/>
    <cellStyle name="Percent" xfId="145"/>
    <cellStyle name="Yüzde 2" xfId="146"/>
    <cellStyle name="Yüzde 2 2" xfId="147"/>
    <cellStyle name="Yüzde 2 3" xfId="148"/>
    <cellStyle name="Yüzde 2 4" xfId="149"/>
    <cellStyle name="Yüzde 2 4 2" xfId="150"/>
    <cellStyle name="Yüzde 3" xfId="151"/>
    <cellStyle name="Yüzde 4" xfId="152"/>
    <cellStyle name="Yüzde 5" xfId="153"/>
    <cellStyle name="Yüzde 6" xfId="154"/>
    <cellStyle name="Yüzde 6 2" xfId="155"/>
    <cellStyle name="Yüzde 7" xfId="156"/>
    <cellStyle name="Yüzde 7 2" xfId="157"/>
    <cellStyle name="Yüzde 8"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3"/>
  <sheetViews>
    <sheetView tabSelected="1" zoomScalePageLayoutView="0" workbookViewId="0" topLeftCell="A1">
      <pane xSplit="3" ySplit="5" topLeftCell="R6" activePane="bottomRight" state="frozen"/>
      <selection pane="topLeft" activeCell="A1" sqref="A1"/>
      <selection pane="topRight" activeCell="D1" sqref="D1"/>
      <selection pane="bottomLeft" activeCell="A6" sqref="A6"/>
      <selection pane="bottomRight" activeCell="A1" sqref="A1:IV16384"/>
    </sheetView>
  </sheetViews>
  <sheetFormatPr defaultColWidth="4.28125" defaultRowHeight="12.75"/>
  <cols>
    <col min="1" max="1" width="2.7109375" style="1" bestFit="1" customWidth="1"/>
    <col min="2" max="2" width="3.28125" style="2" bestFit="1" customWidth="1"/>
    <col min="3" max="3" width="25.00390625" style="3" bestFit="1" customWidth="1"/>
    <col min="4" max="4" width="4.00390625" style="4" bestFit="1" customWidth="1"/>
    <col min="5" max="5" width="20.00390625" style="6" bestFit="1" customWidth="1"/>
    <col min="6" max="6" width="5.8515625" style="7" bestFit="1" customWidth="1"/>
    <col min="7" max="7" width="13.57421875" style="8" bestFit="1" customWidth="1"/>
    <col min="8" max="9" width="3.140625" style="9" bestFit="1" customWidth="1"/>
    <col min="10" max="10" width="3.140625" style="82" bestFit="1" customWidth="1"/>
    <col min="11" max="11" width="2.57421875" style="10" bestFit="1" customWidth="1"/>
    <col min="12" max="12" width="8.28125" style="11" bestFit="1" customWidth="1"/>
    <col min="13" max="13" width="4.8515625" style="12" bestFit="1" customWidth="1"/>
    <col min="14" max="14" width="8.28125" style="11" bestFit="1" customWidth="1"/>
    <col min="15" max="15" width="5.57421875" style="12" bestFit="1" customWidth="1"/>
    <col min="16" max="16" width="8.28125" style="13" bestFit="1" customWidth="1"/>
    <col min="17" max="17" width="5.57421875" style="14" bestFit="1" customWidth="1"/>
    <col min="18" max="18" width="8.28125" style="15" bestFit="1" customWidth="1"/>
    <col min="19" max="19" width="6.28125" style="16" bestFit="1" customWidth="1"/>
    <col min="20" max="20" width="4.28125" style="17" bestFit="1" customWidth="1"/>
    <col min="21" max="21" width="4.28125" style="18" bestFit="1" customWidth="1"/>
    <col min="22" max="22" width="8.28125" style="18" bestFit="1" customWidth="1"/>
    <col min="23" max="23" width="5.57421875" style="17" bestFit="1" customWidth="1"/>
    <col min="24" max="25" width="4.28125" style="19" bestFit="1" customWidth="1"/>
    <col min="26" max="26" width="9.00390625" style="13" bestFit="1" customWidth="1"/>
    <col min="27" max="27" width="6.57421875" style="14" customWidth="1"/>
    <col min="28" max="28" width="4.28125" style="20" bestFit="1" customWidth="1"/>
    <col min="29" max="16384" width="4.28125" style="3" customWidth="1"/>
  </cols>
  <sheetData>
    <row r="1" spans="1:28" s="26" customFormat="1" ht="12.75">
      <c r="A1" s="21"/>
      <c r="B1" s="105" t="s">
        <v>0</v>
      </c>
      <c r="C1" s="105"/>
      <c r="D1" s="22"/>
      <c r="E1" s="23"/>
      <c r="F1" s="24"/>
      <c r="G1" s="23"/>
      <c r="H1" s="25"/>
      <c r="I1" s="74"/>
      <c r="J1" s="77"/>
      <c r="K1" s="25"/>
      <c r="L1" s="106" t="s">
        <v>1</v>
      </c>
      <c r="M1" s="106"/>
      <c r="N1" s="106"/>
      <c r="O1" s="106"/>
      <c r="P1" s="106"/>
      <c r="Q1" s="106"/>
      <c r="R1" s="106"/>
      <c r="S1" s="106"/>
      <c r="T1" s="106"/>
      <c r="U1" s="106"/>
      <c r="V1" s="106"/>
      <c r="W1" s="106"/>
      <c r="X1" s="106"/>
      <c r="Y1" s="106"/>
      <c r="Z1" s="106"/>
      <c r="AA1" s="106"/>
      <c r="AB1" s="106"/>
    </row>
    <row r="2" spans="1:28" s="26" customFormat="1" ht="12.75">
      <c r="A2" s="21"/>
      <c r="B2" s="107" t="s">
        <v>2</v>
      </c>
      <c r="C2" s="107"/>
      <c r="D2" s="27"/>
      <c r="E2" s="28"/>
      <c r="F2" s="29"/>
      <c r="G2" s="28"/>
      <c r="H2" s="30"/>
      <c r="I2" s="30"/>
      <c r="J2" s="78"/>
      <c r="K2" s="31"/>
      <c r="L2" s="106"/>
      <c r="M2" s="106"/>
      <c r="N2" s="106"/>
      <c r="O2" s="106"/>
      <c r="P2" s="106"/>
      <c r="Q2" s="106"/>
      <c r="R2" s="106"/>
      <c r="S2" s="106"/>
      <c r="T2" s="106"/>
      <c r="U2" s="106"/>
      <c r="V2" s="106"/>
      <c r="W2" s="106"/>
      <c r="X2" s="106"/>
      <c r="Y2" s="106"/>
      <c r="Z2" s="106"/>
      <c r="AA2" s="106"/>
      <c r="AB2" s="106"/>
    </row>
    <row r="3" spans="1:28" s="26" customFormat="1" ht="11.25">
      <c r="A3" s="21"/>
      <c r="B3" s="108" t="s">
        <v>100</v>
      </c>
      <c r="C3" s="108"/>
      <c r="D3" s="32"/>
      <c r="E3" s="33"/>
      <c r="F3" s="34"/>
      <c r="G3" s="33"/>
      <c r="H3" s="35"/>
      <c r="I3" s="35"/>
      <c r="J3" s="79"/>
      <c r="K3" s="35"/>
      <c r="L3" s="106"/>
      <c r="M3" s="106"/>
      <c r="N3" s="106"/>
      <c r="O3" s="106"/>
      <c r="P3" s="106"/>
      <c r="Q3" s="106"/>
      <c r="R3" s="106"/>
      <c r="S3" s="106"/>
      <c r="T3" s="106"/>
      <c r="U3" s="106"/>
      <c r="V3" s="106"/>
      <c r="W3" s="106"/>
      <c r="X3" s="106"/>
      <c r="Y3" s="106"/>
      <c r="Z3" s="106"/>
      <c r="AA3" s="106"/>
      <c r="AB3" s="106"/>
    </row>
    <row r="4" spans="1:28" s="42" customFormat="1" ht="11.25" customHeight="1">
      <c r="A4" s="36"/>
      <c r="B4" s="37"/>
      <c r="C4" s="38"/>
      <c r="D4" s="39"/>
      <c r="E4" s="38"/>
      <c r="F4" s="40"/>
      <c r="G4" s="41"/>
      <c r="H4" s="41"/>
      <c r="I4" s="75"/>
      <c r="J4" s="80"/>
      <c r="K4" s="41"/>
      <c r="L4" s="104" t="s">
        <v>3</v>
      </c>
      <c r="M4" s="104"/>
      <c r="N4" s="104" t="s">
        <v>4</v>
      </c>
      <c r="O4" s="104"/>
      <c r="P4" s="104" t="s">
        <v>5</v>
      </c>
      <c r="Q4" s="104"/>
      <c r="R4" s="104" t="s">
        <v>6</v>
      </c>
      <c r="S4" s="104"/>
      <c r="T4" s="104"/>
      <c r="U4" s="104"/>
      <c r="V4" s="104" t="s">
        <v>7</v>
      </c>
      <c r="W4" s="104"/>
      <c r="X4" s="104" t="s">
        <v>8</v>
      </c>
      <c r="Y4" s="104"/>
      <c r="Z4" s="104" t="s">
        <v>9</v>
      </c>
      <c r="AA4" s="104"/>
      <c r="AB4" s="104"/>
    </row>
    <row r="5" spans="1:28" s="53" customFormat="1" ht="57.75">
      <c r="A5" s="43"/>
      <c r="B5" s="44"/>
      <c r="C5" s="45" t="s">
        <v>10</v>
      </c>
      <c r="D5" s="46" t="s">
        <v>11</v>
      </c>
      <c r="E5" s="45" t="s">
        <v>12</v>
      </c>
      <c r="F5" s="47" t="s">
        <v>13</v>
      </c>
      <c r="G5" s="48" t="s">
        <v>14</v>
      </c>
      <c r="H5" s="49" t="s">
        <v>15</v>
      </c>
      <c r="I5" s="76" t="s">
        <v>16</v>
      </c>
      <c r="J5" s="81" t="s">
        <v>17</v>
      </c>
      <c r="K5" s="49" t="s">
        <v>18</v>
      </c>
      <c r="L5" s="50" t="s">
        <v>19</v>
      </c>
      <c r="M5" s="51" t="s">
        <v>20</v>
      </c>
      <c r="N5" s="50" t="s">
        <v>19</v>
      </c>
      <c r="O5" s="51" t="s">
        <v>20</v>
      </c>
      <c r="P5" s="50" t="s">
        <v>19</v>
      </c>
      <c r="Q5" s="51" t="s">
        <v>20</v>
      </c>
      <c r="R5" s="50" t="s">
        <v>21</v>
      </c>
      <c r="S5" s="51" t="s">
        <v>22</v>
      </c>
      <c r="T5" s="52" t="s">
        <v>23</v>
      </c>
      <c r="U5" s="52" t="s">
        <v>24</v>
      </c>
      <c r="V5" s="50" t="s">
        <v>19</v>
      </c>
      <c r="W5" s="51" t="s">
        <v>25</v>
      </c>
      <c r="X5" s="52" t="s">
        <v>26</v>
      </c>
      <c r="Y5" s="52" t="s">
        <v>27</v>
      </c>
      <c r="Z5" s="50" t="s">
        <v>19</v>
      </c>
      <c r="AA5" s="51" t="s">
        <v>20</v>
      </c>
      <c r="AB5" s="52" t="s">
        <v>24</v>
      </c>
    </row>
    <row r="6" spans="4:25" ht="11.25">
      <c r="D6" s="5"/>
      <c r="X6" s="18"/>
      <c r="Y6" s="18"/>
    </row>
    <row r="7" spans="1:28" s="61" customFormat="1" ht="11.25">
      <c r="A7" s="54">
        <v>1</v>
      </c>
      <c r="B7" s="55"/>
      <c r="C7" s="56" t="s">
        <v>90</v>
      </c>
      <c r="D7" s="57" t="s">
        <v>37</v>
      </c>
      <c r="E7" s="100" t="s">
        <v>90</v>
      </c>
      <c r="F7" s="59">
        <v>43805</v>
      </c>
      <c r="G7" s="60" t="s">
        <v>35</v>
      </c>
      <c r="H7" s="67">
        <v>406</v>
      </c>
      <c r="I7" s="67">
        <v>416</v>
      </c>
      <c r="J7" s="83">
        <v>670</v>
      </c>
      <c r="K7" s="68">
        <v>2</v>
      </c>
      <c r="L7" s="86">
        <v>1102741.5</v>
      </c>
      <c r="M7" s="87">
        <v>59601</v>
      </c>
      <c r="N7" s="86">
        <v>2002014.5</v>
      </c>
      <c r="O7" s="87">
        <v>108146</v>
      </c>
      <c r="P7" s="86">
        <v>2399987.5</v>
      </c>
      <c r="Q7" s="87">
        <v>128603</v>
      </c>
      <c r="R7" s="88">
        <f aca="true" t="shared" si="0" ref="R7:S10">L7+N7+P7</f>
        <v>5504743.5</v>
      </c>
      <c r="S7" s="89">
        <f t="shared" si="0"/>
        <v>296350</v>
      </c>
      <c r="T7" s="90">
        <f>S7/J7</f>
        <v>442.3134328358209</v>
      </c>
      <c r="U7" s="91">
        <f aca="true" t="shared" si="1" ref="U7:U38">R7/S7</f>
        <v>18.575142567909566</v>
      </c>
      <c r="V7" s="84">
        <v>8169213.5</v>
      </c>
      <c r="W7" s="85">
        <v>431028</v>
      </c>
      <c r="X7" s="92">
        <f aca="true" t="shared" si="2" ref="X7:X43">IF(V7&lt;&gt;0,-(V7-R7)/V7,"")</f>
        <v>-0.32615991735312094</v>
      </c>
      <c r="Y7" s="92">
        <f aca="true" t="shared" si="3" ref="Y7:Y43">IF(W7&lt;&gt;0,-(W7-S7)/W7,"")</f>
        <v>-0.3124576593631968</v>
      </c>
      <c r="Z7" s="93">
        <v>18187551</v>
      </c>
      <c r="AA7" s="94">
        <v>1013102</v>
      </c>
      <c r="AB7" s="97">
        <f aca="true" t="shared" si="4" ref="AB7:AB38">Z7/AA7</f>
        <v>17.95233944854516</v>
      </c>
    </row>
    <row r="8" spans="1:28" s="61" customFormat="1" ht="11.25">
      <c r="A8" s="54">
        <v>2</v>
      </c>
      <c r="B8" s="55"/>
      <c r="C8" s="56" t="s">
        <v>76</v>
      </c>
      <c r="D8" s="57" t="s">
        <v>37</v>
      </c>
      <c r="E8" s="100" t="s">
        <v>76</v>
      </c>
      <c r="F8" s="59">
        <v>43791</v>
      </c>
      <c r="G8" s="60" t="s">
        <v>35</v>
      </c>
      <c r="H8" s="67">
        <v>398</v>
      </c>
      <c r="I8" s="67">
        <v>391</v>
      </c>
      <c r="J8" s="83">
        <v>416</v>
      </c>
      <c r="K8" s="68">
        <v>4</v>
      </c>
      <c r="L8" s="86">
        <v>543772.5</v>
      </c>
      <c r="M8" s="87">
        <v>31051</v>
      </c>
      <c r="N8" s="86">
        <v>1011869.5</v>
      </c>
      <c r="O8" s="87">
        <v>54918</v>
      </c>
      <c r="P8" s="86">
        <v>1009365.5</v>
      </c>
      <c r="Q8" s="87">
        <v>54845</v>
      </c>
      <c r="R8" s="88">
        <f t="shared" si="0"/>
        <v>2565007.5</v>
      </c>
      <c r="S8" s="89">
        <f t="shared" si="0"/>
        <v>140814</v>
      </c>
      <c r="T8" s="90">
        <f>S8/J8</f>
        <v>338.4951923076923</v>
      </c>
      <c r="U8" s="91">
        <f t="shared" si="1"/>
        <v>18.215571605096084</v>
      </c>
      <c r="V8" s="84">
        <v>3600464</v>
      </c>
      <c r="W8" s="85">
        <v>193530</v>
      </c>
      <c r="X8" s="92">
        <f t="shared" si="2"/>
        <v>-0.287589738433713</v>
      </c>
      <c r="Y8" s="92">
        <f t="shared" si="3"/>
        <v>-0.2723918772283367</v>
      </c>
      <c r="Z8" s="93">
        <v>24259287.5</v>
      </c>
      <c r="AA8" s="94">
        <v>1382238</v>
      </c>
      <c r="AB8" s="97">
        <f t="shared" si="4"/>
        <v>17.550731133133368</v>
      </c>
    </row>
    <row r="9" spans="1:28" s="61" customFormat="1" ht="11.25">
      <c r="A9" s="54">
        <v>3</v>
      </c>
      <c r="B9" s="62" t="s">
        <v>29</v>
      </c>
      <c r="C9" s="63" t="s">
        <v>104</v>
      </c>
      <c r="D9" s="64" t="s">
        <v>63</v>
      </c>
      <c r="E9" s="101" t="s">
        <v>104</v>
      </c>
      <c r="F9" s="65">
        <v>43812</v>
      </c>
      <c r="G9" s="60" t="s">
        <v>49</v>
      </c>
      <c r="H9" s="69">
        <v>326</v>
      </c>
      <c r="I9" s="69">
        <v>326</v>
      </c>
      <c r="J9" s="83">
        <v>326</v>
      </c>
      <c r="K9" s="68">
        <v>1</v>
      </c>
      <c r="L9" s="86">
        <v>488581</v>
      </c>
      <c r="M9" s="87">
        <v>25724</v>
      </c>
      <c r="N9" s="86">
        <v>768903.5</v>
      </c>
      <c r="O9" s="87">
        <v>40586</v>
      </c>
      <c r="P9" s="86">
        <v>1017206</v>
      </c>
      <c r="Q9" s="87">
        <v>53611</v>
      </c>
      <c r="R9" s="88">
        <f t="shared" si="0"/>
        <v>2274690.5</v>
      </c>
      <c r="S9" s="89">
        <f t="shared" si="0"/>
        <v>119921</v>
      </c>
      <c r="T9" s="90">
        <f>S9/J9</f>
        <v>367.8558282208589</v>
      </c>
      <c r="U9" s="91">
        <f t="shared" si="1"/>
        <v>18.968241592381652</v>
      </c>
      <c r="V9" s="84"/>
      <c r="W9" s="85"/>
      <c r="X9" s="92">
        <f t="shared" si="2"/>
      </c>
      <c r="Y9" s="92">
        <f t="shared" si="3"/>
      </c>
      <c r="Z9" s="95">
        <v>2274690.5</v>
      </c>
      <c r="AA9" s="96">
        <v>119921</v>
      </c>
      <c r="AB9" s="97">
        <f t="shared" si="4"/>
        <v>18.968241592381652</v>
      </c>
    </row>
    <row r="10" spans="1:28" s="61" customFormat="1" ht="11.25">
      <c r="A10" s="54">
        <v>4</v>
      </c>
      <c r="B10" s="62" t="s">
        <v>29</v>
      </c>
      <c r="C10" s="63" t="s">
        <v>105</v>
      </c>
      <c r="D10" s="64" t="s">
        <v>39</v>
      </c>
      <c r="E10" s="101" t="s">
        <v>106</v>
      </c>
      <c r="F10" s="65">
        <v>43812</v>
      </c>
      <c r="G10" s="60" t="s">
        <v>32</v>
      </c>
      <c r="H10" s="69">
        <v>272</v>
      </c>
      <c r="I10" s="69">
        <v>272</v>
      </c>
      <c r="J10" s="83">
        <v>302</v>
      </c>
      <c r="K10" s="68">
        <v>1</v>
      </c>
      <c r="L10" s="86">
        <v>426158</v>
      </c>
      <c r="M10" s="87">
        <v>18971</v>
      </c>
      <c r="N10" s="86">
        <v>775893</v>
      </c>
      <c r="O10" s="87">
        <v>35483</v>
      </c>
      <c r="P10" s="86">
        <v>759493</v>
      </c>
      <c r="Q10" s="87">
        <v>35102</v>
      </c>
      <c r="R10" s="88">
        <f t="shared" si="0"/>
        <v>1961544</v>
      </c>
      <c r="S10" s="89">
        <f t="shared" si="0"/>
        <v>89556</v>
      </c>
      <c r="T10" s="90">
        <f>S10/J10</f>
        <v>296.5430463576159</v>
      </c>
      <c r="U10" s="91">
        <f t="shared" si="1"/>
        <v>21.902988074500872</v>
      </c>
      <c r="V10" s="84"/>
      <c r="W10" s="85"/>
      <c r="X10" s="92">
        <f t="shared" si="2"/>
      </c>
      <c r="Y10" s="92">
        <f t="shared" si="3"/>
      </c>
      <c r="Z10" s="95">
        <v>1961544</v>
      </c>
      <c r="AA10" s="96">
        <v>89556</v>
      </c>
      <c r="AB10" s="97">
        <f t="shared" si="4"/>
        <v>21.902988074500872</v>
      </c>
    </row>
    <row r="11" spans="1:28" s="61" customFormat="1" ht="11.25">
      <c r="A11" s="54">
        <v>5</v>
      </c>
      <c r="B11" s="55"/>
      <c r="C11" s="56" t="s">
        <v>62</v>
      </c>
      <c r="D11" s="57" t="s">
        <v>63</v>
      </c>
      <c r="E11" s="100" t="s">
        <v>62</v>
      </c>
      <c r="F11" s="59">
        <v>43777</v>
      </c>
      <c r="G11" s="102" t="s">
        <v>48</v>
      </c>
      <c r="H11" s="67">
        <v>419</v>
      </c>
      <c r="I11" s="67">
        <v>333</v>
      </c>
      <c r="J11" s="83">
        <v>336</v>
      </c>
      <c r="K11" s="68">
        <v>6</v>
      </c>
      <c r="L11" s="86">
        <v>181688</v>
      </c>
      <c r="M11" s="87">
        <v>11747</v>
      </c>
      <c r="N11" s="86">
        <v>469050</v>
      </c>
      <c r="O11" s="87">
        <v>30681</v>
      </c>
      <c r="P11" s="86">
        <v>568452</v>
      </c>
      <c r="Q11" s="87">
        <v>37007</v>
      </c>
      <c r="R11" s="88">
        <v>1219190</v>
      </c>
      <c r="S11" s="89">
        <v>79435</v>
      </c>
      <c r="T11" s="90">
        <f>S11/J11</f>
        <v>236.41369047619048</v>
      </c>
      <c r="U11" s="91">
        <f t="shared" si="1"/>
        <v>15.348272172216278</v>
      </c>
      <c r="V11" s="84">
        <v>1901116</v>
      </c>
      <c r="W11" s="85">
        <v>121346</v>
      </c>
      <c r="X11" s="92">
        <f t="shared" si="2"/>
        <v>-0.35869773333136956</v>
      </c>
      <c r="Y11" s="92">
        <f t="shared" si="3"/>
        <v>-0.34538427307039377</v>
      </c>
      <c r="Z11" s="93">
        <v>65953047</v>
      </c>
      <c r="AA11" s="94">
        <v>3865526</v>
      </c>
      <c r="AB11" s="97">
        <f t="shared" si="4"/>
        <v>17.061855747445495</v>
      </c>
    </row>
    <row r="12" spans="1:28" s="61" customFormat="1" ht="11.25">
      <c r="A12" s="54">
        <v>6</v>
      </c>
      <c r="B12" s="55"/>
      <c r="C12" s="56" t="s">
        <v>71</v>
      </c>
      <c r="D12" s="57" t="s">
        <v>72</v>
      </c>
      <c r="E12" s="100" t="s">
        <v>73</v>
      </c>
      <c r="F12" s="59">
        <v>43789</v>
      </c>
      <c r="G12" s="60" t="s">
        <v>28</v>
      </c>
      <c r="H12" s="67">
        <v>337</v>
      </c>
      <c r="I12" s="67">
        <v>334</v>
      </c>
      <c r="J12" s="83">
        <v>334</v>
      </c>
      <c r="K12" s="68">
        <v>4</v>
      </c>
      <c r="L12" s="86">
        <v>119306</v>
      </c>
      <c r="M12" s="87">
        <v>6507</v>
      </c>
      <c r="N12" s="86">
        <v>502656</v>
      </c>
      <c r="O12" s="87">
        <v>26747</v>
      </c>
      <c r="P12" s="86">
        <v>558365</v>
      </c>
      <c r="Q12" s="87">
        <v>30324</v>
      </c>
      <c r="R12" s="88">
        <f>L12+N12+P12</f>
        <v>1180327</v>
      </c>
      <c r="S12" s="89">
        <f>M12+O12+Q12</f>
        <v>63578</v>
      </c>
      <c r="T12" s="90">
        <f>S12/J12</f>
        <v>190.35329341317365</v>
      </c>
      <c r="U12" s="91">
        <f t="shared" si="1"/>
        <v>18.565022492057</v>
      </c>
      <c r="V12" s="84">
        <v>1891302</v>
      </c>
      <c r="W12" s="85">
        <v>101389</v>
      </c>
      <c r="X12" s="92">
        <f t="shared" si="2"/>
        <v>-0.3759182827491326</v>
      </c>
      <c r="Y12" s="92">
        <f t="shared" si="3"/>
        <v>-0.37293000226849066</v>
      </c>
      <c r="Z12" s="93">
        <v>21509554</v>
      </c>
      <c r="AA12" s="94">
        <v>1211484</v>
      </c>
      <c r="AB12" s="97">
        <f t="shared" si="4"/>
        <v>17.754715704045616</v>
      </c>
    </row>
    <row r="13" spans="1:28" s="61" customFormat="1" ht="11.25">
      <c r="A13" s="54">
        <v>7</v>
      </c>
      <c r="B13" s="62" t="s">
        <v>29</v>
      </c>
      <c r="C13" s="56" t="s">
        <v>107</v>
      </c>
      <c r="D13" s="57" t="s">
        <v>44</v>
      </c>
      <c r="E13" s="100" t="s">
        <v>107</v>
      </c>
      <c r="F13" s="59">
        <v>43812</v>
      </c>
      <c r="G13" s="102" t="s">
        <v>48</v>
      </c>
      <c r="H13" s="67">
        <v>300</v>
      </c>
      <c r="I13" s="67">
        <v>300</v>
      </c>
      <c r="J13" s="83">
        <v>346</v>
      </c>
      <c r="K13" s="68">
        <v>1</v>
      </c>
      <c r="L13" s="86">
        <v>177800</v>
      </c>
      <c r="M13" s="87">
        <v>9234</v>
      </c>
      <c r="N13" s="86">
        <v>316668</v>
      </c>
      <c r="O13" s="87">
        <v>16518</v>
      </c>
      <c r="P13" s="86">
        <v>336227</v>
      </c>
      <c r="Q13" s="87">
        <v>17316</v>
      </c>
      <c r="R13" s="88">
        <v>830695</v>
      </c>
      <c r="S13" s="89">
        <v>43068</v>
      </c>
      <c r="T13" s="90">
        <f>S13/J13</f>
        <v>124.47398843930635</v>
      </c>
      <c r="U13" s="91">
        <f t="shared" si="1"/>
        <v>19.287986440048297</v>
      </c>
      <c r="V13" s="84"/>
      <c r="W13" s="85"/>
      <c r="X13" s="92">
        <f t="shared" si="2"/>
      </c>
      <c r="Y13" s="92">
        <f t="shared" si="3"/>
      </c>
      <c r="Z13" s="93">
        <v>830694</v>
      </c>
      <c r="AA13" s="94">
        <v>43068</v>
      </c>
      <c r="AB13" s="97">
        <f t="shared" si="4"/>
        <v>19.28796322095291</v>
      </c>
    </row>
    <row r="14" spans="1:28" s="61" customFormat="1" ht="11.25">
      <c r="A14" s="54">
        <v>8</v>
      </c>
      <c r="B14" s="55"/>
      <c r="C14" s="56" t="s">
        <v>54</v>
      </c>
      <c r="D14" s="57" t="s">
        <v>39</v>
      </c>
      <c r="E14" s="100" t="s">
        <v>54</v>
      </c>
      <c r="F14" s="59">
        <v>43749</v>
      </c>
      <c r="G14" s="102" t="s">
        <v>48</v>
      </c>
      <c r="H14" s="67">
        <v>390</v>
      </c>
      <c r="I14" s="67">
        <v>166</v>
      </c>
      <c r="J14" s="83">
        <v>183</v>
      </c>
      <c r="K14" s="68">
        <v>10</v>
      </c>
      <c r="L14" s="86">
        <v>113123</v>
      </c>
      <c r="M14" s="87">
        <v>8629</v>
      </c>
      <c r="N14" s="86">
        <v>211766</v>
      </c>
      <c r="O14" s="87">
        <v>16265</v>
      </c>
      <c r="P14" s="86">
        <v>220865</v>
      </c>
      <c r="Q14" s="87">
        <v>16977</v>
      </c>
      <c r="R14" s="88">
        <v>545754</v>
      </c>
      <c r="S14" s="89">
        <v>41871</v>
      </c>
      <c r="T14" s="90">
        <f>S14/J14</f>
        <v>228.80327868852459</v>
      </c>
      <c r="U14" s="91">
        <f t="shared" si="1"/>
        <v>13.0341763989396</v>
      </c>
      <c r="V14" s="84">
        <v>1077833</v>
      </c>
      <c r="W14" s="85">
        <v>80246</v>
      </c>
      <c r="X14" s="92">
        <f t="shared" si="2"/>
        <v>-0.49365625287034265</v>
      </c>
      <c r="Y14" s="92">
        <f t="shared" si="3"/>
        <v>-0.47821698277795777</v>
      </c>
      <c r="Z14" s="93">
        <v>88615751</v>
      </c>
      <c r="AA14" s="94">
        <v>5236209</v>
      </c>
      <c r="AB14" s="97">
        <f t="shared" si="4"/>
        <v>16.923646668801798</v>
      </c>
    </row>
    <row r="15" spans="1:28" s="61" customFormat="1" ht="11.25">
      <c r="A15" s="54">
        <v>9</v>
      </c>
      <c r="B15" s="55"/>
      <c r="C15" s="56" t="s">
        <v>98</v>
      </c>
      <c r="D15" s="57" t="s">
        <v>31</v>
      </c>
      <c r="E15" s="100" t="s">
        <v>99</v>
      </c>
      <c r="F15" s="59">
        <v>43805</v>
      </c>
      <c r="G15" s="60" t="s">
        <v>28</v>
      </c>
      <c r="H15" s="67">
        <v>189</v>
      </c>
      <c r="I15" s="67">
        <v>186</v>
      </c>
      <c r="J15" s="83">
        <v>186</v>
      </c>
      <c r="K15" s="68">
        <v>2</v>
      </c>
      <c r="L15" s="86">
        <v>74455</v>
      </c>
      <c r="M15" s="87">
        <v>3763</v>
      </c>
      <c r="N15" s="86">
        <v>292309</v>
      </c>
      <c r="O15" s="87">
        <v>14424</v>
      </c>
      <c r="P15" s="86">
        <v>297160</v>
      </c>
      <c r="Q15" s="87">
        <v>14772</v>
      </c>
      <c r="R15" s="88">
        <f>L15+N15+P15</f>
        <v>663924</v>
      </c>
      <c r="S15" s="89">
        <f>M15+O15+Q15</f>
        <v>32959</v>
      </c>
      <c r="T15" s="90">
        <f>S15/J15</f>
        <v>177.19892473118279</v>
      </c>
      <c r="U15" s="91">
        <f t="shared" si="1"/>
        <v>20.143936405837557</v>
      </c>
      <c r="V15" s="84">
        <v>1056224</v>
      </c>
      <c r="W15" s="85">
        <v>50859</v>
      </c>
      <c r="X15" s="92">
        <f t="shared" si="2"/>
        <v>-0.3714174266064774</v>
      </c>
      <c r="Y15" s="92">
        <f t="shared" si="3"/>
        <v>-0.35195343990247546</v>
      </c>
      <c r="Z15" s="93">
        <v>1974757</v>
      </c>
      <c r="AA15" s="94">
        <v>99119</v>
      </c>
      <c r="AB15" s="97">
        <f t="shared" si="4"/>
        <v>19.923092444435476</v>
      </c>
    </row>
    <row r="16" spans="1:28" s="61" customFormat="1" ht="11.25">
      <c r="A16" s="54">
        <v>10</v>
      </c>
      <c r="B16" s="66"/>
      <c r="C16" s="63" t="s">
        <v>69</v>
      </c>
      <c r="D16" s="64" t="s">
        <v>31</v>
      </c>
      <c r="E16" s="101" t="s">
        <v>70</v>
      </c>
      <c r="F16" s="65">
        <v>43784</v>
      </c>
      <c r="G16" s="60" t="s">
        <v>49</v>
      </c>
      <c r="H16" s="69">
        <v>227</v>
      </c>
      <c r="I16" s="69">
        <v>10</v>
      </c>
      <c r="J16" s="83">
        <v>10</v>
      </c>
      <c r="K16" s="68">
        <v>5</v>
      </c>
      <c r="L16" s="86">
        <v>11472</v>
      </c>
      <c r="M16" s="87">
        <v>358</v>
      </c>
      <c r="N16" s="86">
        <v>15929.5</v>
      </c>
      <c r="O16" s="87">
        <v>495</v>
      </c>
      <c r="P16" s="86">
        <v>11710.5</v>
      </c>
      <c r="Q16" s="87">
        <v>345</v>
      </c>
      <c r="R16" s="88">
        <v>139846.5</v>
      </c>
      <c r="S16" s="89">
        <v>5223</v>
      </c>
      <c r="T16" s="90">
        <f>S16/J16</f>
        <v>522.3</v>
      </c>
      <c r="U16" s="91">
        <f t="shared" si="1"/>
        <v>26.775129236071223</v>
      </c>
      <c r="V16" s="84">
        <v>139846.5</v>
      </c>
      <c r="W16" s="85">
        <v>5223</v>
      </c>
      <c r="X16" s="92">
        <f t="shared" si="2"/>
        <v>0</v>
      </c>
      <c r="Y16" s="92">
        <f t="shared" si="3"/>
        <v>0</v>
      </c>
      <c r="Z16" s="95">
        <v>2364626</v>
      </c>
      <c r="AA16" s="96">
        <v>105027</v>
      </c>
      <c r="AB16" s="97">
        <f t="shared" si="4"/>
        <v>22.514458186942406</v>
      </c>
    </row>
    <row r="17" spans="1:28" s="61" customFormat="1" ht="11.25">
      <c r="A17" s="54">
        <v>11</v>
      </c>
      <c r="B17" s="55"/>
      <c r="C17" s="56" t="s">
        <v>88</v>
      </c>
      <c r="D17" s="57" t="s">
        <v>61</v>
      </c>
      <c r="E17" s="100" t="s">
        <v>89</v>
      </c>
      <c r="F17" s="59">
        <v>43805</v>
      </c>
      <c r="G17" s="60" t="s">
        <v>41</v>
      </c>
      <c r="H17" s="67">
        <v>26</v>
      </c>
      <c r="I17" s="67">
        <v>27</v>
      </c>
      <c r="J17" s="83">
        <v>27</v>
      </c>
      <c r="K17" s="68">
        <v>2</v>
      </c>
      <c r="L17" s="86">
        <v>22510</v>
      </c>
      <c r="M17" s="87">
        <v>1444</v>
      </c>
      <c r="N17" s="86">
        <v>29748</v>
      </c>
      <c r="O17" s="87">
        <v>1766</v>
      </c>
      <c r="P17" s="86">
        <v>29097</v>
      </c>
      <c r="Q17" s="87">
        <v>1772</v>
      </c>
      <c r="R17" s="88">
        <f>L17+N17+P17</f>
        <v>81355</v>
      </c>
      <c r="S17" s="89">
        <f>M17+O17+Q17</f>
        <v>4982</v>
      </c>
      <c r="T17" s="90">
        <f>S17/J17</f>
        <v>184.5185185185185</v>
      </c>
      <c r="U17" s="91">
        <f t="shared" si="1"/>
        <v>16.329787234042552</v>
      </c>
      <c r="V17" s="84">
        <v>91133</v>
      </c>
      <c r="W17" s="85">
        <v>5305</v>
      </c>
      <c r="X17" s="92">
        <f t="shared" si="2"/>
        <v>-0.10729373552939112</v>
      </c>
      <c r="Y17" s="92">
        <f t="shared" si="3"/>
        <v>-0.06088595664467483</v>
      </c>
      <c r="Z17" s="72">
        <v>284303.5</v>
      </c>
      <c r="AA17" s="73">
        <v>17249</v>
      </c>
      <c r="AB17" s="97">
        <f t="shared" si="4"/>
        <v>16.482317815525537</v>
      </c>
    </row>
    <row r="18" spans="1:28" s="61" customFormat="1" ht="11.25">
      <c r="A18" s="54">
        <v>12</v>
      </c>
      <c r="B18" s="55"/>
      <c r="C18" s="56" t="s">
        <v>95</v>
      </c>
      <c r="D18" s="57" t="s">
        <v>93</v>
      </c>
      <c r="E18" s="100" t="s">
        <v>91</v>
      </c>
      <c r="F18" s="59">
        <v>43805</v>
      </c>
      <c r="G18" s="102" t="s">
        <v>48</v>
      </c>
      <c r="H18" s="67">
        <v>171</v>
      </c>
      <c r="I18" s="67">
        <v>75</v>
      </c>
      <c r="J18" s="83">
        <v>78</v>
      </c>
      <c r="K18" s="68">
        <v>2</v>
      </c>
      <c r="L18" s="86">
        <v>6938</v>
      </c>
      <c r="M18" s="87">
        <v>371</v>
      </c>
      <c r="N18" s="86">
        <v>36625</v>
      </c>
      <c r="O18" s="87">
        <v>1676</v>
      </c>
      <c r="P18" s="86">
        <v>42015</v>
      </c>
      <c r="Q18" s="87">
        <v>1967</v>
      </c>
      <c r="R18" s="88">
        <v>85578</v>
      </c>
      <c r="S18" s="89">
        <v>4014</v>
      </c>
      <c r="T18" s="90">
        <f>S18/J18</f>
        <v>51.46153846153846</v>
      </c>
      <c r="U18" s="91">
        <f t="shared" si="1"/>
        <v>21.319880418535128</v>
      </c>
      <c r="V18" s="84">
        <v>270050</v>
      </c>
      <c r="W18" s="85">
        <v>13463</v>
      </c>
      <c r="X18" s="92">
        <f t="shared" si="2"/>
        <v>-0.6831031290501759</v>
      </c>
      <c r="Y18" s="92">
        <f t="shared" si="3"/>
        <v>-0.7018495134813935</v>
      </c>
      <c r="Z18" s="93">
        <v>431725</v>
      </c>
      <c r="AA18" s="94">
        <v>22650</v>
      </c>
      <c r="AB18" s="97">
        <f t="shared" si="4"/>
        <v>19.060706401766005</v>
      </c>
    </row>
    <row r="19" spans="1:28" s="61" customFormat="1" ht="11.25">
      <c r="A19" s="54">
        <v>13</v>
      </c>
      <c r="B19" s="55"/>
      <c r="C19" s="56" t="s">
        <v>60</v>
      </c>
      <c r="D19" s="57" t="s">
        <v>30</v>
      </c>
      <c r="E19" s="100" t="s">
        <v>59</v>
      </c>
      <c r="F19" s="59">
        <v>43770</v>
      </c>
      <c r="G19" s="60" t="s">
        <v>36</v>
      </c>
      <c r="H19" s="67">
        <v>100</v>
      </c>
      <c r="I19" s="67">
        <v>28</v>
      </c>
      <c r="J19" s="83">
        <v>28</v>
      </c>
      <c r="K19" s="68">
        <v>7</v>
      </c>
      <c r="L19" s="86">
        <v>19773.5</v>
      </c>
      <c r="M19" s="87">
        <v>839</v>
      </c>
      <c r="N19" s="86">
        <v>33328</v>
      </c>
      <c r="O19" s="87">
        <v>1449</v>
      </c>
      <c r="P19" s="86">
        <v>28132</v>
      </c>
      <c r="Q19" s="87">
        <v>1259</v>
      </c>
      <c r="R19" s="88">
        <f>L19+N19+P19</f>
        <v>81233.5</v>
      </c>
      <c r="S19" s="89">
        <f>M19+O19+Q19</f>
        <v>3547</v>
      </c>
      <c r="T19" s="90">
        <f>S19/J19</f>
        <v>126.67857142857143</v>
      </c>
      <c r="U19" s="91">
        <f t="shared" si="1"/>
        <v>22.90202988440936</v>
      </c>
      <c r="V19" s="84">
        <v>89902</v>
      </c>
      <c r="W19" s="85">
        <v>3827</v>
      </c>
      <c r="X19" s="92">
        <f t="shared" si="2"/>
        <v>-0.09642165913995239</v>
      </c>
      <c r="Y19" s="92">
        <f t="shared" si="3"/>
        <v>-0.07316435850535667</v>
      </c>
      <c r="Z19" s="98">
        <v>1886905.2</v>
      </c>
      <c r="AA19" s="99">
        <v>88412</v>
      </c>
      <c r="AB19" s="97">
        <f t="shared" si="4"/>
        <v>21.342184318870743</v>
      </c>
    </row>
    <row r="20" spans="1:28" s="61" customFormat="1" ht="11.25">
      <c r="A20" s="54">
        <v>14</v>
      </c>
      <c r="B20" s="55"/>
      <c r="C20" s="63" t="s">
        <v>86</v>
      </c>
      <c r="D20" s="64" t="s">
        <v>39</v>
      </c>
      <c r="E20" s="101" t="s">
        <v>87</v>
      </c>
      <c r="F20" s="65">
        <v>43798</v>
      </c>
      <c r="G20" s="60" t="s">
        <v>32</v>
      </c>
      <c r="H20" s="69">
        <v>229</v>
      </c>
      <c r="I20" s="69">
        <v>50</v>
      </c>
      <c r="J20" s="83">
        <v>50</v>
      </c>
      <c r="K20" s="68">
        <v>3</v>
      </c>
      <c r="L20" s="86">
        <v>20330</v>
      </c>
      <c r="M20" s="87">
        <v>841</v>
      </c>
      <c r="N20" s="86">
        <v>31004</v>
      </c>
      <c r="O20" s="87">
        <v>1355</v>
      </c>
      <c r="P20" s="86">
        <v>25555</v>
      </c>
      <c r="Q20" s="87">
        <v>1107</v>
      </c>
      <c r="R20" s="88">
        <f>L20+N20+P20</f>
        <v>76889</v>
      </c>
      <c r="S20" s="89">
        <f>M20+O20+Q20</f>
        <v>3303</v>
      </c>
      <c r="T20" s="90">
        <f>S20/J20</f>
        <v>66.06</v>
      </c>
      <c r="U20" s="91">
        <f t="shared" si="1"/>
        <v>23.278534665455645</v>
      </c>
      <c r="V20" s="84">
        <v>496891</v>
      </c>
      <c r="W20" s="85">
        <v>22871</v>
      </c>
      <c r="X20" s="92">
        <f t="shared" si="2"/>
        <v>-0.8452598255955531</v>
      </c>
      <c r="Y20" s="92">
        <f t="shared" si="3"/>
        <v>-0.8555813038345503</v>
      </c>
      <c r="Z20" s="95">
        <v>2171291</v>
      </c>
      <c r="AA20" s="96">
        <v>107393</v>
      </c>
      <c r="AB20" s="97">
        <f t="shared" si="4"/>
        <v>20.218179955863047</v>
      </c>
    </row>
    <row r="21" spans="1:28" s="61" customFormat="1" ht="11.25">
      <c r="A21" s="54">
        <v>15</v>
      </c>
      <c r="B21" s="62" t="s">
        <v>29</v>
      </c>
      <c r="C21" s="56" t="s">
        <v>108</v>
      </c>
      <c r="D21" s="57" t="s">
        <v>34</v>
      </c>
      <c r="E21" s="100" t="s">
        <v>109</v>
      </c>
      <c r="F21" s="59">
        <v>43812</v>
      </c>
      <c r="G21" s="102" t="s">
        <v>48</v>
      </c>
      <c r="H21" s="67">
        <v>43</v>
      </c>
      <c r="I21" s="67">
        <v>43</v>
      </c>
      <c r="J21" s="83">
        <v>43</v>
      </c>
      <c r="K21" s="68">
        <v>1</v>
      </c>
      <c r="L21" s="86">
        <v>2929</v>
      </c>
      <c r="M21" s="87">
        <v>141</v>
      </c>
      <c r="N21" s="86">
        <v>29630</v>
      </c>
      <c r="O21" s="87">
        <v>1475</v>
      </c>
      <c r="P21" s="86">
        <v>29673</v>
      </c>
      <c r="Q21" s="87">
        <v>1425</v>
      </c>
      <c r="R21" s="88">
        <v>62232</v>
      </c>
      <c r="S21" s="89">
        <v>3041</v>
      </c>
      <c r="T21" s="90">
        <f>S21/J21</f>
        <v>70.72093023255815</v>
      </c>
      <c r="U21" s="91">
        <f t="shared" si="1"/>
        <v>20.46432094705689</v>
      </c>
      <c r="V21" s="84"/>
      <c r="W21" s="85"/>
      <c r="X21" s="92">
        <f t="shared" si="2"/>
      </c>
      <c r="Y21" s="92">
        <f t="shared" si="3"/>
      </c>
      <c r="Z21" s="93">
        <v>62232</v>
      </c>
      <c r="AA21" s="94">
        <v>3041</v>
      </c>
      <c r="AB21" s="97">
        <f t="shared" si="4"/>
        <v>20.46432094705689</v>
      </c>
    </row>
    <row r="22" spans="1:28" s="61" customFormat="1" ht="11.25">
      <c r="A22" s="54">
        <v>16</v>
      </c>
      <c r="B22" s="66"/>
      <c r="C22" s="63" t="s">
        <v>83</v>
      </c>
      <c r="D22" s="64" t="s">
        <v>31</v>
      </c>
      <c r="E22" s="101" t="s">
        <v>83</v>
      </c>
      <c r="F22" s="65">
        <v>43798</v>
      </c>
      <c r="G22" s="60" t="s">
        <v>49</v>
      </c>
      <c r="H22" s="69">
        <v>100</v>
      </c>
      <c r="I22" s="69">
        <v>11</v>
      </c>
      <c r="J22" s="83">
        <v>11</v>
      </c>
      <c r="K22" s="68">
        <v>3</v>
      </c>
      <c r="L22" s="86">
        <v>2839</v>
      </c>
      <c r="M22" s="87">
        <v>171</v>
      </c>
      <c r="N22" s="86">
        <v>5156</v>
      </c>
      <c r="O22" s="87">
        <v>306</v>
      </c>
      <c r="P22" s="86">
        <v>4477</v>
      </c>
      <c r="Q22" s="87">
        <v>258</v>
      </c>
      <c r="R22" s="88">
        <v>57894.5</v>
      </c>
      <c r="S22" s="89">
        <v>2959</v>
      </c>
      <c r="T22" s="90">
        <f>S22/J22</f>
        <v>269</v>
      </c>
      <c r="U22" s="91">
        <f t="shared" si="1"/>
        <v>19.565562690098005</v>
      </c>
      <c r="V22" s="84">
        <v>57894.5</v>
      </c>
      <c r="W22" s="85">
        <v>2959</v>
      </c>
      <c r="X22" s="92">
        <f t="shared" si="2"/>
        <v>0</v>
      </c>
      <c r="Y22" s="92">
        <f t="shared" si="3"/>
        <v>0</v>
      </c>
      <c r="Z22" s="95">
        <v>176647</v>
      </c>
      <c r="AA22" s="96">
        <v>10359</v>
      </c>
      <c r="AB22" s="97">
        <f t="shared" si="4"/>
        <v>17.052514721498213</v>
      </c>
    </row>
    <row r="23" spans="1:28" s="61" customFormat="1" ht="11.25">
      <c r="A23" s="54">
        <v>17</v>
      </c>
      <c r="B23" s="55"/>
      <c r="C23" s="56" t="s">
        <v>52</v>
      </c>
      <c r="D23" s="57" t="s">
        <v>34</v>
      </c>
      <c r="E23" s="100" t="s">
        <v>52</v>
      </c>
      <c r="F23" s="59">
        <v>43742</v>
      </c>
      <c r="G23" s="102" t="s">
        <v>48</v>
      </c>
      <c r="H23" s="67">
        <v>381</v>
      </c>
      <c r="I23" s="67">
        <v>18</v>
      </c>
      <c r="J23" s="83">
        <v>18</v>
      </c>
      <c r="K23" s="68">
        <v>11</v>
      </c>
      <c r="L23" s="86">
        <v>3234</v>
      </c>
      <c r="M23" s="87">
        <v>278</v>
      </c>
      <c r="N23" s="86">
        <v>13971</v>
      </c>
      <c r="O23" s="87">
        <v>1013</v>
      </c>
      <c r="P23" s="86">
        <v>17481</v>
      </c>
      <c r="Q23" s="87">
        <v>1266</v>
      </c>
      <c r="R23" s="88">
        <v>34686</v>
      </c>
      <c r="S23" s="89">
        <v>2557</v>
      </c>
      <c r="T23" s="90">
        <f>S23/J23</f>
        <v>142.05555555555554</v>
      </c>
      <c r="U23" s="91">
        <f t="shared" si="1"/>
        <v>13.56511536957372</v>
      </c>
      <c r="V23" s="84">
        <v>114140</v>
      </c>
      <c r="W23" s="85">
        <v>9231</v>
      </c>
      <c r="X23" s="92">
        <f t="shared" si="2"/>
        <v>-0.6961100403013842</v>
      </c>
      <c r="Y23" s="92">
        <f t="shared" si="3"/>
        <v>-0.7229985917018741</v>
      </c>
      <c r="Z23" s="93">
        <v>34250855</v>
      </c>
      <c r="AA23" s="94">
        <v>2103290</v>
      </c>
      <c r="AB23" s="97">
        <f t="shared" si="4"/>
        <v>16.284418696423224</v>
      </c>
    </row>
    <row r="24" spans="1:28" s="61" customFormat="1" ht="11.25">
      <c r="A24" s="54">
        <v>18</v>
      </c>
      <c r="B24" s="55"/>
      <c r="C24" s="56" t="s">
        <v>77</v>
      </c>
      <c r="D24" s="57" t="s">
        <v>34</v>
      </c>
      <c r="E24" s="100" t="s">
        <v>77</v>
      </c>
      <c r="F24" s="59">
        <v>43798</v>
      </c>
      <c r="G24" s="60" t="s">
        <v>36</v>
      </c>
      <c r="H24" s="67">
        <v>14</v>
      </c>
      <c r="I24" s="67">
        <v>24</v>
      </c>
      <c r="J24" s="83">
        <v>24</v>
      </c>
      <c r="K24" s="68">
        <v>3</v>
      </c>
      <c r="L24" s="86">
        <v>4987.5</v>
      </c>
      <c r="M24" s="87">
        <v>346</v>
      </c>
      <c r="N24" s="86">
        <v>11549.5</v>
      </c>
      <c r="O24" s="87">
        <v>765</v>
      </c>
      <c r="P24" s="86">
        <v>8038.5</v>
      </c>
      <c r="Q24" s="87">
        <v>485</v>
      </c>
      <c r="R24" s="88">
        <f aca="true" t="shared" si="5" ref="R24:S31">L24+N24+P24</f>
        <v>24575.5</v>
      </c>
      <c r="S24" s="89">
        <f t="shared" si="5"/>
        <v>1596</v>
      </c>
      <c r="T24" s="90">
        <f>S24/J24</f>
        <v>66.5</v>
      </c>
      <c r="U24" s="91">
        <f t="shared" si="1"/>
        <v>15.398182957393484</v>
      </c>
      <c r="V24" s="84">
        <v>22700</v>
      </c>
      <c r="W24" s="85">
        <v>1487</v>
      </c>
      <c r="X24" s="92">
        <f t="shared" si="2"/>
        <v>0.08262114537444934</v>
      </c>
      <c r="Y24" s="92">
        <f t="shared" si="3"/>
        <v>0.07330195023537324</v>
      </c>
      <c r="Z24" s="98">
        <v>108059</v>
      </c>
      <c r="AA24" s="99">
        <v>7497</v>
      </c>
      <c r="AB24" s="97">
        <f t="shared" si="4"/>
        <v>14.413632119514473</v>
      </c>
    </row>
    <row r="25" spans="1:28" s="61" customFormat="1" ht="11.25">
      <c r="A25" s="54">
        <v>19</v>
      </c>
      <c r="B25" s="55"/>
      <c r="C25" s="63" t="s">
        <v>53</v>
      </c>
      <c r="D25" s="64" t="s">
        <v>44</v>
      </c>
      <c r="E25" s="101" t="s">
        <v>53</v>
      </c>
      <c r="F25" s="65">
        <v>43742</v>
      </c>
      <c r="G25" s="60" t="s">
        <v>32</v>
      </c>
      <c r="H25" s="69">
        <v>313</v>
      </c>
      <c r="I25" s="69">
        <v>8</v>
      </c>
      <c r="J25" s="83">
        <v>8</v>
      </c>
      <c r="K25" s="68">
        <v>11</v>
      </c>
      <c r="L25" s="86">
        <v>9035</v>
      </c>
      <c r="M25" s="87">
        <v>448</v>
      </c>
      <c r="N25" s="86">
        <v>13336</v>
      </c>
      <c r="O25" s="87">
        <v>652</v>
      </c>
      <c r="P25" s="86">
        <v>8218</v>
      </c>
      <c r="Q25" s="87">
        <v>385</v>
      </c>
      <c r="R25" s="88">
        <f t="shared" si="5"/>
        <v>30589</v>
      </c>
      <c r="S25" s="89">
        <f t="shared" si="5"/>
        <v>1485</v>
      </c>
      <c r="T25" s="90">
        <f>S25/J25</f>
        <v>185.625</v>
      </c>
      <c r="U25" s="91">
        <f t="shared" si="1"/>
        <v>20.5986531986532</v>
      </c>
      <c r="V25" s="84">
        <v>56501</v>
      </c>
      <c r="W25" s="85">
        <v>2339</v>
      </c>
      <c r="X25" s="92">
        <f t="shared" si="2"/>
        <v>-0.4586113520114688</v>
      </c>
      <c r="Y25" s="92">
        <f t="shared" si="3"/>
        <v>-0.36511329628046174</v>
      </c>
      <c r="Z25" s="95">
        <v>36767957</v>
      </c>
      <c r="AA25" s="96">
        <v>1867550</v>
      </c>
      <c r="AB25" s="97">
        <f t="shared" si="4"/>
        <v>19.687803271666088</v>
      </c>
    </row>
    <row r="26" spans="1:28" s="61" customFormat="1" ht="11.25">
      <c r="A26" s="54">
        <v>20</v>
      </c>
      <c r="B26" s="62" t="s">
        <v>29</v>
      </c>
      <c r="C26" s="56" t="s">
        <v>101</v>
      </c>
      <c r="D26" s="57" t="s">
        <v>93</v>
      </c>
      <c r="E26" s="100" t="s">
        <v>101</v>
      </c>
      <c r="F26" s="59">
        <v>43812</v>
      </c>
      <c r="G26" s="60" t="s">
        <v>35</v>
      </c>
      <c r="H26" s="67">
        <v>94</v>
      </c>
      <c r="I26" s="67">
        <v>94</v>
      </c>
      <c r="J26" s="83">
        <v>94</v>
      </c>
      <c r="K26" s="68">
        <v>1</v>
      </c>
      <c r="L26" s="86">
        <v>7662.5</v>
      </c>
      <c r="M26" s="87">
        <v>301</v>
      </c>
      <c r="N26" s="86">
        <v>9942</v>
      </c>
      <c r="O26" s="87">
        <v>404</v>
      </c>
      <c r="P26" s="86">
        <v>8780</v>
      </c>
      <c r="Q26" s="87">
        <v>375</v>
      </c>
      <c r="R26" s="88">
        <f t="shared" si="5"/>
        <v>26384.5</v>
      </c>
      <c r="S26" s="89">
        <f t="shared" si="5"/>
        <v>1080</v>
      </c>
      <c r="T26" s="90">
        <f>S26/J26</f>
        <v>11.48936170212766</v>
      </c>
      <c r="U26" s="91">
        <f t="shared" si="1"/>
        <v>24.430092592592594</v>
      </c>
      <c r="V26" s="84"/>
      <c r="W26" s="85"/>
      <c r="X26" s="92">
        <f t="shared" si="2"/>
      </c>
      <c r="Y26" s="92">
        <f t="shared" si="3"/>
      </c>
      <c r="Z26" s="93">
        <v>26384.5</v>
      </c>
      <c r="AA26" s="94">
        <v>1080</v>
      </c>
      <c r="AB26" s="97">
        <f t="shared" si="4"/>
        <v>24.430092592592594</v>
      </c>
    </row>
    <row r="27" spans="1:28" s="61" customFormat="1" ht="11.25">
      <c r="A27" s="54">
        <v>21</v>
      </c>
      <c r="B27" s="62" t="s">
        <v>29</v>
      </c>
      <c r="C27" s="56" t="s">
        <v>102</v>
      </c>
      <c r="D27" s="57" t="s">
        <v>30</v>
      </c>
      <c r="E27" s="100" t="s">
        <v>47</v>
      </c>
      <c r="F27" s="59">
        <v>43812</v>
      </c>
      <c r="G27" s="103" t="s">
        <v>38</v>
      </c>
      <c r="H27" s="67">
        <v>18</v>
      </c>
      <c r="I27" s="67">
        <v>18</v>
      </c>
      <c r="J27" s="83">
        <v>18</v>
      </c>
      <c r="K27" s="68">
        <v>1</v>
      </c>
      <c r="L27" s="86">
        <v>3253.5</v>
      </c>
      <c r="M27" s="87">
        <v>256</v>
      </c>
      <c r="N27" s="86">
        <v>5506</v>
      </c>
      <c r="O27" s="87">
        <v>408</v>
      </c>
      <c r="P27" s="86">
        <v>5416</v>
      </c>
      <c r="Q27" s="87">
        <v>404</v>
      </c>
      <c r="R27" s="88">
        <f t="shared" si="5"/>
        <v>14175.5</v>
      </c>
      <c r="S27" s="89">
        <f t="shared" si="5"/>
        <v>1068</v>
      </c>
      <c r="T27" s="90">
        <f>S27/J27</f>
        <v>59.333333333333336</v>
      </c>
      <c r="U27" s="91">
        <f t="shared" si="1"/>
        <v>13.272940074906368</v>
      </c>
      <c r="V27" s="84"/>
      <c r="W27" s="85"/>
      <c r="X27" s="92">
        <f t="shared" si="2"/>
      </c>
      <c r="Y27" s="92">
        <f t="shared" si="3"/>
      </c>
      <c r="Z27" s="93">
        <v>14175.5</v>
      </c>
      <c r="AA27" s="94">
        <v>1068</v>
      </c>
      <c r="AB27" s="97">
        <f t="shared" si="4"/>
        <v>13.272940074906368</v>
      </c>
    </row>
    <row r="28" spans="1:28" s="61" customFormat="1" ht="11.25">
      <c r="A28" s="54">
        <v>22</v>
      </c>
      <c r="B28" s="55"/>
      <c r="C28" s="56" t="s">
        <v>58</v>
      </c>
      <c r="D28" s="57" t="s">
        <v>42</v>
      </c>
      <c r="E28" s="100" t="s">
        <v>58</v>
      </c>
      <c r="F28" s="59">
        <v>43770</v>
      </c>
      <c r="G28" s="60" t="s">
        <v>36</v>
      </c>
      <c r="H28" s="67">
        <v>194</v>
      </c>
      <c r="I28" s="67">
        <v>9</v>
      </c>
      <c r="J28" s="83">
        <v>9</v>
      </c>
      <c r="K28" s="68">
        <v>7</v>
      </c>
      <c r="L28" s="86">
        <v>1666</v>
      </c>
      <c r="M28" s="87">
        <v>127</v>
      </c>
      <c r="N28" s="86">
        <v>5879</v>
      </c>
      <c r="O28" s="87">
        <v>446</v>
      </c>
      <c r="P28" s="86">
        <v>5408</v>
      </c>
      <c r="Q28" s="87">
        <v>385</v>
      </c>
      <c r="R28" s="88">
        <f t="shared" si="5"/>
        <v>12953</v>
      </c>
      <c r="S28" s="89">
        <f t="shared" si="5"/>
        <v>958</v>
      </c>
      <c r="T28" s="90">
        <f>S28/J28</f>
        <v>106.44444444444444</v>
      </c>
      <c r="U28" s="91">
        <f t="shared" si="1"/>
        <v>13.520876826722338</v>
      </c>
      <c r="V28" s="84">
        <v>8161</v>
      </c>
      <c r="W28" s="85">
        <v>568</v>
      </c>
      <c r="X28" s="92">
        <f t="shared" si="2"/>
        <v>0.5871829432667566</v>
      </c>
      <c r="Y28" s="92">
        <f t="shared" si="3"/>
        <v>0.6866197183098591</v>
      </c>
      <c r="Z28" s="98">
        <v>585522</v>
      </c>
      <c r="AA28" s="99">
        <v>35863</v>
      </c>
      <c r="AB28" s="97">
        <f t="shared" si="4"/>
        <v>16.326631904748627</v>
      </c>
    </row>
    <row r="29" spans="1:28" s="61" customFormat="1" ht="11.25">
      <c r="A29" s="54">
        <v>23</v>
      </c>
      <c r="B29" s="55"/>
      <c r="C29" s="56" t="s">
        <v>64</v>
      </c>
      <c r="D29" s="57" t="s">
        <v>31</v>
      </c>
      <c r="E29" s="100" t="s">
        <v>65</v>
      </c>
      <c r="F29" s="59">
        <v>43784</v>
      </c>
      <c r="G29" s="60" t="s">
        <v>36</v>
      </c>
      <c r="H29" s="67">
        <v>275</v>
      </c>
      <c r="I29" s="67">
        <v>19</v>
      </c>
      <c r="J29" s="83">
        <v>19</v>
      </c>
      <c r="K29" s="68">
        <v>5</v>
      </c>
      <c r="L29" s="86">
        <v>1370</v>
      </c>
      <c r="M29" s="87">
        <v>112</v>
      </c>
      <c r="N29" s="86">
        <v>5573</v>
      </c>
      <c r="O29" s="87">
        <v>366</v>
      </c>
      <c r="P29" s="86">
        <v>7154</v>
      </c>
      <c r="Q29" s="87">
        <v>465</v>
      </c>
      <c r="R29" s="88">
        <f t="shared" si="5"/>
        <v>14097</v>
      </c>
      <c r="S29" s="89">
        <f t="shared" si="5"/>
        <v>943</v>
      </c>
      <c r="T29" s="90">
        <f>S29/J29</f>
        <v>49.63157894736842</v>
      </c>
      <c r="U29" s="91">
        <f t="shared" si="1"/>
        <v>14.949098621420998</v>
      </c>
      <c r="V29" s="84">
        <v>20508.5</v>
      </c>
      <c r="W29" s="85">
        <v>1515</v>
      </c>
      <c r="X29" s="92">
        <f t="shared" si="2"/>
        <v>-0.3126264719506546</v>
      </c>
      <c r="Y29" s="92">
        <f t="shared" si="3"/>
        <v>-0.37755775577557754</v>
      </c>
      <c r="Z29" s="98">
        <v>1529863.3</v>
      </c>
      <c r="AA29" s="99">
        <v>94566</v>
      </c>
      <c r="AB29" s="97">
        <f t="shared" si="4"/>
        <v>16.177730896939703</v>
      </c>
    </row>
    <row r="30" spans="1:28" s="61" customFormat="1" ht="11.25">
      <c r="A30" s="54">
        <v>24</v>
      </c>
      <c r="B30" s="55"/>
      <c r="C30" s="56" t="s">
        <v>85</v>
      </c>
      <c r="D30" s="57" t="s">
        <v>39</v>
      </c>
      <c r="E30" s="100" t="s">
        <v>84</v>
      </c>
      <c r="F30" s="59">
        <v>43798</v>
      </c>
      <c r="G30" s="60" t="s">
        <v>28</v>
      </c>
      <c r="H30" s="67">
        <v>36</v>
      </c>
      <c r="I30" s="67">
        <v>9</v>
      </c>
      <c r="J30" s="83">
        <v>9</v>
      </c>
      <c r="K30" s="68">
        <v>3</v>
      </c>
      <c r="L30" s="86">
        <v>5762</v>
      </c>
      <c r="M30" s="87">
        <v>219</v>
      </c>
      <c r="N30" s="86">
        <v>7017</v>
      </c>
      <c r="O30" s="87">
        <v>261</v>
      </c>
      <c r="P30" s="86">
        <v>5679</v>
      </c>
      <c r="Q30" s="87">
        <v>216</v>
      </c>
      <c r="R30" s="88">
        <f t="shared" si="5"/>
        <v>18458</v>
      </c>
      <c r="S30" s="89">
        <f t="shared" si="5"/>
        <v>696</v>
      </c>
      <c r="T30" s="90">
        <f>S30/J30</f>
        <v>77.33333333333333</v>
      </c>
      <c r="U30" s="91">
        <f t="shared" si="1"/>
        <v>26.520114942528735</v>
      </c>
      <c r="V30" s="84">
        <v>82774</v>
      </c>
      <c r="W30" s="85">
        <v>3143</v>
      </c>
      <c r="X30" s="92">
        <f t="shared" si="2"/>
        <v>-0.7770072728151352</v>
      </c>
      <c r="Y30" s="92">
        <f t="shared" si="3"/>
        <v>-0.7785555202036271</v>
      </c>
      <c r="Z30" s="93">
        <v>411516</v>
      </c>
      <c r="AA30" s="94">
        <v>16611</v>
      </c>
      <c r="AB30" s="97">
        <f t="shared" si="4"/>
        <v>24.77370417193426</v>
      </c>
    </row>
    <row r="31" spans="1:28" s="61" customFormat="1" ht="11.25">
      <c r="A31" s="54">
        <v>25</v>
      </c>
      <c r="B31" s="55"/>
      <c r="C31" s="56" t="s">
        <v>79</v>
      </c>
      <c r="D31" s="57" t="s">
        <v>39</v>
      </c>
      <c r="E31" s="100" t="s">
        <v>79</v>
      </c>
      <c r="F31" s="59">
        <v>43798</v>
      </c>
      <c r="G31" s="60" t="s">
        <v>35</v>
      </c>
      <c r="H31" s="67">
        <v>232</v>
      </c>
      <c r="I31" s="67">
        <v>9</v>
      </c>
      <c r="J31" s="83">
        <v>9</v>
      </c>
      <c r="K31" s="68">
        <v>3</v>
      </c>
      <c r="L31" s="86">
        <v>4853.5</v>
      </c>
      <c r="M31" s="87">
        <v>181</v>
      </c>
      <c r="N31" s="86">
        <v>5770</v>
      </c>
      <c r="O31" s="87">
        <v>205</v>
      </c>
      <c r="P31" s="86">
        <v>4898</v>
      </c>
      <c r="Q31" s="87">
        <v>176</v>
      </c>
      <c r="R31" s="88">
        <f t="shared" si="5"/>
        <v>15521.5</v>
      </c>
      <c r="S31" s="89">
        <f t="shared" si="5"/>
        <v>562</v>
      </c>
      <c r="T31" s="90">
        <f>S31/J31</f>
        <v>62.44444444444444</v>
      </c>
      <c r="U31" s="91">
        <f t="shared" si="1"/>
        <v>27.618327402135233</v>
      </c>
      <c r="V31" s="84">
        <v>138807</v>
      </c>
      <c r="W31" s="85">
        <v>5601</v>
      </c>
      <c r="X31" s="92">
        <f t="shared" si="2"/>
        <v>-0.8881792704978856</v>
      </c>
      <c r="Y31" s="92">
        <f t="shared" si="3"/>
        <v>-0.8996607748616319</v>
      </c>
      <c r="Z31" s="93">
        <v>884586</v>
      </c>
      <c r="AA31" s="94">
        <v>42879</v>
      </c>
      <c r="AB31" s="97">
        <f t="shared" si="4"/>
        <v>20.62981879241587</v>
      </c>
    </row>
    <row r="32" spans="1:28" s="61" customFormat="1" ht="11.25">
      <c r="A32" s="54">
        <v>26</v>
      </c>
      <c r="B32" s="55"/>
      <c r="C32" s="56" t="s">
        <v>80</v>
      </c>
      <c r="D32" s="57" t="s">
        <v>39</v>
      </c>
      <c r="E32" s="100" t="s">
        <v>81</v>
      </c>
      <c r="F32" s="59">
        <v>43798</v>
      </c>
      <c r="G32" s="102" t="s">
        <v>48</v>
      </c>
      <c r="H32" s="67">
        <v>103</v>
      </c>
      <c r="I32" s="67">
        <v>6</v>
      </c>
      <c r="J32" s="83">
        <v>6</v>
      </c>
      <c r="K32" s="68">
        <v>3</v>
      </c>
      <c r="L32" s="86">
        <v>1477</v>
      </c>
      <c r="M32" s="87">
        <v>88</v>
      </c>
      <c r="N32" s="86">
        <v>4852</v>
      </c>
      <c r="O32" s="87">
        <v>255</v>
      </c>
      <c r="P32" s="86">
        <v>3722</v>
      </c>
      <c r="Q32" s="87">
        <v>198</v>
      </c>
      <c r="R32" s="88">
        <v>10051</v>
      </c>
      <c r="S32" s="89">
        <v>541</v>
      </c>
      <c r="T32" s="90">
        <f>S32/J32</f>
        <v>90.16666666666667</v>
      </c>
      <c r="U32" s="91">
        <f t="shared" si="1"/>
        <v>18.578558225508317</v>
      </c>
      <c r="V32" s="84">
        <v>45787</v>
      </c>
      <c r="W32" s="85">
        <v>2408</v>
      </c>
      <c r="X32" s="92">
        <f t="shared" si="2"/>
        <v>-0.7804835433638369</v>
      </c>
      <c r="Y32" s="92">
        <f t="shared" si="3"/>
        <v>-0.7753322259136213</v>
      </c>
      <c r="Z32" s="93">
        <v>327229</v>
      </c>
      <c r="AA32" s="94">
        <v>18025</v>
      </c>
      <c r="AB32" s="97">
        <f t="shared" si="4"/>
        <v>18.154174757281552</v>
      </c>
    </row>
    <row r="33" spans="1:28" s="61" customFormat="1" ht="11.25">
      <c r="A33" s="54">
        <v>27</v>
      </c>
      <c r="B33" s="55"/>
      <c r="C33" s="56" t="s">
        <v>78</v>
      </c>
      <c r="D33" s="57" t="s">
        <v>30</v>
      </c>
      <c r="E33" s="100" t="s">
        <v>78</v>
      </c>
      <c r="F33" s="59">
        <v>43798</v>
      </c>
      <c r="G33" s="60" t="s">
        <v>41</v>
      </c>
      <c r="H33" s="67">
        <v>19</v>
      </c>
      <c r="I33" s="67">
        <v>6</v>
      </c>
      <c r="J33" s="83">
        <v>6</v>
      </c>
      <c r="K33" s="68">
        <v>3</v>
      </c>
      <c r="L33" s="86">
        <v>1850</v>
      </c>
      <c r="M33" s="87">
        <v>134</v>
      </c>
      <c r="N33" s="86">
        <v>2642</v>
      </c>
      <c r="O33" s="87">
        <v>172</v>
      </c>
      <c r="P33" s="86">
        <v>2188</v>
      </c>
      <c r="Q33" s="87">
        <v>120</v>
      </c>
      <c r="R33" s="88">
        <f>L33+N33+P33</f>
        <v>6680</v>
      </c>
      <c r="S33" s="89">
        <f>M33+O33+Q33</f>
        <v>426</v>
      </c>
      <c r="T33" s="90">
        <f>S33/J33</f>
        <v>71</v>
      </c>
      <c r="U33" s="91">
        <f t="shared" si="1"/>
        <v>15.68075117370892</v>
      </c>
      <c r="V33" s="84">
        <v>6969</v>
      </c>
      <c r="W33" s="85">
        <v>499</v>
      </c>
      <c r="X33" s="92">
        <f t="shared" si="2"/>
        <v>-0.041469364327737124</v>
      </c>
      <c r="Y33" s="92">
        <f t="shared" si="3"/>
        <v>-0.1462925851703407</v>
      </c>
      <c r="Z33" s="72">
        <v>79021</v>
      </c>
      <c r="AA33" s="73">
        <v>4898</v>
      </c>
      <c r="AB33" s="97">
        <f t="shared" si="4"/>
        <v>16.133319722335646</v>
      </c>
    </row>
    <row r="34" spans="1:28" s="61" customFormat="1" ht="11.25">
      <c r="A34" s="54">
        <v>28</v>
      </c>
      <c r="B34" s="55"/>
      <c r="C34" s="56" t="s">
        <v>94</v>
      </c>
      <c r="D34" s="57" t="s">
        <v>61</v>
      </c>
      <c r="E34" s="100" t="s">
        <v>92</v>
      </c>
      <c r="F34" s="59">
        <v>43805</v>
      </c>
      <c r="G34" s="102" t="s">
        <v>48</v>
      </c>
      <c r="H34" s="67">
        <v>40</v>
      </c>
      <c r="I34" s="67">
        <v>13</v>
      </c>
      <c r="J34" s="83">
        <v>15</v>
      </c>
      <c r="K34" s="68">
        <v>2</v>
      </c>
      <c r="L34" s="86">
        <v>2473</v>
      </c>
      <c r="M34" s="87">
        <v>99</v>
      </c>
      <c r="N34" s="86">
        <v>3417</v>
      </c>
      <c r="O34" s="87">
        <v>141</v>
      </c>
      <c r="P34" s="86">
        <v>2884</v>
      </c>
      <c r="Q34" s="87">
        <v>123</v>
      </c>
      <c r="R34" s="88">
        <v>8774</v>
      </c>
      <c r="S34" s="89">
        <v>363</v>
      </c>
      <c r="T34" s="90">
        <f>S34/J34</f>
        <v>24.2</v>
      </c>
      <c r="U34" s="91">
        <f t="shared" si="1"/>
        <v>24.170798898071624</v>
      </c>
      <c r="V34" s="84">
        <v>62759</v>
      </c>
      <c r="W34" s="85">
        <v>2883</v>
      </c>
      <c r="X34" s="92">
        <f t="shared" si="2"/>
        <v>-0.860195350467662</v>
      </c>
      <c r="Y34" s="92">
        <f t="shared" si="3"/>
        <v>-0.8740894901144641</v>
      </c>
      <c r="Z34" s="93">
        <v>112617</v>
      </c>
      <c r="AA34" s="94">
        <v>5519</v>
      </c>
      <c r="AB34" s="97">
        <f t="shared" si="4"/>
        <v>20.405327052002175</v>
      </c>
    </row>
    <row r="35" spans="1:28" s="61" customFormat="1" ht="11.25">
      <c r="A35" s="54">
        <v>29</v>
      </c>
      <c r="B35" s="55"/>
      <c r="C35" s="56" t="s">
        <v>57</v>
      </c>
      <c r="D35" s="57" t="s">
        <v>34</v>
      </c>
      <c r="E35" s="100" t="s">
        <v>57</v>
      </c>
      <c r="F35" s="59">
        <v>43763</v>
      </c>
      <c r="G35" s="60" t="s">
        <v>35</v>
      </c>
      <c r="H35" s="67">
        <v>276</v>
      </c>
      <c r="I35" s="67">
        <v>6</v>
      </c>
      <c r="J35" s="83">
        <v>6</v>
      </c>
      <c r="K35" s="68">
        <v>8</v>
      </c>
      <c r="L35" s="86">
        <v>228</v>
      </c>
      <c r="M35" s="87">
        <v>26</v>
      </c>
      <c r="N35" s="86">
        <v>1050</v>
      </c>
      <c r="O35" s="87">
        <v>115</v>
      </c>
      <c r="P35" s="86">
        <v>1465</v>
      </c>
      <c r="Q35" s="87">
        <v>156</v>
      </c>
      <c r="R35" s="88">
        <f aca="true" t="shared" si="6" ref="R35:R43">L35+N35+P35</f>
        <v>2743</v>
      </c>
      <c r="S35" s="89">
        <f aca="true" t="shared" si="7" ref="S35:S43">M35+O35+Q35</f>
        <v>297</v>
      </c>
      <c r="T35" s="90">
        <f>S35/J35</f>
        <v>49.5</v>
      </c>
      <c r="U35" s="91">
        <f t="shared" si="1"/>
        <v>9.235690235690235</v>
      </c>
      <c r="V35" s="84">
        <v>510.5</v>
      </c>
      <c r="W35" s="85">
        <v>36</v>
      </c>
      <c r="X35" s="92">
        <f t="shared" si="2"/>
        <v>4.373163565132224</v>
      </c>
      <c r="Y35" s="92">
        <f t="shared" si="3"/>
        <v>7.25</v>
      </c>
      <c r="Z35" s="93">
        <v>3266507.9</v>
      </c>
      <c r="AA35" s="94">
        <v>193291</v>
      </c>
      <c r="AB35" s="97">
        <f t="shared" si="4"/>
        <v>16.899430909871644</v>
      </c>
    </row>
    <row r="36" spans="1:28" s="61" customFormat="1" ht="11.25">
      <c r="A36" s="54">
        <v>30</v>
      </c>
      <c r="B36" s="55"/>
      <c r="C36" s="56" t="s">
        <v>96</v>
      </c>
      <c r="D36" s="57" t="s">
        <v>61</v>
      </c>
      <c r="E36" s="100" t="s">
        <v>97</v>
      </c>
      <c r="F36" s="59">
        <v>43805</v>
      </c>
      <c r="G36" s="103" t="s">
        <v>38</v>
      </c>
      <c r="H36" s="67">
        <v>17</v>
      </c>
      <c r="I36" s="67">
        <v>4</v>
      </c>
      <c r="J36" s="83">
        <v>4</v>
      </c>
      <c r="K36" s="68">
        <v>2</v>
      </c>
      <c r="L36" s="86">
        <v>1069.5</v>
      </c>
      <c r="M36" s="87">
        <v>87</v>
      </c>
      <c r="N36" s="86">
        <v>1105.5</v>
      </c>
      <c r="O36" s="87">
        <v>89</v>
      </c>
      <c r="P36" s="86">
        <v>1418</v>
      </c>
      <c r="Q36" s="87">
        <v>115</v>
      </c>
      <c r="R36" s="88">
        <f t="shared" si="6"/>
        <v>3593</v>
      </c>
      <c r="S36" s="89">
        <f t="shared" si="7"/>
        <v>291</v>
      </c>
      <c r="T36" s="90">
        <f>S36/J36</f>
        <v>72.75</v>
      </c>
      <c r="U36" s="91">
        <f t="shared" si="1"/>
        <v>12.347079037800688</v>
      </c>
      <c r="V36" s="84">
        <v>21510</v>
      </c>
      <c r="W36" s="85">
        <v>1627</v>
      </c>
      <c r="X36" s="92">
        <f t="shared" si="2"/>
        <v>-0.8329614132961414</v>
      </c>
      <c r="Y36" s="92">
        <f t="shared" si="3"/>
        <v>-0.8211432083589428</v>
      </c>
      <c r="Z36" s="93">
        <v>44616.5</v>
      </c>
      <c r="AA36" s="94">
        <v>3448</v>
      </c>
      <c r="AB36" s="97">
        <f t="shared" si="4"/>
        <v>12.939820185614849</v>
      </c>
    </row>
    <row r="37" spans="1:28" s="61" customFormat="1" ht="11.25">
      <c r="A37" s="54">
        <v>31</v>
      </c>
      <c r="B37" s="66"/>
      <c r="C37" s="63" t="s">
        <v>45</v>
      </c>
      <c r="D37" s="64" t="s">
        <v>33</v>
      </c>
      <c r="E37" s="101" t="s">
        <v>46</v>
      </c>
      <c r="F37" s="65">
        <v>42769</v>
      </c>
      <c r="G37" s="60" t="s">
        <v>49</v>
      </c>
      <c r="H37" s="69">
        <v>100</v>
      </c>
      <c r="I37" s="69">
        <v>1</v>
      </c>
      <c r="J37" s="83">
        <v>1</v>
      </c>
      <c r="K37" s="68">
        <v>13</v>
      </c>
      <c r="L37" s="86">
        <v>2604</v>
      </c>
      <c r="M37" s="87">
        <v>217</v>
      </c>
      <c r="N37" s="86">
        <v>0</v>
      </c>
      <c r="O37" s="87">
        <v>0</v>
      </c>
      <c r="P37" s="86">
        <v>300</v>
      </c>
      <c r="Q37" s="87">
        <v>25</v>
      </c>
      <c r="R37" s="88">
        <f t="shared" si="6"/>
        <v>2904</v>
      </c>
      <c r="S37" s="89">
        <f t="shared" si="7"/>
        <v>242</v>
      </c>
      <c r="T37" s="90">
        <f>S37/J37</f>
        <v>242</v>
      </c>
      <c r="U37" s="91">
        <f t="shared" si="1"/>
        <v>12</v>
      </c>
      <c r="V37" s="84">
        <v>960</v>
      </c>
      <c r="W37" s="85">
        <v>80</v>
      </c>
      <c r="X37" s="92">
        <f t="shared" si="2"/>
        <v>2.025</v>
      </c>
      <c r="Y37" s="92">
        <f t="shared" si="3"/>
        <v>2.025</v>
      </c>
      <c r="Z37" s="95">
        <v>446189.44</v>
      </c>
      <c r="AA37" s="96">
        <v>38836</v>
      </c>
      <c r="AB37" s="97">
        <f t="shared" si="4"/>
        <v>11.48906787516737</v>
      </c>
    </row>
    <row r="38" spans="1:28" s="61" customFormat="1" ht="11.25">
      <c r="A38" s="54">
        <v>32</v>
      </c>
      <c r="B38" s="55"/>
      <c r="C38" s="56" t="s">
        <v>82</v>
      </c>
      <c r="D38" s="58" t="s">
        <v>30</v>
      </c>
      <c r="E38" s="100" t="s">
        <v>82</v>
      </c>
      <c r="F38" s="59">
        <v>43798</v>
      </c>
      <c r="G38" s="60" t="s">
        <v>50</v>
      </c>
      <c r="H38" s="67">
        <v>85</v>
      </c>
      <c r="I38" s="67">
        <v>8</v>
      </c>
      <c r="J38" s="83">
        <v>8</v>
      </c>
      <c r="K38" s="68">
        <v>3</v>
      </c>
      <c r="L38" s="86">
        <v>186</v>
      </c>
      <c r="M38" s="87">
        <v>12</v>
      </c>
      <c r="N38" s="86">
        <v>864</v>
      </c>
      <c r="O38" s="87">
        <v>58</v>
      </c>
      <c r="P38" s="86">
        <v>694</v>
      </c>
      <c r="Q38" s="87">
        <v>43</v>
      </c>
      <c r="R38" s="88">
        <f t="shared" si="6"/>
        <v>1744</v>
      </c>
      <c r="S38" s="89">
        <f t="shared" si="7"/>
        <v>113</v>
      </c>
      <c r="T38" s="90">
        <f>S38/J38</f>
        <v>14.125</v>
      </c>
      <c r="U38" s="91">
        <f t="shared" si="1"/>
        <v>15.43362831858407</v>
      </c>
      <c r="V38" s="84">
        <v>8256</v>
      </c>
      <c r="W38" s="85">
        <v>677</v>
      </c>
      <c r="X38" s="92">
        <f t="shared" si="2"/>
        <v>-0.7887596899224806</v>
      </c>
      <c r="Y38" s="92">
        <f t="shared" si="3"/>
        <v>-0.8330871491875923</v>
      </c>
      <c r="Z38" s="93">
        <v>156784</v>
      </c>
      <c r="AA38" s="94">
        <v>13134</v>
      </c>
      <c r="AB38" s="97">
        <f t="shared" si="4"/>
        <v>11.937262067915334</v>
      </c>
    </row>
    <row r="39" spans="1:28" s="61" customFormat="1" ht="11.25">
      <c r="A39" s="54">
        <v>33</v>
      </c>
      <c r="B39" s="55"/>
      <c r="C39" s="56" t="s">
        <v>66</v>
      </c>
      <c r="D39" s="57" t="s">
        <v>37</v>
      </c>
      <c r="E39" s="100" t="s">
        <v>67</v>
      </c>
      <c r="F39" s="59">
        <v>43784</v>
      </c>
      <c r="G39" s="60" t="s">
        <v>40</v>
      </c>
      <c r="H39" s="67">
        <v>44</v>
      </c>
      <c r="I39" s="67">
        <v>1</v>
      </c>
      <c r="J39" s="83">
        <v>1</v>
      </c>
      <c r="K39" s="68">
        <v>5</v>
      </c>
      <c r="L39" s="86">
        <v>390</v>
      </c>
      <c r="M39" s="87">
        <v>11</v>
      </c>
      <c r="N39" s="86">
        <v>1282</v>
      </c>
      <c r="O39" s="87">
        <v>37</v>
      </c>
      <c r="P39" s="86">
        <v>0</v>
      </c>
      <c r="Q39" s="87">
        <v>0</v>
      </c>
      <c r="R39" s="88">
        <f t="shared" si="6"/>
        <v>1672</v>
      </c>
      <c r="S39" s="89">
        <f t="shared" si="7"/>
        <v>48</v>
      </c>
      <c r="T39" s="90">
        <f>S39/J39</f>
        <v>48</v>
      </c>
      <c r="U39" s="91">
        <f>R39/S39</f>
        <v>34.833333333333336</v>
      </c>
      <c r="V39" s="84">
        <v>992</v>
      </c>
      <c r="W39" s="85">
        <v>29</v>
      </c>
      <c r="X39" s="92">
        <f t="shared" si="2"/>
        <v>0.6854838709677419</v>
      </c>
      <c r="Y39" s="92">
        <f t="shared" si="3"/>
        <v>0.6551724137931034</v>
      </c>
      <c r="Z39" s="70">
        <v>109945</v>
      </c>
      <c r="AA39" s="71">
        <v>4450</v>
      </c>
      <c r="AB39" s="97">
        <f>Z39/AA39</f>
        <v>24.706741573033707</v>
      </c>
    </row>
    <row r="40" spans="1:28" s="61" customFormat="1" ht="11.25">
      <c r="A40" s="54">
        <v>34</v>
      </c>
      <c r="B40" s="55"/>
      <c r="C40" s="56" t="s">
        <v>55</v>
      </c>
      <c r="D40" s="57" t="s">
        <v>39</v>
      </c>
      <c r="E40" s="100" t="s">
        <v>56</v>
      </c>
      <c r="F40" s="59">
        <v>43756</v>
      </c>
      <c r="G40" s="60" t="s">
        <v>28</v>
      </c>
      <c r="H40" s="67">
        <v>391</v>
      </c>
      <c r="I40" s="67">
        <v>1</v>
      </c>
      <c r="J40" s="83">
        <v>1</v>
      </c>
      <c r="K40" s="68">
        <v>7</v>
      </c>
      <c r="L40" s="86">
        <v>0</v>
      </c>
      <c r="M40" s="87">
        <v>0</v>
      </c>
      <c r="N40" s="86">
        <v>280</v>
      </c>
      <c r="O40" s="87">
        <v>18</v>
      </c>
      <c r="P40" s="86">
        <v>98</v>
      </c>
      <c r="Q40" s="87">
        <v>6</v>
      </c>
      <c r="R40" s="88">
        <f t="shared" si="6"/>
        <v>378</v>
      </c>
      <c r="S40" s="89">
        <f t="shared" si="7"/>
        <v>24</v>
      </c>
      <c r="T40" s="90">
        <f>S40/J40</f>
        <v>24</v>
      </c>
      <c r="U40" s="91">
        <f>R40/S40</f>
        <v>15.75</v>
      </c>
      <c r="V40" s="84">
        <v>587</v>
      </c>
      <c r="W40" s="85">
        <v>37</v>
      </c>
      <c r="X40" s="92">
        <f t="shared" si="2"/>
        <v>-0.35604770017035775</v>
      </c>
      <c r="Y40" s="92">
        <f t="shared" si="3"/>
        <v>-0.35135135135135137</v>
      </c>
      <c r="Z40" s="93">
        <v>13390789</v>
      </c>
      <c r="AA40" s="94">
        <v>700510</v>
      </c>
      <c r="AB40" s="97">
        <f>Z40/AA40</f>
        <v>19.115771366575782</v>
      </c>
    </row>
    <row r="41" spans="1:28" s="61" customFormat="1" ht="11.25">
      <c r="A41" s="54">
        <v>35</v>
      </c>
      <c r="B41" s="55"/>
      <c r="C41" s="63" t="s">
        <v>74</v>
      </c>
      <c r="D41" s="64" t="s">
        <v>61</v>
      </c>
      <c r="E41" s="101" t="s">
        <v>75</v>
      </c>
      <c r="F41" s="65">
        <v>43791</v>
      </c>
      <c r="G41" s="60" t="s">
        <v>32</v>
      </c>
      <c r="H41" s="69">
        <v>199</v>
      </c>
      <c r="I41" s="69">
        <v>1</v>
      </c>
      <c r="J41" s="83">
        <v>1</v>
      </c>
      <c r="K41" s="68">
        <v>4</v>
      </c>
      <c r="L41" s="86">
        <v>207</v>
      </c>
      <c r="M41" s="87">
        <v>11</v>
      </c>
      <c r="N41" s="86">
        <v>18</v>
      </c>
      <c r="O41" s="87">
        <v>1</v>
      </c>
      <c r="P41" s="86">
        <v>167</v>
      </c>
      <c r="Q41" s="87">
        <v>8</v>
      </c>
      <c r="R41" s="88">
        <f t="shared" si="6"/>
        <v>392</v>
      </c>
      <c r="S41" s="89">
        <f t="shared" si="7"/>
        <v>20</v>
      </c>
      <c r="T41" s="90">
        <f>S41/J41</f>
        <v>20</v>
      </c>
      <c r="U41" s="91">
        <f>R41/S41</f>
        <v>19.6</v>
      </c>
      <c r="V41" s="84">
        <v>9103</v>
      </c>
      <c r="W41" s="85">
        <v>456</v>
      </c>
      <c r="X41" s="92">
        <f t="shared" si="2"/>
        <v>-0.9569372734263429</v>
      </c>
      <c r="Y41" s="92">
        <f t="shared" si="3"/>
        <v>-0.956140350877193</v>
      </c>
      <c r="Z41" s="95">
        <v>943944</v>
      </c>
      <c r="AA41" s="96">
        <v>50414</v>
      </c>
      <c r="AB41" s="97">
        <f>Z41/AA41</f>
        <v>18.72384655056135</v>
      </c>
    </row>
    <row r="42" spans="1:28" s="61" customFormat="1" ht="11.25">
      <c r="A42" s="54">
        <v>36</v>
      </c>
      <c r="B42" s="62" t="s">
        <v>29</v>
      </c>
      <c r="C42" s="56" t="s">
        <v>103</v>
      </c>
      <c r="D42" s="57" t="s">
        <v>93</v>
      </c>
      <c r="E42" s="100" t="s">
        <v>103</v>
      </c>
      <c r="F42" s="59">
        <v>43812</v>
      </c>
      <c r="G42" s="60" t="s">
        <v>43</v>
      </c>
      <c r="H42" s="67">
        <v>6</v>
      </c>
      <c r="I42" s="67">
        <v>6</v>
      </c>
      <c r="J42" s="83">
        <v>6</v>
      </c>
      <c r="K42" s="68">
        <v>1</v>
      </c>
      <c r="L42" s="86">
        <v>0</v>
      </c>
      <c r="M42" s="87">
        <v>0</v>
      </c>
      <c r="N42" s="86">
        <v>157</v>
      </c>
      <c r="O42" s="87">
        <v>11</v>
      </c>
      <c r="P42" s="86">
        <v>136</v>
      </c>
      <c r="Q42" s="87">
        <v>8</v>
      </c>
      <c r="R42" s="88">
        <f t="shared" si="6"/>
        <v>293</v>
      </c>
      <c r="S42" s="89">
        <f t="shared" si="7"/>
        <v>19</v>
      </c>
      <c r="T42" s="90">
        <f>S42/J42</f>
        <v>3.1666666666666665</v>
      </c>
      <c r="U42" s="91">
        <f>R42/S42</f>
        <v>15.421052631578947</v>
      </c>
      <c r="V42" s="84"/>
      <c r="W42" s="85"/>
      <c r="X42" s="92">
        <f t="shared" si="2"/>
      </c>
      <c r="Y42" s="92">
        <f t="shared" si="3"/>
      </c>
      <c r="Z42" s="93">
        <v>293</v>
      </c>
      <c r="AA42" s="94">
        <v>19</v>
      </c>
      <c r="AB42" s="97">
        <f>Z42/AA42</f>
        <v>15.421052631578947</v>
      </c>
    </row>
    <row r="43" spans="1:28" s="61" customFormat="1" ht="11.25">
      <c r="A43" s="54">
        <v>37</v>
      </c>
      <c r="B43" s="55"/>
      <c r="C43" s="56" t="s">
        <v>68</v>
      </c>
      <c r="D43" s="57" t="s">
        <v>39</v>
      </c>
      <c r="E43" s="100" t="s">
        <v>68</v>
      </c>
      <c r="F43" s="59">
        <v>43784</v>
      </c>
      <c r="G43" s="60" t="s">
        <v>51</v>
      </c>
      <c r="H43" s="67">
        <v>49</v>
      </c>
      <c r="I43" s="67">
        <v>2</v>
      </c>
      <c r="J43" s="83">
        <v>2</v>
      </c>
      <c r="K43" s="68">
        <v>5</v>
      </c>
      <c r="L43" s="86">
        <v>26</v>
      </c>
      <c r="M43" s="87">
        <v>2</v>
      </c>
      <c r="N43" s="86">
        <v>78</v>
      </c>
      <c r="O43" s="87">
        <v>6</v>
      </c>
      <c r="P43" s="86">
        <v>84</v>
      </c>
      <c r="Q43" s="87">
        <v>6</v>
      </c>
      <c r="R43" s="88">
        <f t="shared" si="6"/>
        <v>188</v>
      </c>
      <c r="S43" s="89">
        <f t="shared" si="7"/>
        <v>14</v>
      </c>
      <c r="T43" s="90">
        <f>S43/J43</f>
        <v>7</v>
      </c>
      <c r="U43" s="91">
        <f>R43/S43</f>
        <v>13.428571428571429</v>
      </c>
      <c r="V43" s="84">
        <v>143</v>
      </c>
      <c r="W43" s="85">
        <v>11</v>
      </c>
      <c r="X43" s="92">
        <f t="shared" si="2"/>
        <v>0.3146853146853147</v>
      </c>
      <c r="Y43" s="92">
        <f t="shared" si="3"/>
        <v>0.2727272727272727</v>
      </c>
      <c r="Z43" s="93">
        <v>46605</v>
      </c>
      <c r="AA43" s="94">
        <v>3105</v>
      </c>
      <c r="AB43" s="97">
        <f>Z43/AA43</f>
        <v>15.009661835748792</v>
      </c>
    </row>
  </sheetData>
  <sheetProtection selectLockedCells="1" selectUnlockedCells="1"/>
  <mergeCells count="11">
    <mergeCell ref="B1:C1"/>
    <mergeCell ref="L1:AB3"/>
    <mergeCell ref="B2:C2"/>
    <mergeCell ref="B3:C3"/>
    <mergeCell ref="L4:M4"/>
    <mergeCell ref="N4:O4"/>
    <mergeCell ref="P4:Q4"/>
    <mergeCell ref="R4:U4"/>
    <mergeCell ref="V4:W4"/>
    <mergeCell ref="X4:Y4"/>
    <mergeCell ref="Z4:AB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2019-05-25T10:12:45Z</cp:lastPrinted>
  <dcterms:created xsi:type="dcterms:W3CDTF">2006-03-15T09:07:04Z</dcterms:created>
  <dcterms:modified xsi:type="dcterms:W3CDTF">2019-12-16T13:38:39Z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