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5265" tabRatio="580" activeTab="0"/>
  </bookViews>
  <sheets>
    <sheet name="15-21.11.2019 (hafta)" sheetId="1" r:id="rId1"/>
  </sheets>
  <definedNames>
    <definedName name="Excel_BuiltIn__FilterDatabase" localSheetId="0">'15-21.11.2019 (hafta)'!$A$1:$V$64</definedName>
    <definedName name="_xlnm.Print_Area" localSheetId="0">'15-21.11.2019 (hafta)'!#REF!</definedName>
  </definedNames>
  <calcPr fullCalcOnLoad="1"/>
</workbook>
</file>

<file path=xl/sharedStrings.xml><?xml version="1.0" encoding="utf-8"?>
<sst xmlns="http://schemas.openxmlformats.org/spreadsheetml/2006/main" count="267" uniqueCount="145">
  <si>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</si>
  <si>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</si>
  <si>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</si>
  <si>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</si>
  <si>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</si>
  <si>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</si>
  <si>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</si>
  <si>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</si>
  <si>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</si>
  <si>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</si>
  <si>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</si>
  <si>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</si>
  <si>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</si>
  <si>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</si>
  <si>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</si>
  <si>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</si>
  <si>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</si>
  <si>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</si>
  <si>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</si>
  <si>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</si>
  <si>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</si>
  <si>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</si>
  <si>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</si>
  <si>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</si>
  <si>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</si>
  <si>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</si>
  <si>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</si>
  <si>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</si>
  <si>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</si>
  <si>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</si>
  <si>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</si>
  <si>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</si>
  <si>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</si>
  <si>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</si>
  <si>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HURVINEK A KOUZELNE MUZEUM</t>
  </si>
  <si>
    <t>FİLMARTI</t>
  </si>
  <si>
    <t>13+</t>
  </si>
  <si>
    <t>ÖZEN FİLM</t>
  </si>
  <si>
    <t>BS DAĞITIM</t>
  </si>
  <si>
    <t>13+15A</t>
  </si>
  <si>
    <t>KURMACA</t>
  </si>
  <si>
    <t>18+</t>
  </si>
  <si>
    <t>ROBINSON CRUSOE</t>
  </si>
  <si>
    <t>BLING</t>
  </si>
  <si>
    <t>EN SÜPER KAHRAMANLAR</t>
  </si>
  <si>
    <t>THE PARTY</t>
  </si>
  <si>
    <t>MUHBİR</t>
  </si>
  <si>
    <t>DEEP</t>
  </si>
  <si>
    <t>DİP DİP: BİR OKYANUS MACERASI</t>
  </si>
  <si>
    <t>CJET</t>
  </si>
  <si>
    <t>SİHİRBAZIN BALONLARI</t>
  </si>
  <si>
    <t>AHI VIENE CASCARRABIAS</t>
  </si>
  <si>
    <t>XIONG CHU MO, BIAN XIN JI</t>
  </si>
  <si>
    <t>AYI KARDEŞLER: EYVAH AYILAR KÜÇÜLDÜ!</t>
  </si>
  <si>
    <t>GÖRÜLMÜŞTÜR</t>
  </si>
  <si>
    <t>BEAUTIFUL BOY</t>
  </si>
  <si>
    <t>GÜZEL OĞLUM</t>
  </si>
  <si>
    <t>SE ROKH</t>
  </si>
  <si>
    <t>3 HAYAT</t>
  </si>
  <si>
    <t>MANBIKI KAZOKU</t>
  </si>
  <si>
    <t>ARAKÇILAR</t>
  </si>
  <si>
    <t>DOGMAN</t>
  </si>
  <si>
    <t>PAJAROS DE VERANO</t>
  </si>
  <si>
    <t>GÖÇ MEVSİMİ</t>
  </si>
  <si>
    <t>TME FILMS</t>
  </si>
  <si>
    <t>SIHIRLI MÜZE</t>
  </si>
  <si>
    <t>DER KLEINE DRACHE KOKOSNUSS - AUF IN DEN DSCHUNGEL!</t>
  </si>
  <si>
    <t>SEVİMLİ EJDERHA KOKONAT: ORMANDA ŞENLİK</t>
  </si>
  <si>
    <t>KUKLALI KÖŞK: HIRSIZ VAR</t>
  </si>
  <si>
    <t>BIKES</t>
  </si>
  <si>
    <t>BİSİKLETLER</t>
  </si>
  <si>
    <t>MISSION KATHMANDU: THE ADVENTURES OF NELLY &amp; SIMON</t>
  </si>
  <si>
    <t>ACEMİ KAŞİFLER: GÖREVİMİZ KOCAAYAK</t>
  </si>
  <si>
    <t>BÜYÜLÜ GECELER</t>
  </si>
  <si>
    <t>NOTTI MAGICHE</t>
  </si>
  <si>
    <t>TERRA WILLY: PLANETE INCONNUE</t>
  </si>
  <si>
    <t>ASTRONOT WILLY: MACERA GEZEGENİ</t>
  </si>
  <si>
    <t>LUIS AND HIS FRIENDS FROM OUTER SPACE</t>
  </si>
  <si>
    <t>LUIS VE UZAYLI DOSTLARI</t>
  </si>
  <si>
    <t>KONUŞAN HAYVANLAR</t>
  </si>
  <si>
    <t>PENGUIN RESCUE</t>
  </si>
  <si>
    <t>RENKLİ PENGUENLER</t>
  </si>
  <si>
    <t>KEDİLER</t>
  </si>
  <si>
    <t>MAO YU TAO HUA YUAN</t>
  </si>
  <si>
    <t>DI JIU TIAN CHANG</t>
  </si>
  <si>
    <t>ELVEDA OĞLUM</t>
  </si>
  <si>
    <t>MASAL ŞATOSU: SİHİRLİ DAVET</t>
  </si>
  <si>
    <t>ASTRO GARDENER</t>
  </si>
  <si>
    <t>UZAY PARKI</t>
  </si>
  <si>
    <t>SYNONYMES</t>
  </si>
  <si>
    <t>EŞ ANLAMLILAR</t>
  </si>
  <si>
    <t>ARKADAŞIM BENJAMIN</t>
  </si>
  <si>
    <t>BENJAMIN BLUMCHEN</t>
  </si>
  <si>
    <t>SGM</t>
  </si>
  <si>
    <t>HIZLI VE TÜYLÜ</t>
  </si>
  <si>
    <t>MANOU, DER MAUERSEGLER</t>
  </si>
  <si>
    <t>LA PARANZA DEI BAMBINI</t>
  </si>
  <si>
    <t>PİRANALAR</t>
  </si>
  <si>
    <t>KRAL ŞAKİR: KORSANLAR DİYARI</t>
  </si>
  <si>
    <t>JOKER</t>
  </si>
  <si>
    <t>DOLOR Y GLORIA</t>
  </si>
  <si>
    <t>ACI VE ZAFER</t>
  </si>
  <si>
    <t>7. KOĞUŞTAKİ MUCİZE</t>
  </si>
  <si>
    <t>THE CHILD REMAINS</t>
  </si>
  <si>
    <t>VAHŞET OTELİ</t>
  </si>
  <si>
    <t>KARAKOMİK FİLMLER 2: 2 ARADA, KAÇAMAK</t>
  </si>
  <si>
    <t>KARAKOMİK FİLMLER 1: 2 ARADA, KAÇAMAK</t>
  </si>
  <si>
    <t>MALEFIZ: KÖTÜLÜĞÜN GÜCÜ</t>
  </si>
  <si>
    <t>MALEFIZ: MISTRESS OF EVIL</t>
  </si>
  <si>
    <t>deri ceket</t>
  </si>
  <si>
    <t>çarpıcı kız</t>
  </si>
  <si>
    <t>THE STAGGERING GIRL</t>
  </si>
  <si>
    <t>DEERSKIN</t>
  </si>
  <si>
    <t>BULMACA KULESİ</t>
  </si>
  <si>
    <t>THE INFORMER</t>
  </si>
  <si>
    <t>CİNAYET SÜSÜ</t>
  </si>
  <si>
    <t>ARAF 3: CİNLER KİTABI</t>
  </si>
  <si>
    <t>PARAZİT</t>
  </si>
  <si>
    <t>GISAENGCHUNG - PARASITE</t>
  </si>
  <si>
    <t>MERHABA GÜZEL VATANIM</t>
  </si>
  <si>
    <t>TERMINATOR: DARK FATE</t>
  </si>
  <si>
    <t>TERMİNATOR: KARA KADER</t>
  </si>
  <si>
    <t>16+</t>
  </si>
  <si>
    <t>GOSPOD POSTOI, IMETO I E PETRUNIJA</t>
  </si>
  <si>
    <t>ONUN ADI PETRUNYA</t>
  </si>
  <si>
    <t>HAPŞUU</t>
  </si>
  <si>
    <t>RECEP İVEDİK 6</t>
  </si>
  <si>
    <t>10+</t>
  </si>
  <si>
    <t>PAVAROTTI EFSANESİ</t>
  </si>
  <si>
    <t>PAVAROTTI</t>
  </si>
  <si>
    <t>XIONG CHU MO: YUAN SHI SHI DAI</t>
  </si>
  <si>
    <t>AYI KARDEŞLER: ZAMANDA YOLCULUK</t>
  </si>
  <si>
    <t>VE SONRA DANS ETTİK</t>
  </si>
  <si>
    <t>AND THEN WE DANCE</t>
  </si>
  <si>
    <t>SÖZ VERMİŞTİN</t>
  </si>
  <si>
    <t>KRALİÇE LEAR</t>
  </si>
  <si>
    <t>DE DIRIGENT</t>
  </si>
  <si>
    <t>BİR KADIN ZAFERİ</t>
  </si>
  <si>
    <t>GECE GELENLER</t>
  </si>
  <si>
    <t>FORD V. FERRARI</t>
  </si>
  <si>
    <t>ASFALTIN KRALLARI</t>
  </si>
  <si>
    <t>15 - 21 KASIM  2019 / 46. VİZYON HAFTASI</t>
  </si>
  <si>
    <t>FROZEN 2</t>
  </si>
  <si>
    <t>10A</t>
  </si>
  <si>
    <t>KARLAR ÜLKES 2</t>
  </si>
</sst>
</file>

<file path=xl/styles.xml><?xml version="1.0" encoding="utf-8"?>
<styleSheet xmlns="http://schemas.openxmlformats.org/spreadsheetml/2006/main">
  <numFmts count="6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88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23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7"/>
      <color indexed="30"/>
      <name val="Calibri"/>
      <family val="2"/>
    </font>
    <font>
      <b/>
      <sz val="7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0" tint="-0.4999699890613556"/>
      <name val="Calibri"/>
      <family val="2"/>
    </font>
    <font>
      <sz val="7"/>
      <color theme="1"/>
      <name val="Calibri"/>
      <family val="2"/>
    </font>
    <font>
      <sz val="5"/>
      <color theme="1"/>
      <name val="Calibri"/>
      <family val="2"/>
    </font>
    <font>
      <sz val="7"/>
      <color rgb="FF0070C0"/>
      <name val="Calibri"/>
      <family val="2"/>
    </font>
    <font>
      <b/>
      <sz val="7"/>
      <color theme="6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91" fontId="0" fillId="0" borderId="0" applyFill="0" applyBorder="0" applyAlignment="0" applyProtection="0"/>
    <xf numFmtId="169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5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6" fillId="22" borderId="6" applyNumberFormat="0" applyAlignment="0" applyProtection="0"/>
    <xf numFmtId="0" fontId="67" fillId="20" borderId="6" applyNumberFormat="0" applyAlignment="0" applyProtection="0"/>
    <xf numFmtId="0" fontId="68" fillId="23" borderId="7" applyNumberFormat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5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26" borderId="8" applyNumberFormat="0" applyFont="0" applyAlignment="0" applyProtection="0"/>
    <xf numFmtId="0" fontId="72" fillId="27" borderId="0" applyNumberFormat="0" applyBorder="0" applyAlignment="0" applyProtection="0"/>
    <xf numFmtId="0" fontId="4" fillId="28" borderId="9">
      <alignment horizontal="center" vertical="center"/>
      <protection/>
    </xf>
    <xf numFmtId="190" fontId="0" fillId="0" borderId="0" applyFill="0" applyBorder="0" applyAlignment="0" applyProtection="0"/>
    <xf numFmtId="168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57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87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87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87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87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80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87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80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87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9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35" borderId="14" xfId="0" applyFont="1" applyFill="1" applyBorder="1" applyAlignment="1">
      <alignment horizontal="center" vertical="center"/>
    </xf>
    <xf numFmtId="3" fontId="27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5" fillId="0" borderId="14" xfId="46" applyNumberFormat="1" applyFont="1" applyFill="1" applyBorder="1" applyAlignment="1" applyProtection="1">
      <alignment horizontal="right" vertical="center"/>
      <protection locked="0"/>
    </xf>
    <xf numFmtId="3" fontId="75" fillId="0" borderId="14" xfId="46" applyNumberFormat="1" applyFont="1" applyFill="1" applyBorder="1" applyAlignment="1" applyProtection="1">
      <alignment horizontal="right" vertical="center"/>
      <protection locked="0"/>
    </xf>
    <xf numFmtId="4" fontId="75" fillId="0" borderId="14" xfId="70" applyNumberFormat="1" applyFont="1" applyFill="1" applyBorder="1" applyAlignment="1" applyProtection="1">
      <alignment horizontal="right" vertical="center"/>
      <protection/>
    </xf>
    <xf numFmtId="3" fontId="75" fillId="0" borderId="14" xfId="70" applyNumberFormat="1" applyFont="1" applyFill="1" applyBorder="1" applyAlignment="1" applyProtection="1">
      <alignment horizontal="right" vertical="center"/>
      <protection/>
    </xf>
    <xf numFmtId="4" fontId="75" fillId="0" borderId="14" xfId="44" applyNumberFormat="1" applyFont="1" applyFill="1" applyBorder="1" applyAlignment="1" applyProtection="1">
      <alignment horizontal="right" vertical="center"/>
      <protection locked="0"/>
    </xf>
    <xf numFmtId="3" fontId="75" fillId="0" borderId="14" xfId="44" applyNumberFormat="1" applyFont="1" applyFill="1" applyBorder="1" applyAlignment="1" applyProtection="1">
      <alignment horizontal="right" vertical="center"/>
      <protection locked="0"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6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77" fillId="35" borderId="0" xfId="0" applyFont="1" applyFill="1" applyAlignment="1">
      <alignment horizontal="center" vertical="center"/>
    </xf>
    <xf numFmtId="0" fontId="78" fillId="35" borderId="0" xfId="0" applyNumberFormat="1" applyFont="1" applyFill="1" applyAlignment="1">
      <alignment horizontal="center" vertical="center"/>
    </xf>
    <xf numFmtId="0" fontId="79" fillId="35" borderId="0" xfId="0" applyFont="1" applyFill="1" applyBorder="1" applyAlignment="1" applyProtection="1">
      <alignment horizontal="center" vertical="center"/>
      <protection locked="0"/>
    </xf>
    <xf numFmtId="0" fontId="80" fillId="36" borderId="12" xfId="0" applyFont="1" applyFill="1" applyBorder="1" applyAlignment="1" applyProtection="1">
      <alignment horizontal="center"/>
      <protection locked="0"/>
    </xf>
    <xf numFmtId="0" fontId="80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1" fillId="35" borderId="0" xfId="0" applyNumberFormat="1" applyFont="1" applyFill="1" applyBorder="1" applyAlignment="1" applyProtection="1">
      <alignment horizontal="center" vertical="center"/>
      <protection/>
    </xf>
    <xf numFmtId="0" fontId="82" fillId="0" borderId="14" xfId="0" applyFont="1" applyFill="1" applyBorder="1" applyAlignment="1">
      <alignment horizontal="center" vertical="center"/>
    </xf>
    <xf numFmtId="0" fontId="82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45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85" fontId="6" fillId="0" borderId="14" xfId="147" applyNumberFormat="1" applyFont="1" applyFill="1" applyBorder="1" applyAlignment="1" applyProtection="1">
      <alignment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45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70" applyNumberFormat="1" applyFont="1" applyFill="1" applyBorder="1" applyAlignment="1" applyProtection="1">
      <alignment horizontal="right" vertical="center"/>
      <protection/>
    </xf>
    <xf numFmtId="3" fontId="21" fillId="0" borderId="14" xfId="70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4" fontId="21" fillId="0" borderId="14" xfId="45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/>
    </xf>
    <xf numFmtId="4" fontId="21" fillId="0" borderId="14" xfId="0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83" fillId="0" borderId="14" xfId="0" applyFont="1" applyFill="1" applyBorder="1" applyAlignment="1">
      <alignment vertical="center"/>
    </xf>
    <xf numFmtId="189" fontId="26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4" fillId="0" borderId="14" xfId="0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14" xfId="0" applyFont="1" applyBorder="1" applyAlignment="1">
      <alignment horizontal="center" vertical="center"/>
    </xf>
    <xf numFmtId="4" fontId="84" fillId="0" borderId="14" xfId="0" applyNumberFormat="1" applyFont="1" applyBorder="1" applyAlignment="1">
      <alignment vertical="center"/>
    </xf>
    <xf numFmtId="3" fontId="84" fillId="0" borderId="14" xfId="0" applyNumberFormat="1" applyFont="1" applyBorder="1" applyAlignment="1">
      <alignment vertical="center"/>
    </xf>
    <xf numFmtId="0" fontId="85" fillId="0" borderId="14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3" fontId="86" fillId="0" borderId="14" xfId="0" applyNumberFormat="1" applyFont="1" applyBorder="1" applyAlignment="1">
      <alignment vertical="center"/>
    </xf>
    <xf numFmtId="4" fontId="86" fillId="0" borderId="14" xfId="0" applyNumberFormat="1" applyFont="1" applyBorder="1" applyAlignment="1">
      <alignment vertical="center"/>
    </xf>
    <xf numFmtId="189" fontId="24" fillId="0" borderId="14" xfId="0" applyNumberFormat="1" applyFont="1" applyFill="1" applyBorder="1" applyAlignment="1">
      <alignment vertical="center"/>
    </xf>
    <xf numFmtId="4" fontId="87" fillId="0" borderId="14" xfId="44" applyNumberFormat="1" applyFont="1" applyFill="1" applyBorder="1" applyAlignment="1" applyProtection="1">
      <alignment horizontal="right" vertical="center"/>
      <protection locked="0"/>
    </xf>
    <xf numFmtId="3" fontId="87" fillId="0" borderId="14" xfId="44" applyNumberFormat="1" applyFont="1" applyFill="1" applyBorder="1" applyAlignment="1" applyProtection="1">
      <alignment horizontal="right"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6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45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_BuiltIn_İyi 1" xfId="70"/>
    <cellStyle name="Giriş" xfId="71"/>
    <cellStyle name="Hesaplama" xfId="72"/>
    <cellStyle name="İşaretli Hücre" xfId="73"/>
    <cellStyle name="İyi" xfId="74"/>
    <cellStyle name="Followed Hyperlink" xfId="75"/>
    <cellStyle name="Hyperlink" xfId="76"/>
    <cellStyle name="Köprü 2" xfId="77"/>
    <cellStyle name="Kötü" xfId="78"/>
    <cellStyle name="Normal 10" xfId="79"/>
    <cellStyle name="Normal 11" xfId="80"/>
    <cellStyle name="Normal 11 2" xfId="81"/>
    <cellStyle name="Normal 12" xfId="82"/>
    <cellStyle name="Normal 12 2" xfId="83"/>
    <cellStyle name="Normal 13" xfId="84"/>
    <cellStyle name="Normal 14" xfId="85"/>
    <cellStyle name="Normal 15" xfId="86"/>
    <cellStyle name="Normal 2" xfId="87"/>
    <cellStyle name="Normal 2 10 10" xfId="88"/>
    <cellStyle name="Normal 2 10 10 2" xfId="89"/>
    <cellStyle name="Normal 2 2" xfId="90"/>
    <cellStyle name="Normal 2 2 2" xfId="91"/>
    <cellStyle name="Normal 2 2 2 2" xfId="92"/>
    <cellStyle name="Normal 2 2 3" xfId="93"/>
    <cellStyle name="Normal 2 2 4" xfId="94"/>
    <cellStyle name="Normal 2 2 5" xfId="95"/>
    <cellStyle name="Normal 2 2 5 2" xfId="96"/>
    <cellStyle name="Normal 2 3" xfId="97"/>
    <cellStyle name="Normal 2 4" xfId="98"/>
    <cellStyle name="Normal 2 5" xfId="99"/>
    <cellStyle name="Normal 2 5 2" xfId="100"/>
    <cellStyle name="Normal 2 6" xfId="101"/>
    <cellStyle name="Normal 2 7" xfId="102"/>
    <cellStyle name="Normal 2 8" xfId="103"/>
    <cellStyle name="Normal 3" xfId="104"/>
    <cellStyle name="Normal 3 2" xfId="105"/>
    <cellStyle name="Normal 4" xfId="106"/>
    <cellStyle name="Normal 4 2" xfId="107"/>
    <cellStyle name="Normal 5" xfId="108"/>
    <cellStyle name="Normal 5 2" xfId="109"/>
    <cellStyle name="Normal 5 2 2" xfId="110"/>
    <cellStyle name="Normal 5 3" xfId="111"/>
    <cellStyle name="Normal 5 4" xfId="112"/>
    <cellStyle name="Normal 5 5" xfId="113"/>
    <cellStyle name="Normal 6" xfId="114"/>
    <cellStyle name="Normal 6 2" xfId="115"/>
    <cellStyle name="Normal 6 3" xfId="116"/>
    <cellStyle name="Normal 6 4" xfId="117"/>
    <cellStyle name="Normal 7" xfId="118"/>
    <cellStyle name="Normal 7 2" xfId="119"/>
    <cellStyle name="Normal 8" xfId="120"/>
    <cellStyle name="Normal 9" xfId="121"/>
    <cellStyle name="Not" xfId="122"/>
    <cellStyle name="Nötr" xfId="123"/>
    <cellStyle name="Onaylı" xfId="124"/>
    <cellStyle name="Currency" xfId="125"/>
    <cellStyle name="Currency [0]" xfId="126"/>
    <cellStyle name="ParaBirimi 2" xfId="127"/>
    <cellStyle name="ParaBirimi 3" xfId="128"/>
    <cellStyle name="Toplam" xfId="129"/>
    <cellStyle name="Uyarı Metni" xfId="130"/>
    <cellStyle name="Virgül 10" xfId="131"/>
    <cellStyle name="Virgül 2" xfId="132"/>
    <cellStyle name="Virgül 2 2" xfId="133"/>
    <cellStyle name="Virgül 2 2 4" xfId="134"/>
    <cellStyle name="Virgül 3" xfId="135"/>
    <cellStyle name="Virgül 3 2" xfId="136"/>
    <cellStyle name="Virgül 4" xfId="137"/>
    <cellStyle name="Virgül 5" xfId="138"/>
    <cellStyle name="Vurgu1" xfId="139"/>
    <cellStyle name="Vurgu2" xfId="140"/>
    <cellStyle name="Vurgu3" xfId="141"/>
    <cellStyle name="Vurgu4" xfId="142"/>
    <cellStyle name="Vurgu5" xfId="143"/>
    <cellStyle name="Vurgu6" xfId="144"/>
    <cellStyle name="Percent" xfId="145"/>
    <cellStyle name="Yüzde 2" xfId="146"/>
    <cellStyle name="Yüzde 2 2" xfId="147"/>
    <cellStyle name="Yüzde 2 3" xfId="148"/>
    <cellStyle name="Yüzde 2 4" xfId="149"/>
    <cellStyle name="Yüzde 2 4 2" xfId="150"/>
    <cellStyle name="Yüzde 3" xfId="151"/>
    <cellStyle name="Yüzde 4" xfId="152"/>
    <cellStyle name="Yüzde 5" xfId="153"/>
    <cellStyle name="Yüzde 6" xfId="154"/>
    <cellStyle name="Yüzde 6 2" xfId="155"/>
    <cellStyle name="Yüzde 7" xfId="156"/>
    <cellStyle name="Yüzde 7 2" xfId="157"/>
    <cellStyle name="Yüzde 8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28125" defaultRowHeight="12.75"/>
  <cols>
    <col min="1" max="1" width="2.7109375" style="1" bestFit="1" customWidth="1"/>
    <col min="2" max="2" width="3.28125" style="2" bestFit="1" customWidth="1"/>
    <col min="3" max="3" width="34.28125" style="3" bestFit="1" customWidth="1"/>
    <col min="4" max="4" width="4.00390625" style="4" bestFit="1" customWidth="1"/>
    <col min="5" max="5" width="20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8515625" style="83" bestFit="1" customWidth="1"/>
    <col min="11" max="11" width="2.57421875" style="10" bestFit="1" customWidth="1"/>
    <col min="12" max="12" width="9.00390625" style="13" bestFit="1" customWidth="1"/>
    <col min="13" max="13" width="6.57421875" style="14" bestFit="1" customWidth="1"/>
    <col min="14" max="14" width="4.28125" style="12" bestFit="1" customWidth="1"/>
    <col min="15" max="15" width="4.28125" style="11" bestFit="1" customWidth="1"/>
    <col min="16" max="16" width="9.00390625" style="11" bestFit="1" customWidth="1"/>
    <col min="17" max="17" width="6.57421875" style="12" bestFit="1" customWidth="1"/>
    <col min="18" max="19" width="4.28125" style="12" bestFit="1" customWidth="1"/>
    <col min="20" max="20" width="9.00390625" style="13" bestFit="1" customWidth="1"/>
    <col min="21" max="21" width="6.57421875" style="14" customWidth="1"/>
    <col min="22" max="22" width="4.28125" style="17" bestFit="1" customWidth="1"/>
    <col min="23" max="16384" width="4.28125" style="3" customWidth="1"/>
  </cols>
  <sheetData>
    <row r="1" spans="1:22" s="23" customFormat="1" ht="12.75">
      <c r="A1" s="18"/>
      <c r="B1" s="119" t="s">
        <v>0</v>
      </c>
      <c r="C1" s="119"/>
      <c r="D1" s="19"/>
      <c r="E1" s="20"/>
      <c r="F1" s="21"/>
      <c r="G1" s="20"/>
      <c r="H1" s="22"/>
      <c r="I1" s="75"/>
      <c r="J1" s="78"/>
      <c r="K1" s="22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s="23" customFormat="1" ht="12.75">
      <c r="A2" s="18"/>
      <c r="B2" s="121" t="s">
        <v>1</v>
      </c>
      <c r="C2" s="121"/>
      <c r="D2" s="24"/>
      <c r="E2" s="25"/>
      <c r="F2" s="26"/>
      <c r="G2" s="25"/>
      <c r="H2" s="27"/>
      <c r="I2" s="27"/>
      <c r="J2" s="79"/>
      <c r="K2" s="28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s="23" customFormat="1" ht="11.25">
      <c r="A3" s="18"/>
      <c r="B3" s="122" t="s">
        <v>141</v>
      </c>
      <c r="C3" s="122"/>
      <c r="D3" s="29"/>
      <c r="E3" s="30"/>
      <c r="F3" s="31"/>
      <c r="G3" s="30"/>
      <c r="H3" s="32"/>
      <c r="I3" s="32"/>
      <c r="J3" s="80"/>
      <c r="K3" s="32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76"/>
      <c r="J4" s="81"/>
      <c r="K4" s="38"/>
      <c r="L4" s="123" t="s">
        <v>3</v>
      </c>
      <c r="M4" s="123"/>
      <c r="N4" s="123" t="s">
        <v>3</v>
      </c>
      <c r="O4" s="123"/>
      <c r="P4" s="123" t="s">
        <v>4</v>
      </c>
      <c r="Q4" s="123"/>
      <c r="R4" s="123" t="s">
        <v>2</v>
      </c>
      <c r="S4" s="123"/>
      <c r="T4" s="123" t="s">
        <v>5</v>
      </c>
      <c r="U4" s="123"/>
      <c r="V4" s="123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77" t="s">
        <v>12</v>
      </c>
      <c r="J5" s="82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59" customFormat="1" ht="11.25">
      <c r="A7" s="51">
        <v>1</v>
      </c>
      <c r="B7" s="52"/>
      <c r="C7" s="53" t="s">
        <v>126</v>
      </c>
      <c r="D7" s="54" t="s">
        <v>127</v>
      </c>
      <c r="E7" s="104" t="s">
        <v>126</v>
      </c>
      <c r="F7" s="55">
        <v>43777</v>
      </c>
      <c r="G7" s="106" t="s">
        <v>49</v>
      </c>
      <c r="H7" s="66">
        <v>419</v>
      </c>
      <c r="I7" s="66">
        <v>423</v>
      </c>
      <c r="J7" s="84">
        <v>1175</v>
      </c>
      <c r="K7" s="67">
        <v>2</v>
      </c>
      <c r="L7" s="89">
        <v>22037049</v>
      </c>
      <c r="M7" s="90">
        <v>1324097</v>
      </c>
      <c r="N7" s="86">
        <f>M7/J7</f>
        <v>1126.8910638297873</v>
      </c>
      <c r="O7" s="91">
        <f aca="true" t="shared" si="0" ref="O7:O64">L7/M7</f>
        <v>16.643077508671947</v>
      </c>
      <c r="P7" s="57">
        <v>26451250</v>
      </c>
      <c r="Q7" s="58">
        <v>1500584</v>
      </c>
      <c r="R7" s="88">
        <f>IF(P7&lt;&gt;0,-(P7-L7)/P7,"")</f>
        <v>-0.1668806200085062</v>
      </c>
      <c r="S7" s="88">
        <f>IF(Q7&lt;&gt;0,-(Q7-M7)/Q7,"")</f>
        <v>-0.11761220964637768</v>
      </c>
      <c r="T7" s="89">
        <v>48491175</v>
      </c>
      <c r="U7" s="90">
        <v>2824890</v>
      </c>
      <c r="V7" s="94">
        <f aca="true" t="shared" si="1" ref="V7:V64">T7/U7</f>
        <v>17.165686097511763</v>
      </c>
    </row>
    <row r="8" spans="1:22" s="59" customFormat="1" ht="11.25">
      <c r="A8" s="51">
        <v>2</v>
      </c>
      <c r="B8" s="52"/>
      <c r="C8" s="53" t="s">
        <v>102</v>
      </c>
      <c r="D8" s="54" t="s">
        <v>36</v>
      </c>
      <c r="E8" s="104" t="s">
        <v>102</v>
      </c>
      <c r="F8" s="55">
        <v>43749</v>
      </c>
      <c r="G8" s="106" t="s">
        <v>49</v>
      </c>
      <c r="H8" s="66">
        <v>390</v>
      </c>
      <c r="I8" s="66">
        <v>377</v>
      </c>
      <c r="J8" s="84">
        <v>472</v>
      </c>
      <c r="K8" s="67">
        <v>6</v>
      </c>
      <c r="L8" s="89">
        <v>7137498</v>
      </c>
      <c r="M8" s="90">
        <v>431918</v>
      </c>
      <c r="N8" s="86">
        <f>M8/J8</f>
        <v>915.0805084745763</v>
      </c>
      <c r="O8" s="91">
        <f t="shared" si="0"/>
        <v>16.525122824239787</v>
      </c>
      <c r="P8" s="57">
        <v>5691612</v>
      </c>
      <c r="Q8" s="58">
        <v>332006</v>
      </c>
      <c r="R8" s="88">
        <f>IF(P8&lt;&gt;0,-(P8-L8)/P8,"")</f>
        <v>0.2540380475689488</v>
      </c>
      <c r="S8" s="88">
        <f>IF(Q8&lt;&gt;0,-(Q8-M8)/Q8,"")</f>
        <v>0.300934320464088</v>
      </c>
      <c r="T8" s="89">
        <v>79513669</v>
      </c>
      <c r="U8" s="90">
        <v>4622798</v>
      </c>
      <c r="V8" s="94">
        <f t="shared" si="1"/>
        <v>17.200333867064924</v>
      </c>
    </row>
    <row r="9" spans="1:22" s="59" customFormat="1" ht="11.25">
      <c r="A9" s="51">
        <v>3</v>
      </c>
      <c r="B9" s="60" t="s">
        <v>24</v>
      </c>
      <c r="C9" s="53" t="s">
        <v>142</v>
      </c>
      <c r="D9" s="54" t="s">
        <v>143</v>
      </c>
      <c r="E9" s="104" t="s">
        <v>144</v>
      </c>
      <c r="F9" s="55">
        <v>43789</v>
      </c>
      <c r="G9" s="56" t="s">
        <v>23</v>
      </c>
      <c r="H9" s="66">
        <v>337</v>
      </c>
      <c r="I9" s="66">
        <v>337</v>
      </c>
      <c r="J9" s="84">
        <v>337</v>
      </c>
      <c r="K9" s="67">
        <v>0</v>
      </c>
      <c r="L9" s="89">
        <v>5169133</v>
      </c>
      <c r="M9" s="90">
        <v>319631</v>
      </c>
      <c r="N9" s="86">
        <f>M9/J9</f>
        <v>948.459940652819</v>
      </c>
      <c r="O9" s="91">
        <f t="shared" si="0"/>
        <v>16.172189180648935</v>
      </c>
      <c r="P9" s="57"/>
      <c r="Q9" s="58"/>
      <c r="R9" s="88"/>
      <c r="S9" s="88"/>
      <c r="T9" s="89">
        <v>5169133</v>
      </c>
      <c r="U9" s="90">
        <v>319631</v>
      </c>
      <c r="V9" s="94">
        <f t="shared" si="1"/>
        <v>16.172189180648935</v>
      </c>
    </row>
    <row r="10" spans="1:22" s="59" customFormat="1" ht="11.25">
      <c r="A10" s="51">
        <v>4</v>
      </c>
      <c r="B10" s="52"/>
      <c r="C10" s="53" t="s">
        <v>98</v>
      </c>
      <c r="D10" s="54" t="s">
        <v>30</v>
      </c>
      <c r="E10" s="104" t="s">
        <v>98</v>
      </c>
      <c r="F10" s="55">
        <v>43742</v>
      </c>
      <c r="G10" s="106" t="s">
        <v>49</v>
      </c>
      <c r="H10" s="66">
        <v>381</v>
      </c>
      <c r="I10" s="66">
        <v>248</v>
      </c>
      <c r="J10" s="84">
        <v>258</v>
      </c>
      <c r="K10" s="67">
        <v>7</v>
      </c>
      <c r="L10" s="89">
        <v>2027430</v>
      </c>
      <c r="M10" s="90">
        <v>157165</v>
      </c>
      <c r="N10" s="86">
        <f>M10/J10</f>
        <v>609.1666666666666</v>
      </c>
      <c r="O10" s="91">
        <f t="shared" si="0"/>
        <v>12.900009544109693</v>
      </c>
      <c r="P10" s="57">
        <v>1041457</v>
      </c>
      <c r="Q10" s="58">
        <v>63087</v>
      </c>
      <c r="R10" s="88">
        <f>IF(P10&lt;&gt;0,-(P10-L10)/P10,"")</f>
        <v>0.946724636734882</v>
      </c>
      <c r="S10" s="88">
        <f>IF(Q10&lt;&gt;0,-(Q10-M10)/Q10,"")</f>
        <v>1.4912422527620588</v>
      </c>
      <c r="T10" s="89">
        <v>32944719</v>
      </c>
      <c r="U10" s="90">
        <v>1998304</v>
      </c>
      <c r="V10" s="94">
        <f t="shared" si="1"/>
        <v>16.48633991624898</v>
      </c>
    </row>
    <row r="11" spans="1:22" s="59" customFormat="1" ht="11.25">
      <c r="A11" s="51">
        <v>5</v>
      </c>
      <c r="B11" s="52"/>
      <c r="C11" s="53" t="s">
        <v>115</v>
      </c>
      <c r="D11" s="54" t="s">
        <v>25</v>
      </c>
      <c r="E11" s="104" t="s">
        <v>115</v>
      </c>
      <c r="F11" s="55">
        <v>43763</v>
      </c>
      <c r="G11" s="106" t="s">
        <v>49</v>
      </c>
      <c r="H11" s="66">
        <v>370</v>
      </c>
      <c r="I11" s="66">
        <v>241</v>
      </c>
      <c r="J11" s="84">
        <v>248</v>
      </c>
      <c r="K11" s="67">
        <v>4</v>
      </c>
      <c r="L11" s="89">
        <v>2453213</v>
      </c>
      <c r="M11" s="90">
        <v>127559</v>
      </c>
      <c r="N11" s="86">
        <f>M11/J11</f>
        <v>514.3508064516129</v>
      </c>
      <c r="O11" s="91">
        <f t="shared" si="0"/>
        <v>19.231986766907863</v>
      </c>
      <c r="P11" s="57">
        <v>2505934</v>
      </c>
      <c r="Q11" s="58">
        <v>130680</v>
      </c>
      <c r="R11" s="88">
        <f>IF(P11&lt;&gt;0,-(P11-L11)/P11,"")</f>
        <v>-0.0210384631039764</v>
      </c>
      <c r="S11" s="88">
        <f>IF(Q11&lt;&gt;0,-(Q11-M11)/Q11,"")</f>
        <v>-0.023882767064585246</v>
      </c>
      <c r="T11" s="89">
        <v>14728219</v>
      </c>
      <c r="U11" s="90">
        <v>761375</v>
      </c>
      <c r="V11" s="94">
        <f t="shared" si="1"/>
        <v>19.344237727795107</v>
      </c>
    </row>
    <row r="12" spans="1:22" s="59" customFormat="1" ht="11.25">
      <c r="A12" s="51">
        <v>6</v>
      </c>
      <c r="B12" s="60" t="s">
        <v>24</v>
      </c>
      <c r="C12" s="53" t="s">
        <v>130</v>
      </c>
      <c r="D12" s="54" t="s">
        <v>26</v>
      </c>
      <c r="E12" s="104" t="s">
        <v>131</v>
      </c>
      <c r="F12" s="55">
        <v>43784</v>
      </c>
      <c r="G12" s="56" t="s">
        <v>32</v>
      </c>
      <c r="H12" s="66">
        <v>275</v>
      </c>
      <c r="I12" s="66">
        <v>275</v>
      </c>
      <c r="J12" s="84">
        <v>275</v>
      </c>
      <c r="K12" s="67">
        <v>1</v>
      </c>
      <c r="L12" s="89">
        <v>1243908</v>
      </c>
      <c r="M12" s="90">
        <v>74688</v>
      </c>
      <c r="N12" s="86">
        <f>M12/J12</f>
        <v>271.59272727272725</v>
      </c>
      <c r="O12" s="91">
        <f t="shared" si="0"/>
        <v>16.654723650385606</v>
      </c>
      <c r="P12" s="57"/>
      <c r="Q12" s="58"/>
      <c r="R12" s="88"/>
      <c r="S12" s="88"/>
      <c r="T12" s="95">
        <v>1243908</v>
      </c>
      <c r="U12" s="96">
        <v>74688</v>
      </c>
      <c r="V12" s="94">
        <f t="shared" si="1"/>
        <v>16.654723650385606</v>
      </c>
    </row>
    <row r="13" spans="1:22" s="59" customFormat="1" ht="11.25">
      <c r="A13" s="51">
        <v>7</v>
      </c>
      <c r="B13" s="60" t="s">
        <v>24</v>
      </c>
      <c r="C13" s="61" t="s">
        <v>139</v>
      </c>
      <c r="D13" s="62" t="s">
        <v>26</v>
      </c>
      <c r="E13" s="105" t="s">
        <v>140</v>
      </c>
      <c r="F13" s="63">
        <v>43784</v>
      </c>
      <c r="G13" s="56" t="s">
        <v>64</v>
      </c>
      <c r="H13" s="68">
        <v>227</v>
      </c>
      <c r="I13" s="68">
        <v>227</v>
      </c>
      <c r="J13" s="84">
        <v>227</v>
      </c>
      <c r="K13" s="67">
        <v>1</v>
      </c>
      <c r="L13" s="89">
        <v>1520207.5</v>
      </c>
      <c r="M13" s="90">
        <v>72260</v>
      </c>
      <c r="N13" s="86">
        <f>M13/J13</f>
        <v>318.3259911894273</v>
      </c>
      <c r="O13" s="91">
        <f t="shared" si="0"/>
        <v>21.038022419042345</v>
      </c>
      <c r="P13" s="57"/>
      <c r="Q13" s="58"/>
      <c r="R13" s="88"/>
      <c r="S13" s="88"/>
      <c r="T13" s="92">
        <v>1520207.5</v>
      </c>
      <c r="U13" s="93">
        <v>72260</v>
      </c>
      <c r="V13" s="94">
        <f t="shared" si="1"/>
        <v>21.038022419042345</v>
      </c>
    </row>
    <row r="14" spans="1:22" s="59" customFormat="1" ht="11.25">
      <c r="A14" s="51">
        <v>8</v>
      </c>
      <c r="B14" s="52"/>
      <c r="C14" s="61" t="s">
        <v>99</v>
      </c>
      <c r="D14" s="62" t="s">
        <v>41</v>
      </c>
      <c r="E14" s="105" t="s">
        <v>99</v>
      </c>
      <c r="F14" s="63">
        <v>43742</v>
      </c>
      <c r="G14" s="56" t="s">
        <v>27</v>
      </c>
      <c r="H14" s="68">
        <v>313</v>
      </c>
      <c r="I14" s="68">
        <v>95</v>
      </c>
      <c r="J14" s="84">
        <v>95</v>
      </c>
      <c r="K14" s="67">
        <v>6</v>
      </c>
      <c r="L14" s="89">
        <v>709504</v>
      </c>
      <c r="M14" s="90">
        <v>33890</v>
      </c>
      <c r="N14" s="86">
        <f>M14/J14</f>
        <v>356.7368421052632</v>
      </c>
      <c r="O14" s="91">
        <f t="shared" si="0"/>
        <v>20.93549719681322</v>
      </c>
      <c r="P14" s="57">
        <v>829579</v>
      </c>
      <c r="Q14" s="58">
        <v>39002</v>
      </c>
      <c r="R14" s="88">
        <f aca="true" t="shared" si="2" ref="R14:S16">IF(P14&lt;&gt;0,-(P14-L14)/P14,"")</f>
        <v>-0.1447420920732082</v>
      </c>
      <c r="S14" s="88">
        <f t="shared" si="2"/>
        <v>-0.13107020152812676</v>
      </c>
      <c r="T14" s="92">
        <v>36293738</v>
      </c>
      <c r="U14" s="93">
        <v>1846205</v>
      </c>
      <c r="V14" s="94">
        <f t="shared" si="1"/>
        <v>19.65856337730642</v>
      </c>
    </row>
    <row r="15" spans="1:22" s="59" customFormat="1" ht="11.25">
      <c r="A15" s="51">
        <v>9</v>
      </c>
      <c r="B15" s="52"/>
      <c r="C15" s="53" t="s">
        <v>113</v>
      </c>
      <c r="D15" s="54" t="s">
        <v>30</v>
      </c>
      <c r="E15" s="104" t="s">
        <v>113</v>
      </c>
      <c r="F15" s="55">
        <v>43763</v>
      </c>
      <c r="G15" s="56" t="s">
        <v>31</v>
      </c>
      <c r="H15" s="66">
        <v>276</v>
      </c>
      <c r="I15" s="66">
        <v>84</v>
      </c>
      <c r="J15" s="84">
        <v>84</v>
      </c>
      <c r="K15" s="67">
        <v>4</v>
      </c>
      <c r="L15" s="89">
        <v>339851.5</v>
      </c>
      <c r="M15" s="90">
        <v>21194</v>
      </c>
      <c r="N15" s="86">
        <f>M15/J15</f>
        <v>252.3095238095238</v>
      </c>
      <c r="O15" s="91">
        <f t="shared" si="0"/>
        <v>16.035269415872417</v>
      </c>
      <c r="P15" s="57">
        <v>315325.5</v>
      </c>
      <c r="Q15" s="58">
        <v>19409</v>
      </c>
      <c r="R15" s="88">
        <f t="shared" si="2"/>
        <v>0.07777994485063847</v>
      </c>
      <c r="S15" s="88">
        <f t="shared" si="2"/>
        <v>0.09196764387655211</v>
      </c>
      <c r="T15" s="89">
        <v>3195193.5</v>
      </c>
      <c r="U15" s="90">
        <v>187470</v>
      </c>
      <c r="V15" s="94">
        <f t="shared" si="1"/>
        <v>17.04375900144023</v>
      </c>
    </row>
    <row r="16" spans="1:22" s="59" customFormat="1" ht="11.25">
      <c r="A16" s="51">
        <v>10</v>
      </c>
      <c r="B16" s="52"/>
      <c r="C16" s="53" t="s">
        <v>118</v>
      </c>
      <c r="D16" s="54" t="s">
        <v>25</v>
      </c>
      <c r="E16" s="104" t="s">
        <v>117</v>
      </c>
      <c r="F16" s="55">
        <v>43770</v>
      </c>
      <c r="G16" s="56" t="s">
        <v>32</v>
      </c>
      <c r="H16" s="66">
        <v>100</v>
      </c>
      <c r="I16" s="66">
        <v>30</v>
      </c>
      <c r="J16" s="84">
        <v>30</v>
      </c>
      <c r="K16" s="67">
        <v>3</v>
      </c>
      <c r="L16" s="89">
        <v>331653</v>
      </c>
      <c r="M16" s="90">
        <v>14500</v>
      </c>
      <c r="N16" s="86">
        <f>M16/J16</f>
        <v>483.3333333333333</v>
      </c>
      <c r="O16" s="91">
        <f t="shared" si="0"/>
        <v>22.87262068965517</v>
      </c>
      <c r="P16" s="57">
        <v>312325</v>
      </c>
      <c r="Q16" s="58">
        <v>14137</v>
      </c>
      <c r="R16" s="88">
        <f t="shared" si="2"/>
        <v>0.06188425518290243</v>
      </c>
      <c r="S16" s="88">
        <f t="shared" si="2"/>
        <v>0.02567730070029002</v>
      </c>
      <c r="T16" s="95">
        <v>1221226</v>
      </c>
      <c r="U16" s="96">
        <v>56733</v>
      </c>
      <c r="V16" s="94">
        <f t="shared" si="1"/>
        <v>21.525849153050252</v>
      </c>
    </row>
    <row r="17" spans="1:22" s="59" customFormat="1" ht="11.25">
      <c r="A17" s="51">
        <v>11</v>
      </c>
      <c r="B17" s="60" t="s">
        <v>24</v>
      </c>
      <c r="C17" s="53" t="s">
        <v>134</v>
      </c>
      <c r="D17" s="54" t="s">
        <v>33</v>
      </c>
      <c r="E17" s="104" t="s">
        <v>134</v>
      </c>
      <c r="F17" s="55">
        <v>43784</v>
      </c>
      <c r="G17" s="106" t="s">
        <v>49</v>
      </c>
      <c r="H17" s="66">
        <v>153</v>
      </c>
      <c r="I17" s="66">
        <v>153</v>
      </c>
      <c r="J17" s="84">
        <v>175</v>
      </c>
      <c r="K17" s="67">
        <v>1</v>
      </c>
      <c r="L17" s="89">
        <v>225411</v>
      </c>
      <c r="M17" s="90">
        <v>12750</v>
      </c>
      <c r="N17" s="86">
        <f>M17/J17</f>
        <v>72.85714285714286</v>
      </c>
      <c r="O17" s="91">
        <f t="shared" si="0"/>
        <v>17.679294117647057</v>
      </c>
      <c r="P17" s="57"/>
      <c r="Q17" s="58"/>
      <c r="R17" s="88"/>
      <c r="S17" s="88"/>
      <c r="T17" s="89">
        <v>225411</v>
      </c>
      <c r="U17" s="90">
        <v>12750</v>
      </c>
      <c r="V17" s="94">
        <f t="shared" si="1"/>
        <v>17.679294117647057</v>
      </c>
    </row>
    <row r="18" spans="1:22" s="59" customFormat="1" ht="11.25">
      <c r="A18" s="51">
        <v>12</v>
      </c>
      <c r="B18" s="64"/>
      <c r="C18" s="61" t="s">
        <v>120</v>
      </c>
      <c r="D18" s="62" t="s">
        <v>122</v>
      </c>
      <c r="E18" s="105" t="s">
        <v>121</v>
      </c>
      <c r="F18" s="63">
        <v>43770</v>
      </c>
      <c r="G18" s="56" t="s">
        <v>64</v>
      </c>
      <c r="H18" s="68">
        <v>282</v>
      </c>
      <c r="I18" s="68">
        <v>37</v>
      </c>
      <c r="J18" s="84">
        <v>37</v>
      </c>
      <c r="K18" s="67">
        <v>3</v>
      </c>
      <c r="L18" s="73">
        <v>150787.5</v>
      </c>
      <c r="M18" s="74">
        <v>6986</v>
      </c>
      <c r="N18" s="86">
        <f>M18/J18</f>
        <v>188.8108108108108</v>
      </c>
      <c r="O18" s="91">
        <f t="shared" si="0"/>
        <v>21.584239908388206</v>
      </c>
      <c r="P18" s="57">
        <v>447243.5</v>
      </c>
      <c r="Q18" s="58">
        <v>20331</v>
      </c>
      <c r="R18" s="88">
        <f>IF(P18&lt;&gt;0,-(P18-L18)/P18,"")</f>
        <v>-0.6628514444592264</v>
      </c>
      <c r="S18" s="88">
        <f>IF(Q18&lt;&gt;0,-(Q18-M18)/Q18,"")</f>
        <v>-0.6563867984850721</v>
      </c>
      <c r="T18" s="92">
        <v>2163907</v>
      </c>
      <c r="U18" s="93">
        <v>103782</v>
      </c>
      <c r="V18" s="94">
        <f t="shared" si="1"/>
        <v>20.850503940953153</v>
      </c>
    </row>
    <row r="19" spans="1:22" s="59" customFormat="1" ht="11.25">
      <c r="A19" s="51">
        <v>13</v>
      </c>
      <c r="B19" s="60" t="s">
        <v>24</v>
      </c>
      <c r="C19" s="53" t="s">
        <v>133</v>
      </c>
      <c r="D19" s="54" t="s">
        <v>25</v>
      </c>
      <c r="E19" s="104" t="s">
        <v>132</v>
      </c>
      <c r="F19" s="55">
        <v>43784</v>
      </c>
      <c r="G19" s="56" t="s">
        <v>38</v>
      </c>
      <c r="H19" s="66">
        <v>22</v>
      </c>
      <c r="I19" s="66">
        <v>23</v>
      </c>
      <c r="J19" s="84">
        <v>23</v>
      </c>
      <c r="K19" s="67">
        <v>1</v>
      </c>
      <c r="L19" s="73">
        <v>113896.5</v>
      </c>
      <c r="M19" s="74">
        <v>6725</v>
      </c>
      <c r="N19" s="86">
        <f>M19/J19</f>
        <v>292.39130434782606</v>
      </c>
      <c r="O19" s="91">
        <f t="shared" si="0"/>
        <v>16.93628252788104</v>
      </c>
      <c r="P19" s="57"/>
      <c r="Q19" s="58"/>
      <c r="R19" s="88"/>
      <c r="S19" s="88"/>
      <c r="T19" s="73">
        <v>131468</v>
      </c>
      <c r="U19" s="74">
        <v>7995</v>
      </c>
      <c r="V19" s="94">
        <f t="shared" si="1"/>
        <v>16.443777360850532</v>
      </c>
    </row>
    <row r="20" spans="1:22" s="59" customFormat="1" ht="11.25">
      <c r="A20" s="51">
        <v>14</v>
      </c>
      <c r="B20" s="52"/>
      <c r="C20" s="53" t="s">
        <v>105</v>
      </c>
      <c r="D20" s="54" t="s">
        <v>36</v>
      </c>
      <c r="E20" s="104" t="s">
        <v>106</v>
      </c>
      <c r="F20" s="55">
        <v>43756</v>
      </c>
      <c r="G20" s="56" t="s">
        <v>23</v>
      </c>
      <c r="H20" s="66">
        <v>391</v>
      </c>
      <c r="I20" s="66">
        <v>28</v>
      </c>
      <c r="J20" s="84">
        <v>282</v>
      </c>
      <c r="K20" s="67">
        <v>5</v>
      </c>
      <c r="L20" s="89">
        <v>111333</v>
      </c>
      <c r="M20" s="90">
        <v>5210</v>
      </c>
      <c r="N20" s="86">
        <f>M20/J20</f>
        <v>18.47517730496454</v>
      </c>
      <c r="O20" s="91">
        <f t="shared" si="0"/>
        <v>21.369097888675626</v>
      </c>
      <c r="P20" s="57">
        <v>360950</v>
      </c>
      <c r="Q20" s="58">
        <v>18886</v>
      </c>
      <c r="R20" s="88">
        <f>IF(P20&lt;&gt;0,-(P20-L20)/P20,"")</f>
        <v>-0.691555617121485</v>
      </c>
      <c r="S20" s="88">
        <f>IF(Q20&lt;&gt;0,-(Q20-M20)/Q20,"")</f>
        <v>-0.7241342793603728</v>
      </c>
      <c r="T20" s="89">
        <v>13385952</v>
      </c>
      <c r="U20" s="90">
        <v>700272</v>
      </c>
      <c r="V20" s="94">
        <f t="shared" si="1"/>
        <v>19.11536088834053</v>
      </c>
    </row>
    <row r="21" spans="1:22" s="59" customFormat="1" ht="11.25">
      <c r="A21" s="51">
        <v>15</v>
      </c>
      <c r="B21" s="60" t="s">
        <v>24</v>
      </c>
      <c r="C21" s="53" t="s">
        <v>136</v>
      </c>
      <c r="D21" s="54" t="s">
        <v>33</v>
      </c>
      <c r="E21" s="104" t="s">
        <v>137</v>
      </c>
      <c r="F21" s="55">
        <v>43784</v>
      </c>
      <c r="G21" s="56" t="s">
        <v>37</v>
      </c>
      <c r="H21" s="66">
        <v>44</v>
      </c>
      <c r="I21" s="66">
        <v>44</v>
      </c>
      <c r="J21" s="84">
        <v>44</v>
      </c>
      <c r="K21" s="67">
        <v>1</v>
      </c>
      <c r="L21" s="73">
        <v>86883</v>
      </c>
      <c r="M21" s="70">
        <v>3679</v>
      </c>
      <c r="N21" s="86">
        <f>M21/J21</f>
        <v>83.61363636363636</v>
      </c>
      <c r="O21" s="91">
        <f t="shared" si="0"/>
        <v>23.615928241369936</v>
      </c>
      <c r="P21" s="57"/>
      <c r="Q21" s="65"/>
      <c r="R21" s="88"/>
      <c r="S21" s="88"/>
      <c r="T21" s="69">
        <v>86883</v>
      </c>
      <c r="U21" s="70">
        <v>3679</v>
      </c>
      <c r="V21" s="94">
        <f t="shared" si="1"/>
        <v>23.615928241369936</v>
      </c>
    </row>
    <row r="22" spans="1:22" s="59" customFormat="1" ht="11.25">
      <c r="A22" s="51">
        <v>16</v>
      </c>
      <c r="B22" s="52"/>
      <c r="C22" s="53" t="s">
        <v>129</v>
      </c>
      <c r="D22" s="54" t="s">
        <v>33</v>
      </c>
      <c r="E22" s="104" t="s">
        <v>128</v>
      </c>
      <c r="F22" s="55">
        <v>43777</v>
      </c>
      <c r="G22" s="108" t="s">
        <v>35</v>
      </c>
      <c r="H22" s="66">
        <v>17</v>
      </c>
      <c r="I22" s="66">
        <v>14</v>
      </c>
      <c r="J22" s="84">
        <v>14</v>
      </c>
      <c r="K22" s="67">
        <v>2</v>
      </c>
      <c r="L22" s="89">
        <v>38448</v>
      </c>
      <c r="M22" s="90">
        <v>2910</v>
      </c>
      <c r="N22" s="86">
        <f>M22/J22</f>
        <v>207.85714285714286</v>
      </c>
      <c r="O22" s="91">
        <f t="shared" si="0"/>
        <v>13.212371134020618</v>
      </c>
      <c r="P22" s="57">
        <v>38448</v>
      </c>
      <c r="Q22" s="58">
        <v>2910</v>
      </c>
      <c r="R22" s="88">
        <f aca="true" t="shared" si="3" ref="R22:S25">IF(P22&lt;&gt;0,-(P22-L22)/P22,"")</f>
        <v>0</v>
      </c>
      <c r="S22" s="88">
        <f t="shared" si="3"/>
        <v>0</v>
      </c>
      <c r="T22" s="89">
        <v>38448</v>
      </c>
      <c r="U22" s="90">
        <v>2910</v>
      </c>
      <c r="V22" s="94">
        <f t="shared" si="1"/>
        <v>13.212371134020618</v>
      </c>
    </row>
    <row r="23" spans="1:22" s="59" customFormat="1" ht="11.25">
      <c r="A23" s="51">
        <v>17</v>
      </c>
      <c r="B23" s="52"/>
      <c r="C23" s="53" t="s">
        <v>116</v>
      </c>
      <c r="D23" s="54" t="s">
        <v>39</v>
      </c>
      <c r="E23" s="104" t="s">
        <v>116</v>
      </c>
      <c r="F23" s="55">
        <v>43770</v>
      </c>
      <c r="G23" s="56" t="s">
        <v>32</v>
      </c>
      <c r="H23" s="66">
        <v>194</v>
      </c>
      <c r="I23" s="66">
        <v>17</v>
      </c>
      <c r="J23" s="84">
        <v>17</v>
      </c>
      <c r="K23" s="67">
        <v>3</v>
      </c>
      <c r="L23" s="89">
        <v>38075</v>
      </c>
      <c r="M23" s="90">
        <v>2833</v>
      </c>
      <c r="N23" s="86">
        <f>M23/J23</f>
        <v>166.64705882352942</v>
      </c>
      <c r="O23" s="91">
        <f t="shared" si="0"/>
        <v>13.439816448994</v>
      </c>
      <c r="P23" s="57">
        <v>53423.5</v>
      </c>
      <c r="Q23" s="58">
        <v>3556</v>
      </c>
      <c r="R23" s="88">
        <f t="shared" si="3"/>
        <v>-0.2872986607017511</v>
      </c>
      <c r="S23" s="88">
        <f t="shared" si="3"/>
        <v>-0.203318335208099</v>
      </c>
      <c r="T23" s="95">
        <v>522364</v>
      </c>
      <c r="U23" s="96">
        <v>31256</v>
      </c>
      <c r="V23" s="94">
        <f t="shared" si="1"/>
        <v>16.71243921167136</v>
      </c>
    </row>
    <row r="24" spans="1:22" s="59" customFormat="1" ht="11.25">
      <c r="A24" s="51">
        <v>18</v>
      </c>
      <c r="B24" s="52"/>
      <c r="C24" s="53" t="s">
        <v>108</v>
      </c>
      <c r="D24" s="54" t="s">
        <v>36</v>
      </c>
      <c r="E24" s="104" t="s">
        <v>107</v>
      </c>
      <c r="F24" s="55">
        <v>43756</v>
      </c>
      <c r="G24" s="56" t="s">
        <v>23</v>
      </c>
      <c r="H24" s="66">
        <v>239</v>
      </c>
      <c r="I24" s="66">
        <v>12</v>
      </c>
      <c r="J24" s="84">
        <v>12</v>
      </c>
      <c r="K24" s="67">
        <v>5</v>
      </c>
      <c r="L24" s="89">
        <v>46383</v>
      </c>
      <c r="M24" s="90">
        <v>2796</v>
      </c>
      <c r="N24" s="86">
        <f>M24/J24</f>
        <v>233</v>
      </c>
      <c r="O24" s="91">
        <f t="shared" si="0"/>
        <v>16.589055793991417</v>
      </c>
      <c r="P24" s="57">
        <v>100714</v>
      </c>
      <c r="Q24" s="58">
        <v>5141</v>
      </c>
      <c r="R24" s="88">
        <f t="shared" si="3"/>
        <v>-0.5394582679667176</v>
      </c>
      <c r="S24" s="88">
        <f t="shared" si="3"/>
        <v>-0.45613693833884456</v>
      </c>
      <c r="T24" s="89">
        <v>4946571</v>
      </c>
      <c r="U24" s="90">
        <v>248640</v>
      </c>
      <c r="V24" s="94">
        <f t="shared" si="1"/>
        <v>19.894510135135135</v>
      </c>
    </row>
    <row r="25" spans="1:22" s="59" customFormat="1" ht="11.25">
      <c r="A25" s="51">
        <v>19</v>
      </c>
      <c r="B25" s="52"/>
      <c r="C25" s="53" t="s">
        <v>125</v>
      </c>
      <c r="D25" s="54" t="s">
        <v>30</v>
      </c>
      <c r="E25" s="104" t="s">
        <v>125</v>
      </c>
      <c r="F25" s="55">
        <v>43777</v>
      </c>
      <c r="G25" s="56" t="s">
        <v>31</v>
      </c>
      <c r="H25" s="66">
        <v>188</v>
      </c>
      <c r="I25" s="66">
        <v>42</v>
      </c>
      <c r="J25" s="84">
        <v>42</v>
      </c>
      <c r="K25" s="67">
        <v>2</v>
      </c>
      <c r="L25" s="89">
        <v>39523.5</v>
      </c>
      <c r="M25" s="90">
        <v>2610</v>
      </c>
      <c r="N25" s="86">
        <f>M25/J25</f>
        <v>62.142857142857146</v>
      </c>
      <c r="O25" s="91">
        <f t="shared" si="0"/>
        <v>15.143103448275863</v>
      </c>
      <c r="P25" s="57">
        <v>190408</v>
      </c>
      <c r="Q25" s="58">
        <v>11354</v>
      </c>
      <c r="R25" s="88">
        <f t="shared" si="3"/>
        <v>-0.7924273139784043</v>
      </c>
      <c r="S25" s="88">
        <f t="shared" si="3"/>
        <v>-0.7701250660560155</v>
      </c>
      <c r="T25" s="89">
        <v>229931.5</v>
      </c>
      <c r="U25" s="90">
        <v>13964</v>
      </c>
      <c r="V25" s="94">
        <f t="shared" si="1"/>
        <v>16.466019765110282</v>
      </c>
    </row>
    <row r="26" spans="1:22" s="59" customFormat="1" ht="11.25">
      <c r="A26" s="51">
        <v>20</v>
      </c>
      <c r="B26" s="60" t="s">
        <v>24</v>
      </c>
      <c r="C26" s="53" t="s">
        <v>138</v>
      </c>
      <c r="D26" s="54" t="s">
        <v>36</v>
      </c>
      <c r="E26" s="104" t="s">
        <v>138</v>
      </c>
      <c r="F26" s="55">
        <v>43784</v>
      </c>
      <c r="G26" s="56" t="s">
        <v>93</v>
      </c>
      <c r="H26" s="66">
        <v>49</v>
      </c>
      <c r="I26" s="66">
        <v>49</v>
      </c>
      <c r="J26" s="84">
        <v>49</v>
      </c>
      <c r="K26" s="67">
        <v>1</v>
      </c>
      <c r="L26" s="89">
        <v>40085</v>
      </c>
      <c r="M26" s="90">
        <v>2597</v>
      </c>
      <c r="N26" s="86">
        <f>M26/J26</f>
        <v>53</v>
      </c>
      <c r="O26" s="91">
        <f t="shared" si="0"/>
        <v>15.435117443203696</v>
      </c>
      <c r="P26" s="57"/>
      <c r="Q26" s="58"/>
      <c r="R26" s="88"/>
      <c r="S26" s="88"/>
      <c r="T26" s="89">
        <v>40085</v>
      </c>
      <c r="U26" s="90">
        <v>2597</v>
      </c>
      <c r="V26" s="94">
        <f t="shared" si="1"/>
        <v>15.435117443203696</v>
      </c>
    </row>
    <row r="27" spans="1:22" s="59" customFormat="1" ht="11.25">
      <c r="A27" s="51">
        <v>21</v>
      </c>
      <c r="B27" s="52"/>
      <c r="C27" s="53" t="s">
        <v>83</v>
      </c>
      <c r="D27" s="54" t="s">
        <v>30</v>
      </c>
      <c r="E27" s="104" t="s">
        <v>82</v>
      </c>
      <c r="F27" s="55">
        <v>43731</v>
      </c>
      <c r="G27" s="56" t="s">
        <v>32</v>
      </c>
      <c r="H27" s="66">
        <v>223</v>
      </c>
      <c r="I27" s="66">
        <v>5</v>
      </c>
      <c r="J27" s="84">
        <v>5</v>
      </c>
      <c r="K27" s="67">
        <v>12</v>
      </c>
      <c r="L27" s="89">
        <v>10856</v>
      </c>
      <c r="M27" s="90">
        <v>1186</v>
      </c>
      <c r="N27" s="86">
        <f>M27/J27</f>
        <v>237.2</v>
      </c>
      <c r="O27" s="91">
        <f t="shared" si="0"/>
        <v>9.15345699831366</v>
      </c>
      <c r="P27" s="57">
        <v>9085</v>
      </c>
      <c r="Q27" s="58">
        <v>915</v>
      </c>
      <c r="R27" s="88">
        <f>IF(P27&lt;&gt;0,-(P27-L27)/P27,"")</f>
        <v>0.1949367088607595</v>
      </c>
      <c r="S27" s="88">
        <f>IF(Q27&lt;&gt;0,-(Q27-M27)/Q27,"")</f>
        <v>0.29617486338797816</v>
      </c>
      <c r="T27" s="95">
        <v>440517.1</v>
      </c>
      <c r="U27" s="96">
        <v>28632</v>
      </c>
      <c r="V27" s="94">
        <f t="shared" si="1"/>
        <v>15.385481279687063</v>
      </c>
    </row>
    <row r="28" spans="1:22" s="59" customFormat="1" ht="11.25">
      <c r="A28" s="51">
        <v>22</v>
      </c>
      <c r="B28" s="60" t="s">
        <v>24</v>
      </c>
      <c r="C28" s="53" t="s">
        <v>135</v>
      </c>
      <c r="D28" s="54" t="s">
        <v>30</v>
      </c>
      <c r="E28" s="104" t="s">
        <v>135</v>
      </c>
      <c r="F28" s="55">
        <v>43784</v>
      </c>
      <c r="G28" s="56" t="s">
        <v>40</v>
      </c>
      <c r="H28" s="66">
        <v>25</v>
      </c>
      <c r="I28" s="66">
        <v>25</v>
      </c>
      <c r="J28" s="84">
        <v>25</v>
      </c>
      <c r="K28" s="67">
        <v>1</v>
      </c>
      <c r="L28" s="117">
        <v>14154</v>
      </c>
      <c r="M28" s="118">
        <v>1035</v>
      </c>
      <c r="N28" s="86">
        <f>M28/J28</f>
        <v>41.4</v>
      </c>
      <c r="O28" s="91">
        <f t="shared" si="0"/>
        <v>13.67536231884058</v>
      </c>
      <c r="P28" s="57"/>
      <c r="Q28" s="58"/>
      <c r="R28" s="88"/>
      <c r="S28" s="88"/>
      <c r="T28" s="117">
        <v>14154</v>
      </c>
      <c r="U28" s="118">
        <v>1035</v>
      </c>
      <c r="V28" s="94">
        <f t="shared" si="1"/>
        <v>13.67536231884058</v>
      </c>
    </row>
    <row r="29" spans="1:22" s="59" customFormat="1" ht="11.25">
      <c r="A29" s="51">
        <v>23</v>
      </c>
      <c r="B29" s="52"/>
      <c r="C29" s="53" t="s">
        <v>68</v>
      </c>
      <c r="D29" s="54" t="s">
        <v>30</v>
      </c>
      <c r="E29" s="104" t="s">
        <v>68</v>
      </c>
      <c r="F29" s="55">
        <v>43574</v>
      </c>
      <c r="G29" s="56" t="s">
        <v>32</v>
      </c>
      <c r="H29" s="66">
        <v>245</v>
      </c>
      <c r="I29" s="66">
        <v>3</v>
      </c>
      <c r="J29" s="84">
        <v>3</v>
      </c>
      <c r="K29" s="67">
        <v>12</v>
      </c>
      <c r="L29" s="89">
        <v>7840.8</v>
      </c>
      <c r="M29" s="90">
        <v>784</v>
      </c>
      <c r="N29" s="86">
        <f>M29/J29</f>
        <v>261.3333333333333</v>
      </c>
      <c r="O29" s="91">
        <f t="shared" si="0"/>
        <v>10.001020408163265</v>
      </c>
      <c r="P29" s="57">
        <v>1900.8</v>
      </c>
      <c r="Q29" s="58">
        <v>190</v>
      </c>
      <c r="R29" s="88">
        <f aca="true" t="shared" si="4" ref="R29:R64">IF(P29&lt;&gt;0,-(P29-L29)/P29,"")</f>
        <v>3.125</v>
      </c>
      <c r="S29" s="88">
        <f aca="true" t="shared" si="5" ref="S29:S64">IF(Q29&lt;&gt;0,-(Q29-M29)/Q29,"")</f>
        <v>3.126315789473684</v>
      </c>
      <c r="T29" s="95">
        <v>1974302.6700000004</v>
      </c>
      <c r="U29" s="96">
        <v>145894</v>
      </c>
      <c r="V29" s="94">
        <f t="shared" si="1"/>
        <v>13.532445953911747</v>
      </c>
    </row>
    <row r="30" spans="1:22" s="59" customFormat="1" ht="11.25">
      <c r="A30" s="51">
        <v>24</v>
      </c>
      <c r="B30" s="52"/>
      <c r="C30" s="53" t="s">
        <v>92</v>
      </c>
      <c r="D30" s="54" t="s">
        <v>30</v>
      </c>
      <c r="E30" s="104" t="s">
        <v>91</v>
      </c>
      <c r="F30" s="55">
        <v>43721</v>
      </c>
      <c r="G30" s="56" t="s">
        <v>31</v>
      </c>
      <c r="H30" s="66">
        <v>177</v>
      </c>
      <c r="I30" s="66">
        <v>1</v>
      </c>
      <c r="J30" s="84">
        <v>1</v>
      </c>
      <c r="K30" s="67">
        <v>3</v>
      </c>
      <c r="L30" s="89">
        <v>8357.4</v>
      </c>
      <c r="M30" s="90">
        <v>697</v>
      </c>
      <c r="N30" s="86">
        <f>M30/J30</f>
        <v>697</v>
      </c>
      <c r="O30" s="91">
        <f t="shared" si="0"/>
        <v>11.990530846484935</v>
      </c>
      <c r="P30" s="57">
        <v>3987</v>
      </c>
      <c r="Q30" s="58">
        <v>187</v>
      </c>
      <c r="R30" s="88">
        <f t="shared" si="4"/>
        <v>1.0961625282167042</v>
      </c>
      <c r="S30" s="88">
        <f t="shared" si="5"/>
        <v>2.727272727272727</v>
      </c>
      <c r="T30" s="89">
        <v>137223.9</v>
      </c>
      <c r="U30" s="90">
        <v>8099</v>
      </c>
      <c r="V30" s="94">
        <f t="shared" si="1"/>
        <v>16.943313989381405</v>
      </c>
    </row>
    <row r="31" spans="1:22" s="59" customFormat="1" ht="11.25">
      <c r="A31" s="51">
        <v>25</v>
      </c>
      <c r="B31" s="64"/>
      <c r="C31" s="61" t="s">
        <v>95</v>
      </c>
      <c r="D31" s="62" t="s">
        <v>28</v>
      </c>
      <c r="E31" s="105" t="s">
        <v>94</v>
      </c>
      <c r="F31" s="63">
        <v>43728</v>
      </c>
      <c r="G31" s="56" t="s">
        <v>64</v>
      </c>
      <c r="H31" s="68">
        <v>206</v>
      </c>
      <c r="I31" s="68">
        <v>4</v>
      </c>
      <c r="J31" s="84">
        <v>4</v>
      </c>
      <c r="K31" s="67">
        <v>6</v>
      </c>
      <c r="L31" s="89">
        <v>6888</v>
      </c>
      <c r="M31" s="90">
        <v>696</v>
      </c>
      <c r="N31" s="86">
        <f>M31/J31</f>
        <v>174</v>
      </c>
      <c r="O31" s="91">
        <f t="shared" si="0"/>
        <v>9.89655172413793</v>
      </c>
      <c r="P31" s="57">
        <v>5922</v>
      </c>
      <c r="Q31" s="58">
        <v>733</v>
      </c>
      <c r="R31" s="88">
        <f t="shared" si="4"/>
        <v>0.16312056737588654</v>
      </c>
      <c r="S31" s="88">
        <f t="shared" si="5"/>
        <v>-0.0504774897680764</v>
      </c>
      <c r="T31" s="92">
        <v>407129.5</v>
      </c>
      <c r="U31" s="93">
        <v>25263</v>
      </c>
      <c r="V31" s="94">
        <f t="shared" si="1"/>
        <v>16.11564343110478</v>
      </c>
    </row>
    <row r="32" spans="1:22" s="59" customFormat="1" ht="11.25">
      <c r="A32" s="51">
        <v>26</v>
      </c>
      <c r="B32" s="52"/>
      <c r="C32" s="53" t="s">
        <v>42</v>
      </c>
      <c r="D32" s="54" t="s">
        <v>28</v>
      </c>
      <c r="E32" s="104" t="s">
        <v>42</v>
      </c>
      <c r="F32" s="55">
        <v>42538</v>
      </c>
      <c r="G32" s="56" t="s">
        <v>32</v>
      </c>
      <c r="H32" s="66">
        <v>168</v>
      </c>
      <c r="I32" s="66">
        <v>2</v>
      </c>
      <c r="J32" s="84">
        <v>2</v>
      </c>
      <c r="K32" s="67">
        <v>43</v>
      </c>
      <c r="L32" s="99">
        <v>5940</v>
      </c>
      <c r="M32" s="100">
        <v>594</v>
      </c>
      <c r="N32" s="86">
        <f>M32/J32</f>
        <v>297</v>
      </c>
      <c r="O32" s="91">
        <f t="shared" si="0"/>
        <v>10</v>
      </c>
      <c r="P32" s="57">
        <v>1900.8</v>
      </c>
      <c r="Q32" s="65">
        <v>190</v>
      </c>
      <c r="R32" s="88">
        <f t="shared" si="4"/>
        <v>2.125</v>
      </c>
      <c r="S32" s="88">
        <f t="shared" si="5"/>
        <v>2.126315789473684</v>
      </c>
      <c r="T32" s="101">
        <v>869820.79</v>
      </c>
      <c r="U32" s="102">
        <v>81107</v>
      </c>
      <c r="V32" s="94">
        <f t="shared" si="1"/>
        <v>10.724361522433329</v>
      </c>
    </row>
    <row r="33" spans="1:22" s="59" customFormat="1" ht="11.25">
      <c r="A33" s="51">
        <v>27</v>
      </c>
      <c r="B33" s="52"/>
      <c r="C33" s="53" t="s">
        <v>100</v>
      </c>
      <c r="D33" s="54" t="s">
        <v>25</v>
      </c>
      <c r="E33" s="104" t="s">
        <v>101</v>
      </c>
      <c r="F33" s="55">
        <v>43749</v>
      </c>
      <c r="G33" s="56" t="s">
        <v>32</v>
      </c>
      <c r="H33" s="66">
        <v>35</v>
      </c>
      <c r="I33" s="66">
        <v>6</v>
      </c>
      <c r="J33" s="84">
        <v>6</v>
      </c>
      <c r="K33" s="67">
        <v>6</v>
      </c>
      <c r="L33" s="89">
        <v>10355</v>
      </c>
      <c r="M33" s="90">
        <v>572</v>
      </c>
      <c r="N33" s="86">
        <f>M33/J33</f>
        <v>95.33333333333333</v>
      </c>
      <c r="O33" s="91">
        <f t="shared" si="0"/>
        <v>18.103146853146853</v>
      </c>
      <c r="P33" s="57">
        <v>22738</v>
      </c>
      <c r="Q33" s="58">
        <v>1161</v>
      </c>
      <c r="R33" s="88">
        <f t="shared" si="4"/>
        <v>-0.5445949511830416</v>
      </c>
      <c r="S33" s="88">
        <f t="shared" si="5"/>
        <v>-0.5073212747631353</v>
      </c>
      <c r="T33" s="95">
        <v>505766.7</v>
      </c>
      <c r="U33" s="96">
        <v>24629</v>
      </c>
      <c r="V33" s="94">
        <f t="shared" si="1"/>
        <v>20.53541353688741</v>
      </c>
    </row>
    <row r="34" spans="1:22" s="59" customFormat="1" ht="11.25">
      <c r="A34" s="51">
        <v>28</v>
      </c>
      <c r="B34" s="52"/>
      <c r="C34" s="53" t="s">
        <v>51</v>
      </c>
      <c r="D34" s="54" t="s">
        <v>33</v>
      </c>
      <c r="E34" s="104" t="s">
        <v>50</v>
      </c>
      <c r="F34" s="55">
        <v>43441</v>
      </c>
      <c r="G34" s="56" t="s">
        <v>32</v>
      </c>
      <c r="H34" s="66">
        <v>120</v>
      </c>
      <c r="I34" s="66">
        <v>2</v>
      </c>
      <c r="J34" s="84">
        <v>2</v>
      </c>
      <c r="K34" s="67">
        <v>34</v>
      </c>
      <c r="L34" s="73">
        <v>4989.6</v>
      </c>
      <c r="M34" s="74">
        <v>499</v>
      </c>
      <c r="N34" s="86">
        <f>M34/J34</f>
        <v>249.5</v>
      </c>
      <c r="O34" s="91">
        <f t="shared" si="0"/>
        <v>9.999198396793588</v>
      </c>
      <c r="P34" s="57">
        <v>1188</v>
      </c>
      <c r="Q34" s="58">
        <v>119</v>
      </c>
      <c r="R34" s="88">
        <f t="shared" si="4"/>
        <v>3.2</v>
      </c>
      <c r="S34" s="88">
        <f t="shared" si="5"/>
        <v>3.19327731092437</v>
      </c>
      <c r="T34" s="71">
        <v>494985.84999999986</v>
      </c>
      <c r="U34" s="72">
        <v>43085</v>
      </c>
      <c r="V34" s="94">
        <f t="shared" si="1"/>
        <v>11.488588836021814</v>
      </c>
    </row>
    <row r="35" spans="1:22" s="59" customFormat="1" ht="11.25">
      <c r="A35" s="51">
        <v>29</v>
      </c>
      <c r="B35" s="52"/>
      <c r="C35" s="53" t="s">
        <v>52</v>
      </c>
      <c r="D35" s="54" t="s">
        <v>28</v>
      </c>
      <c r="E35" s="104" t="s">
        <v>53</v>
      </c>
      <c r="F35" s="55">
        <v>43455</v>
      </c>
      <c r="G35" s="56" t="s">
        <v>32</v>
      </c>
      <c r="H35" s="66">
        <v>250</v>
      </c>
      <c r="I35" s="66">
        <v>1</v>
      </c>
      <c r="J35" s="84">
        <v>1</v>
      </c>
      <c r="K35" s="67">
        <v>24</v>
      </c>
      <c r="L35" s="73">
        <v>3801.6</v>
      </c>
      <c r="M35" s="74">
        <v>380</v>
      </c>
      <c r="N35" s="86">
        <f>M35/J35</f>
        <v>380</v>
      </c>
      <c r="O35" s="91">
        <f t="shared" si="0"/>
        <v>10.00421052631579</v>
      </c>
      <c r="P35" s="57">
        <v>1993.6</v>
      </c>
      <c r="Q35" s="58">
        <v>214</v>
      </c>
      <c r="R35" s="88">
        <f t="shared" si="4"/>
        <v>0.9069020866773676</v>
      </c>
      <c r="S35" s="88">
        <f t="shared" si="5"/>
        <v>0.7757009345794392</v>
      </c>
      <c r="T35" s="95">
        <v>1333806.7400000007</v>
      </c>
      <c r="U35" s="96">
        <v>111460</v>
      </c>
      <c r="V35" s="94">
        <f t="shared" si="1"/>
        <v>11.966685268257677</v>
      </c>
    </row>
    <row r="36" spans="1:22" s="59" customFormat="1" ht="11.25">
      <c r="A36" s="51">
        <v>30</v>
      </c>
      <c r="B36" s="52"/>
      <c r="C36" s="53" t="s">
        <v>34</v>
      </c>
      <c r="D36" s="54" t="s">
        <v>28</v>
      </c>
      <c r="E36" s="104" t="s">
        <v>65</v>
      </c>
      <c r="F36" s="55">
        <v>43259</v>
      </c>
      <c r="G36" s="56" t="s">
        <v>32</v>
      </c>
      <c r="H36" s="66">
        <v>110</v>
      </c>
      <c r="I36" s="66">
        <v>1</v>
      </c>
      <c r="J36" s="84">
        <v>1</v>
      </c>
      <c r="K36" s="67">
        <v>25</v>
      </c>
      <c r="L36" s="73">
        <v>3564</v>
      </c>
      <c r="M36" s="74">
        <v>356</v>
      </c>
      <c r="N36" s="86">
        <f>M36/J36</f>
        <v>356</v>
      </c>
      <c r="O36" s="91">
        <f t="shared" si="0"/>
        <v>10.01123595505618</v>
      </c>
      <c r="P36" s="57">
        <v>1900.8</v>
      </c>
      <c r="Q36" s="58">
        <v>190</v>
      </c>
      <c r="R36" s="88">
        <f t="shared" si="4"/>
        <v>0.875</v>
      </c>
      <c r="S36" s="88">
        <f t="shared" si="5"/>
        <v>0.8736842105263158</v>
      </c>
      <c r="T36" s="95">
        <v>259591.24999999997</v>
      </c>
      <c r="U36" s="96">
        <v>24401</v>
      </c>
      <c r="V36" s="94">
        <f t="shared" si="1"/>
        <v>10.638549649604522</v>
      </c>
    </row>
    <row r="37" spans="1:22" s="59" customFormat="1" ht="11.25">
      <c r="A37" s="51">
        <v>31</v>
      </c>
      <c r="B37" s="52"/>
      <c r="C37" s="53" t="s">
        <v>96</v>
      </c>
      <c r="D37" s="54" t="s">
        <v>25</v>
      </c>
      <c r="E37" s="104" t="s">
        <v>97</v>
      </c>
      <c r="F37" s="55">
        <v>43742</v>
      </c>
      <c r="G37" s="56" t="s">
        <v>38</v>
      </c>
      <c r="H37" s="66">
        <v>28</v>
      </c>
      <c r="I37" s="66">
        <v>1</v>
      </c>
      <c r="J37" s="84">
        <v>1</v>
      </c>
      <c r="K37" s="67">
        <v>6</v>
      </c>
      <c r="L37" s="73">
        <v>3088.8</v>
      </c>
      <c r="M37" s="74">
        <v>309</v>
      </c>
      <c r="N37" s="86">
        <f>M37/J37</f>
        <v>309</v>
      </c>
      <c r="O37" s="91">
        <f t="shared" si="0"/>
        <v>9.996116504854369</v>
      </c>
      <c r="P37" s="57">
        <v>831.59</v>
      </c>
      <c r="Q37" s="58">
        <v>83</v>
      </c>
      <c r="R37" s="88">
        <f t="shared" si="4"/>
        <v>2.7143303791531883</v>
      </c>
      <c r="S37" s="88">
        <f t="shared" si="5"/>
        <v>2.7228915662650603</v>
      </c>
      <c r="T37" s="73">
        <v>25877.89</v>
      </c>
      <c r="U37" s="74">
        <v>1966</v>
      </c>
      <c r="V37" s="94">
        <f t="shared" si="1"/>
        <v>13.162711088504578</v>
      </c>
    </row>
    <row r="38" spans="1:22" s="59" customFormat="1" ht="11.25">
      <c r="A38" s="51">
        <v>32</v>
      </c>
      <c r="B38" s="52"/>
      <c r="C38" s="53" t="s">
        <v>89</v>
      </c>
      <c r="D38" s="54" t="s">
        <v>41</v>
      </c>
      <c r="E38" s="104" t="s">
        <v>90</v>
      </c>
      <c r="F38" s="55">
        <v>43659</v>
      </c>
      <c r="G38" s="56" t="s">
        <v>38</v>
      </c>
      <c r="H38" s="66">
        <v>22</v>
      </c>
      <c r="I38" s="66">
        <v>1</v>
      </c>
      <c r="J38" s="84">
        <v>1</v>
      </c>
      <c r="K38" s="67">
        <v>8</v>
      </c>
      <c r="L38" s="73">
        <v>2970</v>
      </c>
      <c r="M38" s="74">
        <v>297</v>
      </c>
      <c r="N38" s="86">
        <f>M38/J38</f>
        <v>297</v>
      </c>
      <c r="O38" s="91">
        <f t="shared" si="0"/>
        <v>10</v>
      </c>
      <c r="P38" s="57">
        <v>386</v>
      </c>
      <c r="Q38" s="58">
        <v>74</v>
      </c>
      <c r="R38" s="88">
        <f t="shared" si="4"/>
        <v>6.694300518134715</v>
      </c>
      <c r="S38" s="88">
        <f t="shared" si="5"/>
        <v>3.0135135135135136</v>
      </c>
      <c r="T38" s="73">
        <v>62582.09</v>
      </c>
      <c r="U38" s="74">
        <v>4672</v>
      </c>
      <c r="V38" s="94">
        <f t="shared" si="1"/>
        <v>13.395139126712328</v>
      </c>
    </row>
    <row r="39" spans="1:22" s="59" customFormat="1" ht="11.25">
      <c r="A39" s="51">
        <v>33</v>
      </c>
      <c r="B39" s="52"/>
      <c r="C39" s="61" t="s">
        <v>114</v>
      </c>
      <c r="D39" s="62" t="s">
        <v>25</v>
      </c>
      <c r="E39" s="105" t="s">
        <v>46</v>
      </c>
      <c r="F39" s="63">
        <v>43763</v>
      </c>
      <c r="G39" s="56" t="s">
        <v>29</v>
      </c>
      <c r="H39" s="68">
        <v>25</v>
      </c>
      <c r="I39" s="87">
        <v>1</v>
      </c>
      <c r="J39" s="85">
        <v>1</v>
      </c>
      <c r="K39" s="67">
        <v>3</v>
      </c>
      <c r="L39" s="97">
        <v>8057</v>
      </c>
      <c r="M39" s="98">
        <v>250</v>
      </c>
      <c r="N39" s="86">
        <f>M39/J39</f>
        <v>250</v>
      </c>
      <c r="O39" s="91">
        <f t="shared" si="0"/>
        <v>32.228</v>
      </c>
      <c r="P39" s="57">
        <v>8057</v>
      </c>
      <c r="Q39" s="58">
        <v>259</v>
      </c>
      <c r="R39" s="88">
        <f t="shared" si="4"/>
        <v>0</v>
      </c>
      <c r="S39" s="88">
        <f t="shared" si="5"/>
        <v>-0.03474903474903475</v>
      </c>
      <c r="T39" s="97">
        <v>87842</v>
      </c>
      <c r="U39" s="98">
        <v>3567</v>
      </c>
      <c r="V39" s="94">
        <f t="shared" si="1"/>
        <v>24.626296607793662</v>
      </c>
    </row>
    <row r="40" spans="1:22" s="59" customFormat="1" ht="11.25">
      <c r="A40" s="51">
        <v>34</v>
      </c>
      <c r="B40" s="52"/>
      <c r="C40" s="53" t="s">
        <v>77</v>
      </c>
      <c r="D40" s="54" t="s">
        <v>28</v>
      </c>
      <c r="E40" s="104" t="s">
        <v>78</v>
      </c>
      <c r="F40" s="55">
        <v>43679</v>
      </c>
      <c r="G40" s="56" t="s">
        <v>31</v>
      </c>
      <c r="H40" s="66">
        <v>235</v>
      </c>
      <c r="I40" s="66">
        <v>1</v>
      </c>
      <c r="J40" s="84">
        <v>1</v>
      </c>
      <c r="K40" s="67">
        <v>11</v>
      </c>
      <c r="L40" s="89">
        <v>1912</v>
      </c>
      <c r="M40" s="90">
        <v>239</v>
      </c>
      <c r="N40" s="86">
        <f>M40/J40</f>
        <v>239</v>
      </c>
      <c r="O40" s="91">
        <f t="shared" si="0"/>
        <v>8</v>
      </c>
      <c r="P40" s="57">
        <v>630</v>
      </c>
      <c r="Q40" s="58">
        <v>105</v>
      </c>
      <c r="R40" s="88">
        <f t="shared" si="4"/>
        <v>2.034920634920635</v>
      </c>
      <c r="S40" s="88">
        <f t="shared" si="5"/>
        <v>1.276190476190476</v>
      </c>
      <c r="T40" s="73">
        <v>747236.9</v>
      </c>
      <c r="U40" s="74">
        <v>45724</v>
      </c>
      <c r="V40" s="94">
        <f t="shared" si="1"/>
        <v>16.342334441431195</v>
      </c>
    </row>
    <row r="41" spans="1:22" s="59" customFormat="1" ht="11.25">
      <c r="A41" s="51">
        <v>35</v>
      </c>
      <c r="B41" s="52"/>
      <c r="C41" s="53" t="s">
        <v>47</v>
      </c>
      <c r="D41" s="54" t="s">
        <v>28</v>
      </c>
      <c r="E41" s="104" t="s">
        <v>48</v>
      </c>
      <c r="F41" s="55">
        <v>43308</v>
      </c>
      <c r="G41" s="56" t="s">
        <v>32</v>
      </c>
      <c r="H41" s="66">
        <v>242</v>
      </c>
      <c r="I41" s="66">
        <v>1</v>
      </c>
      <c r="J41" s="84">
        <v>1</v>
      </c>
      <c r="K41" s="67">
        <v>42</v>
      </c>
      <c r="L41" s="73">
        <v>2376</v>
      </c>
      <c r="M41" s="74">
        <v>238</v>
      </c>
      <c r="N41" s="86">
        <f>M41/J41</f>
        <v>238</v>
      </c>
      <c r="O41" s="91">
        <f t="shared" si="0"/>
        <v>9.983193277310924</v>
      </c>
      <c r="P41" s="57">
        <v>11286</v>
      </c>
      <c r="Q41" s="58">
        <v>1128</v>
      </c>
      <c r="R41" s="88">
        <f t="shared" si="4"/>
        <v>-0.7894736842105263</v>
      </c>
      <c r="S41" s="88">
        <f t="shared" si="5"/>
        <v>-0.7890070921985816</v>
      </c>
      <c r="T41" s="71">
        <v>955904.7400000002</v>
      </c>
      <c r="U41" s="72">
        <v>92117</v>
      </c>
      <c r="V41" s="94">
        <f t="shared" si="1"/>
        <v>10.3770719845414</v>
      </c>
    </row>
    <row r="42" spans="1:22" s="59" customFormat="1" ht="11.25">
      <c r="A42" s="51">
        <v>36</v>
      </c>
      <c r="B42" s="52"/>
      <c r="C42" s="53" t="s">
        <v>43</v>
      </c>
      <c r="D42" s="54"/>
      <c r="E42" s="104" t="s">
        <v>44</v>
      </c>
      <c r="F42" s="55">
        <v>42664</v>
      </c>
      <c r="G42" s="56" t="s">
        <v>32</v>
      </c>
      <c r="H42" s="66">
        <v>138</v>
      </c>
      <c r="I42" s="66">
        <v>1</v>
      </c>
      <c r="J42" s="84">
        <v>1</v>
      </c>
      <c r="K42" s="67">
        <v>32</v>
      </c>
      <c r="L42" s="73">
        <v>2376</v>
      </c>
      <c r="M42" s="70">
        <v>238</v>
      </c>
      <c r="N42" s="86">
        <f>M42/J42</f>
        <v>238</v>
      </c>
      <c r="O42" s="91">
        <f t="shared" si="0"/>
        <v>9.983193277310924</v>
      </c>
      <c r="P42" s="57">
        <v>1188</v>
      </c>
      <c r="Q42" s="65">
        <v>238</v>
      </c>
      <c r="R42" s="88">
        <f t="shared" si="4"/>
        <v>1</v>
      </c>
      <c r="S42" s="88">
        <f t="shared" si="5"/>
        <v>0</v>
      </c>
      <c r="T42" s="92">
        <v>619899.9399999998</v>
      </c>
      <c r="U42" s="93">
        <v>58275</v>
      </c>
      <c r="V42" s="94">
        <f t="shared" si="1"/>
        <v>10.637493607893605</v>
      </c>
    </row>
    <row r="43" spans="1:22" s="59" customFormat="1" ht="11.25">
      <c r="A43" s="51">
        <v>37</v>
      </c>
      <c r="B43" s="52"/>
      <c r="C43" s="53" t="s">
        <v>123</v>
      </c>
      <c r="D43" s="54" t="s">
        <v>36</v>
      </c>
      <c r="E43" s="104" t="s">
        <v>124</v>
      </c>
      <c r="F43" s="55">
        <v>43777</v>
      </c>
      <c r="G43" s="56" t="s">
        <v>38</v>
      </c>
      <c r="H43" s="66">
        <v>17</v>
      </c>
      <c r="I43" s="66">
        <v>5</v>
      </c>
      <c r="J43" s="84">
        <v>5</v>
      </c>
      <c r="K43" s="67">
        <v>2</v>
      </c>
      <c r="L43" s="73">
        <v>3376</v>
      </c>
      <c r="M43" s="74">
        <v>220</v>
      </c>
      <c r="N43" s="86">
        <f>M43/J43</f>
        <v>44</v>
      </c>
      <c r="O43" s="91">
        <f t="shared" si="0"/>
        <v>15.345454545454546</v>
      </c>
      <c r="P43" s="57">
        <v>23804</v>
      </c>
      <c r="Q43" s="58">
        <v>1482</v>
      </c>
      <c r="R43" s="88">
        <f t="shared" si="4"/>
        <v>-0.8581750966224164</v>
      </c>
      <c r="S43" s="88">
        <f t="shared" si="5"/>
        <v>-0.8515519568151148</v>
      </c>
      <c r="T43" s="73">
        <v>27180</v>
      </c>
      <c r="U43" s="74">
        <v>1702</v>
      </c>
      <c r="V43" s="94">
        <f t="shared" si="1"/>
        <v>15.969447708578143</v>
      </c>
    </row>
    <row r="44" spans="1:22" s="59" customFormat="1" ht="11.25">
      <c r="A44" s="51">
        <v>38</v>
      </c>
      <c r="B44" s="52"/>
      <c r="C44" s="53" t="s">
        <v>55</v>
      </c>
      <c r="D44" s="54" t="s">
        <v>25</v>
      </c>
      <c r="E44" s="104" t="s">
        <v>56</v>
      </c>
      <c r="F44" s="55">
        <v>43511</v>
      </c>
      <c r="G44" s="56" t="s">
        <v>32</v>
      </c>
      <c r="H44" s="66">
        <v>53</v>
      </c>
      <c r="I44" s="66">
        <v>1</v>
      </c>
      <c r="J44" s="84">
        <v>1</v>
      </c>
      <c r="K44" s="67">
        <v>9</v>
      </c>
      <c r="L44" s="73">
        <v>2138.4</v>
      </c>
      <c r="M44" s="74">
        <v>214</v>
      </c>
      <c r="N44" s="86">
        <f>M44/J44</f>
        <v>214</v>
      </c>
      <c r="O44" s="91">
        <f t="shared" si="0"/>
        <v>9.992523364485981</v>
      </c>
      <c r="P44" s="57">
        <v>3326.4</v>
      </c>
      <c r="Q44" s="58">
        <v>333</v>
      </c>
      <c r="R44" s="88">
        <f t="shared" si="4"/>
        <v>-0.35714285714285715</v>
      </c>
      <c r="S44" s="88">
        <f t="shared" si="5"/>
        <v>-0.35735735735735735</v>
      </c>
      <c r="T44" s="95">
        <v>207553.43999999997</v>
      </c>
      <c r="U44" s="96">
        <v>13853</v>
      </c>
      <c r="V44" s="94">
        <f t="shared" si="1"/>
        <v>14.982562621814768</v>
      </c>
    </row>
    <row r="45" spans="1:22" s="59" customFormat="1" ht="11.25">
      <c r="A45" s="51">
        <v>39</v>
      </c>
      <c r="B45" s="64"/>
      <c r="C45" s="61" t="s">
        <v>87</v>
      </c>
      <c r="D45" s="62" t="s">
        <v>33</v>
      </c>
      <c r="E45" s="105" t="s">
        <v>88</v>
      </c>
      <c r="F45" s="63">
        <v>43714</v>
      </c>
      <c r="G45" s="56" t="s">
        <v>64</v>
      </c>
      <c r="H45" s="68">
        <v>195</v>
      </c>
      <c r="I45" s="68">
        <v>1</v>
      </c>
      <c r="J45" s="84">
        <v>1</v>
      </c>
      <c r="K45" s="67">
        <v>6</v>
      </c>
      <c r="L45" s="89">
        <v>2000</v>
      </c>
      <c r="M45" s="90">
        <v>200</v>
      </c>
      <c r="N45" s="86">
        <f>M45/J45</f>
        <v>200</v>
      </c>
      <c r="O45" s="91">
        <f t="shared" si="0"/>
        <v>10</v>
      </c>
      <c r="P45" s="57">
        <v>3122</v>
      </c>
      <c r="Q45" s="58">
        <v>329</v>
      </c>
      <c r="R45" s="88">
        <f t="shared" si="4"/>
        <v>-0.35938500960922487</v>
      </c>
      <c r="S45" s="88">
        <f t="shared" si="5"/>
        <v>-0.39209726443769</v>
      </c>
      <c r="T45" s="69">
        <v>156443</v>
      </c>
      <c r="U45" s="70">
        <v>9432</v>
      </c>
      <c r="V45" s="94">
        <f t="shared" si="1"/>
        <v>16.586407972858353</v>
      </c>
    </row>
    <row r="46" spans="1:22" s="59" customFormat="1" ht="11.25">
      <c r="A46" s="51">
        <v>40</v>
      </c>
      <c r="B46" s="52"/>
      <c r="C46" s="53" t="s">
        <v>66</v>
      </c>
      <c r="D46" s="54" t="s">
        <v>28</v>
      </c>
      <c r="E46" s="104" t="s">
        <v>67</v>
      </c>
      <c r="F46" s="55">
        <v>43553</v>
      </c>
      <c r="G46" s="56" t="s">
        <v>32</v>
      </c>
      <c r="H46" s="66">
        <v>205</v>
      </c>
      <c r="I46" s="66">
        <v>1</v>
      </c>
      <c r="J46" s="84">
        <v>1</v>
      </c>
      <c r="K46" s="67">
        <v>22</v>
      </c>
      <c r="L46" s="89">
        <v>1900.8</v>
      </c>
      <c r="M46" s="90">
        <v>190</v>
      </c>
      <c r="N46" s="86">
        <f>M46/J46</f>
        <v>190</v>
      </c>
      <c r="O46" s="91">
        <f t="shared" si="0"/>
        <v>10.00421052631579</v>
      </c>
      <c r="P46" s="57">
        <v>2376</v>
      </c>
      <c r="Q46" s="58">
        <v>238</v>
      </c>
      <c r="R46" s="88">
        <f t="shared" si="4"/>
        <v>-0.2</v>
      </c>
      <c r="S46" s="88">
        <f t="shared" si="5"/>
        <v>-0.20168067226890757</v>
      </c>
      <c r="T46" s="71">
        <v>426462.87</v>
      </c>
      <c r="U46" s="72">
        <v>36573</v>
      </c>
      <c r="V46" s="94">
        <f t="shared" si="1"/>
        <v>11.660593060454433</v>
      </c>
    </row>
    <row r="47" spans="1:22" s="59" customFormat="1" ht="11.25">
      <c r="A47" s="51">
        <v>41</v>
      </c>
      <c r="B47" s="52"/>
      <c r="C47" s="53" t="s">
        <v>69</v>
      </c>
      <c r="D47" s="54" t="s">
        <v>30</v>
      </c>
      <c r="E47" s="104" t="s">
        <v>70</v>
      </c>
      <c r="F47" s="55">
        <v>43602</v>
      </c>
      <c r="G47" s="56" t="s">
        <v>32</v>
      </c>
      <c r="H47" s="66">
        <v>124</v>
      </c>
      <c r="I47" s="66">
        <v>1</v>
      </c>
      <c r="J47" s="84">
        <v>1</v>
      </c>
      <c r="K47" s="67">
        <v>13</v>
      </c>
      <c r="L47" s="89">
        <v>1900.8</v>
      </c>
      <c r="M47" s="90">
        <v>190</v>
      </c>
      <c r="N47" s="86">
        <f>M47/J47</f>
        <v>190</v>
      </c>
      <c r="O47" s="91">
        <f t="shared" si="0"/>
        <v>10.00421052631579</v>
      </c>
      <c r="P47" s="57">
        <v>2376</v>
      </c>
      <c r="Q47" s="58">
        <v>238</v>
      </c>
      <c r="R47" s="88">
        <f t="shared" si="4"/>
        <v>-0.2</v>
      </c>
      <c r="S47" s="88">
        <f t="shared" si="5"/>
        <v>-0.20168067226890757</v>
      </c>
      <c r="T47" s="95">
        <v>101219.91</v>
      </c>
      <c r="U47" s="96">
        <v>8518</v>
      </c>
      <c r="V47" s="94">
        <f t="shared" si="1"/>
        <v>11.883060577600377</v>
      </c>
    </row>
    <row r="48" spans="1:22" s="59" customFormat="1" ht="11.25">
      <c r="A48" s="51">
        <v>42</v>
      </c>
      <c r="B48" s="52"/>
      <c r="C48" s="53" t="s">
        <v>74</v>
      </c>
      <c r="D48" s="54" t="s">
        <v>25</v>
      </c>
      <c r="E48" s="104" t="s">
        <v>73</v>
      </c>
      <c r="F48" s="55">
        <v>43623</v>
      </c>
      <c r="G48" s="108" t="s">
        <v>35</v>
      </c>
      <c r="H48" s="66">
        <v>15</v>
      </c>
      <c r="I48" s="66">
        <v>1</v>
      </c>
      <c r="J48" s="84">
        <v>1</v>
      </c>
      <c r="K48" s="67">
        <v>4</v>
      </c>
      <c r="L48" s="89">
        <v>1888</v>
      </c>
      <c r="M48" s="90">
        <v>188</v>
      </c>
      <c r="N48" s="86">
        <f>M48/J48</f>
        <v>188</v>
      </c>
      <c r="O48" s="91">
        <f t="shared" si="0"/>
        <v>10.042553191489361</v>
      </c>
      <c r="P48" s="57">
        <v>2750</v>
      </c>
      <c r="Q48" s="58">
        <v>275</v>
      </c>
      <c r="R48" s="88">
        <f t="shared" si="4"/>
        <v>-0.31345454545454543</v>
      </c>
      <c r="S48" s="88">
        <f t="shared" si="5"/>
        <v>-0.31636363636363635</v>
      </c>
      <c r="T48" s="89">
        <v>22049.71</v>
      </c>
      <c r="U48" s="90">
        <v>2006</v>
      </c>
      <c r="V48" s="94">
        <f t="shared" si="1"/>
        <v>10.991879361914258</v>
      </c>
    </row>
    <row r="49" spans="1:22" s="59" customFormat="1" ht="11.25">
      <c r="A49" s="51">
        <v>43</v>
      </c>
      <c r="B49" s="52"/>
      <c r="C49" s="53" t="s">
        <v>119</v>
      </c>
      <c r="D49" s="54" t="s">
        <v>33</v>
      </c>
      <c r="E49" s="104" t="s">
        <v>119</v>
      </c>
      <c r="F49" s="55">
        <v>43770</v>
      </c>
      <c r="G49" s="56" t="s">
        <v>31</v>
      </c>
      <c r="H49" s="66">
        <v>204</v>
      </c>
      <c r="I49" s="66">
        <v>2</v>
      </c>
      <c r="J49" s="84">
        <v>2</v>
      </c>
      <c r="K49" s="67">
        <v>3</v>
      </c>
      <c r="L49" s="89">
        <v>3620</v>
      </c>
      <c r="M49" s="90">
        <v>166</v>
      </c>
      <c r="N49" s="86">
        <f>M49/J49</f>
        <v>83</v>
      </c>
      <c r="O49" s="91">
        <f t="shared" si="0"/>
        <v>21.80722891566265</v>
      </c>
      <c r="P49" s="57">
        <v>21635</v>
      </c>
      <c r="Q49" s="58">
        <v>1062</v>
      </c>
      <c r="R49" s="88">
        <f t="shared" si="4"/>
        <v>-0.8326785301594638</v>
      </c>
      <c r="S49" s="88">
        <f t="shared" si="5"/>
        <v>-0.8436911487758946</v>
      </c>
      <c r="T49" s="89">
        <v>418789.5</v>
      </c>
      <c r="U49" s="90">
        <v>21804</v>
      </c>
      <c r="V49" s="94">
        <f t="shared" si="1"/>
        <v>19.207003302146394</v>
      </c>
    </row>
    <row r="50" spans="1:22" s="59" customFormat="1" ht="11.25">
      <c r="A50" s="51">
        <v>44</v>
      </c>
      <c r="B50" s="52"/>
      <c r="C50" s="53" t="s">
        <v>61</v>
      </c>
      <c r="D50" s="54" t="s">
        <v>25</v>
      </c>
      <c r="E50" s="104" t="s">
        <v>61</v>
      </c>
      <c r="F50" s="55">
        <v>43497</v>
      </c>
      <c r="G50" s="108" t="s">
        <v>35</v>
      </c>
      <c r="H50" s="66">
        <v>16</v>
      </c>
      <c r="I50" s="66">
        <v>1</v>
      </c>
      <c r="J50" s="84">
        <v>1</v>
      </c>
      <c r="K50" s="67">
        <v>7</v>
      </c>
      <c r="L50" s="89">
        <v>1475</v>
      </c>
      <c r="M50" s="90">
        <v>147</v>
      </c>
      <c r="N50" s="86">
        <f>M50/J50</f>
        <v>147</v>
      </c>
      <c r="O50" s="91">
        <f t="shared" si="0"/>
        <v>10.034013605442176</v>
      </c>
      <c r="P50" s="57">
        <v>5793.37</v>
      </c>
      <c r="Q50" s="58">
        <v>538</v>
      </c>
      <c r="R50" s="88">
        <f t="shared" si="4"/>
        <v>-0.7453986194563785</v>
      </c>
      <c r="S50" s="88">
        <f t="shared" si="5"/>
        <v>-0.7267657992565055</v>
      </c>
      <c r="T50" s="89">
        <v>81797.29</v>
      </c>
      <c r="U50" s="90">
        <v>7034</v>
      </c>
      <c r="V50" s="94">
        <f t="shared" si="1"/>
        <v>11.62884418538527</v>
      </c>
    </row>
    <row r="51" spans="1:22" s="59" customFormat="1" ht="11.25">
      <c r="A51" s="51">
        <v>45</v>
      </c>
      <c r="B51" s="52"/>
      <c r="C51" s="53" t="s">
        <v>57</v>
      </c>
      <c r="D51" s="54" t="s">
        <v>26</v>
      </c>
      <c r="E51" s="104" t="s">
        <v>58</v>
      </c>
      <c r="F51" s="55">
        <v>43469</v>
      </c>
      <c r="G51" s="56" t="s">
        <v>35</v>
      </c>
      <c r="H51" s="66">
        <v>17</v>
      </c>
      <c r="I51" s="66">
        <v>1</v>
      </c>
      <c r="J51" s="84">
        <v>1</v>
      </c>
      <c r="K51" s="67">
        <v>7</v>
      </c>
      <c r="L51" s="73">
        <v>1475</v>
      </c>
      <c r="M51" s="74">
        <v>147</v>
      </c>
      <c r="N51" s="86">
        <f>M51/J51</f>
        <v>147</v>
      </c>
      <c r="O51" s="91">
        <f t="shared" si="0"/>
        <v>10.034013605442176</v>
      </c>
      <c r="P51" s="57">
        <v>1652</v>
      </c>
      <c r="Q51" s="58">
        <v>165</v>
      </c>
      <c r="R51" s="88">
        <f t="shared" si="4"/>
        <v>-0.10714285714285714</v>
      </c>
      <c r="S51" s="88">
        <f t="shared" si="5"/>
        <v>-0.10909090909090909</v>
      </c>
      <c r="T51" s="89">
        <v>68687.14</v>
      </c>
      <c r="U51" s="90">
        <v>6093</v>
      </c>
      <c r="V51" s="94">
        <f t="shared" si="1"/>
        <v>11.273123256195634</v>
      </c>
    </row>
    <row r="52" spans="1:22" s="59" customFormat="1" ht="11.25">
      <c r="A52" s="51">
        <v>46</v>
      </c>
      <c r="B52" s="52"/>
      <c r="C52" s="53" t="s">
        <v>62</v>
      </c>
      <c r="D52" s="54" t="s">
        <v>25</v>
      </c>
      <c r="E52" s="104" t="s">
        <v>63</v>
      </c>
      <c r="F52" s="55">
        <v>43511</v>
      </c>
      <c r="G52" s="108" t="s">
        <v>35</v>
      </c>
      <c r="H52" s="66">
        <v>16</v>
      </c>
      <c r="I52" s="66">
        <v>1</v>
      </c>
      <c r="J52" s="84">
        <v>1</v>
      </c>
      <c r="K52" s="67">
        <v>7</v>
      </c>
      <c r="L52" s="89">
        <v>1475</v>
      </c>
      <c r="M52" s="90">
        <v>147</v>
      </c>
      <c r="N52" s="86">
        <f>M52/J52</f>
        <v>147</v>
      </c>
      <c r="O52" s="91">
        <f t="shared" si="0"/>
        <v>10.034013605442176</v>
      </c>
      <c r="P52" s="57">
        <v>3186</v>
      </c>
      <c r="Q52" s="58">
        <v>327</v>
      </c>
      <c r="R52" s="88">
        <f t="shared" si="4"/>
        <v>-0.5370370370370371</v>
      </c>
      <c r="S52" s="88">
        <f t="shared" si="5"/>
        <v>-0.5504587155963303</v>
      </c>
      <c r="T52" s="89">
        <v>46225.15</v>
      </c>
      <c r="U52" s="90">
        <v>4058</v>
      </c>
      <c r="V52" s="94">
        <f t="shared" si="1"/>
        <v>11.391116313454905</v>
      </c>
    </row>
    <row r="53" spans="1:22" s="59" customFormat="1" ht="11.25">
      <c r="A53" s="51">
        <v>47</v>
      </c>
      <c r="B53" s="52"/>
      <c r="C53" s="103" t="s">
        <v>59</v>
      </c>
      <c r="D53" s="112" t="s">
        <v>39</v>
      </c>
      <c r="E53" s="107" t="s">
        <v>60</v>
      </c>
      <c r="F53" s="63">
        <v>43483</v>
      </c>
      <c r="G53" s="108" t="s">
        <v>35</v>
      </c>
      <c r="H53" s="109">
        <v>17</v>
      </c>
      <c r="I53" s="109">
        <v>1</v>
      </c>
      <c r="J53" s="113">
        <v>1</v>
      </c>
      <c r="K53" s="109">
        <v>14</v>
      </c>
      <c r="L53" s="115">
        <v>1350</v>
      </c>
      <c r="M53" s="114">
        <v>130</v>
      </c>
      <c r="N53" s="86">
        <f>M53/J53</f>
        <v>130</v>
      </c>
      <c r="O53" s="91">
        <f t="shared" si="0"/>
        <v>10.384615384615385</v>
      </c>
      <c r="P53" s="110">
        <v>1652</v>
      </c>
      <c r="Q53" s="111">
        <v>165</v>
      </c>
      <c r="R53" s="88">
        <f t="shared" si="4"/>
        <v>-0.18280871670702178</v>
      </c>
      <c r="S53" s="88">
        <f t="shared" si="5"/>
        <v>-0.21212121212121213</v>
      </c>
      <c r="T53" s="89">
        <v>185149.44</v>
      </c>
      <c r="U53" s="90">
        <v>16361</v>
      </c>
      <c r="V53" s="94">
        <f t="shared" si="1"/>
        <v>11.316511215695861</v>
      </c>
    </row>
    <row r="54" spans="1:22" s="59" customFormat="1" ht="11.25">
      <c r="A54" s="51">
        <v>48</v>
      </c>
      <c r="B54" s="52"/>
      <c r="C54" s="53" t="s">
        <v>45</v>
      </c>
      <c r="D54" s="54" t="s">
        <v>25</v>
      </c>
      <c r="E54" s="104" t="s">
        <v>45</v>
      </c>
      <c r="F54" s="55">
        <v>43084</v>
      </c>
      <c r="G54" s="56" t="s">
        <v>35</v>
      </c>
      <c r="H54" s="66">
        <v>10</v>
      </c>
      <c r="I54" s="66">
        <v>1</v>
      </c>
      <c r="J54" s="84">
        <v>1</v>
      </c>
      <c r="K54" s="67">
        <v>5</v>
      </c>
      <c r="L54" s="89">
        <v>1350</v>
      </c>
      <c r="M54" s="90">
        <v>130</v>
      </c>
      <c r="N54" s="86">
        <f>M54/J54</f>
        <v>130</v>
      </c>
      <c r="O54" s="91">
        <f t="shared" si="0"/>
        <v>10.384615384615385</v>
      </c>
      <c r="P54" s="57">
        <v>293</v>
      </c>
      <c r="Q54" s="58">
        <v>29</v>
      </c>
      <c r="R54" s="88">
        <f t="shared" si="4"/>
        <v>3.6075085324232083</v>
      </c>
      <c r="S54" s="88">
        <f t="shared" si="5"/>
        <v>3.4827586206896552</v>
      </c>
      <c r="T54" s="89">
        <v>48150.83</v>
      </c>
      <c r="U54" s="90">
        <v>4787</v>
      </c>
      <c r="V54" s="94">
        <f t="shared" si="1"/>
        <v>10.058665134739922</v>
      </c>
    </row>
    <row r="55" spans="1:22" s="59" customFormat="1" ht="11.25">
      <c r="A55" s="51">
        <v>49</v>
      </c>
      <c r="B55" s="52"/>
      <c r="C55" s="53" t="s">
        <v>79</v>
      </c>
      <c r="D55" s="54" t="s">
        <v>30</v>
      </c>
      <c r="E55" s="104" t="s">
        <v>79</v>
      </c>
      <c r="F55" s="55">
        <v>43686</v>
      </c>
      <c r="G55" s="56" t="s">
        <v>31</v>
      </c>
      <c r="H55" s="66">
        <v>232</v>
      </c>
      <c r="I55" s="66">
        <v>1</v>
      </c>
      <c r="J55" s="84">
        <v>1</v>
      </c>
      <c r="K55" s="67">
        <v>7</v>
      </c>
      <c r="L55" s="89">
        <v>882</v>
      </c>
      <c r="M55" s="90">
        <v>126</v>
      </c>
      <c r="N55" s="86">
        <f>M55/J55</f>
        <v>126</v>
      </c>
      <c r="O55" s="91">
        <f t="shared" si="0"/>
        <v>7</v>
      </c>
      <c r="P55" s="57">
        <v>857.5</v>
      </c>
      <c r="Q55" s="58">
        <v>49</v>
      </c>
      <c r="R55" s="88">
        <f t="shared" si="4"/>
        <v>0.02857142857142857</v>
      </c>
      <c r="S55" s="88">
        <f t="shared" si="5"/>
        <v>1.5714285714285714</v>
      </c>
      <c r="T55" s="73">
        <v>609021.5</v>
      </c>
      <c r="U55" s="74">
        <v>64773</v>
      </c>
      <c r="V55" s="94">
        <f t="shared" si="1"/>
        <v>9.402397603939914</v>
      </c>
    </row>
    <row r="56" spans="1:22" s="59" customFormat="1" ht="11.25">
      <c r="A56" s="51">
        <v>50</v>
      </c>
      <c r="B56" s="52"/>
      <c r="C56" s="53" t="s">
        <v>80</v>
      </c>
      <c r="D56" s="54" t="s">
        <v>30</v>
      </c>
      <c r="E56" s="104" t="s">
        <v>81</v>
      </c>
      <c r="F56" s="55">
        <v>43335</v>
      </c>
      <c r="G56" s="56" t="s">
        <v>37</v>
      </c>
      <c r="H56" s="66">
        <v>94</v>
      </c>
      <c r="I56" s="66">
        <v>1</v>
      </c>
      <c r="J56" s="84">
        <v>1</v>
      </c>
      <c r="K56" s="67">
        <v>5</v>
      </c>
      <c r="L56" s="73">
        <v>1123</v>
      </c>
      <c r="M56" s="70">
        <v>88</v>
      </c>
      <c r="N56" s="86">
        <f>M56/J56</f>
        <v>88</v>
      </c>
      <c r="O56" s="91">
        <f t="shared" si="0"/>
        <v>12.761363636363637</v>
      </c>
      <c r="P56" s="57">
        <v>290</v>
      </c>
      <c r="Q56" s="65">
        <v>29</v>
      </c>
      <c r="R56" s="88">
        <f t="shared" si="4"/>
        <v>2.872413793103448</v>
      </c>
      <c r="S56" s="88">
        <f t="shared" si="5"/>
        <v>2.0344827586206895</v>
      </c>
      <c r="T56" s="69">
        <v>84472</v>
      </c>
      <c r="U56" s="70">
        <v>5267</v>
      </c>
      <c r="V56" s="94">
        <f t="shared" si="1"/>
        <v>16.03797228023543</v>
      </c>
    </row>
    <row r="57" spans="1:22" s="59" customFormat="1" ht="11.25">
      <c r="A57" s="51">
        <v>51</v>
      </c>
      <c r="B57" s="64"/>
      <c r="C57" s="61" t="s">
        <v>71</v>
      </c>
      <c r="D57" s="62" t="s">
        <v>28</v>
      </c>
      <c r="E57" s="105" t="s">
        <v>72</v>
      </c>
      <c r="F57" s="63">
        <v>43609</v>
      </c>
      <c r="G57" s="56" t="s">
        <v>64</v>
      </c>
      <c r="H57" s="68">
        <v>286</v>
      </c>
      <c r="I57" s="68">
        <v>1</v>
      </c>
      <c r="J57" s="84">
        <v>1</v>
      </c>
      <c r="K57" s="67">
        <v>12</v>
      </c>
      <c r="L57" s="89">
        <v>516</v>
      </c>
      <c r="M57" s="90">
        <v>86</v>
      </c>
      <c r="N57" s="86">
        <f>M57/J57</f>
        <v>86</v>
      </c>
      <c r="O57" s="91">
        <f t="shared" si="0"/>
        <v>6</v>
      </c>
      <c r="P57" s="57">
        <v>12848</v>
      </c>
      <c r="Q57" s="58">
        <v>1709</v>
      </c>
      <c r="R57" s="88">
        <f t="shared" si="4"/>
        <v>-0.959838107098381</v>
      </c>
      <c r="S57" s="88">
        <f t="shared" si="5"/>
        <v>-0.9496781743709772</v>
      </c>
      <c r="T57" s="92">
        <v>608133.61</v>
      </c>
      <c r="U57" s="93">
        <v>44641</v>
      </c>
      <c r="V57" s="94">
        <f t="shared" si="1"/>
        <v>13.622759570798145</v>
      </c>
    </row>
    <row r="58" spans="1:22" s="59" customFormat="1" ht="11.25">
      <c r="A58" s="51">
        <v>52</v>
      </c>
      <c r="B58" s="52"/>
      <c r="C58" s="53" t="s">
        <v>86</v>
      </c>
      <c r="D58" s="54" t="s">
        <v>30</v>
      </c>
      <c r="E58" s="104" t="s">
        <v>86</v>
      </c>
      <c r="F58" s="55">
        <v>43707</v>
      </c>
      <c r="G58" s="56" t="s">
        <v>31</v>
      </c>
      <c r="H58" s="66">
        <v>266</v>
      </c>
      <c r="I58" s="66">
        <v>1</v>
      </c>
      <c r="J58" s="84">
        <v>1</v>
      </c>
      <c r="K58" s="67">
        <v>10</v>
      </c>
      <c r="L58" s="89">
        <v>548</v>
      </c>
      <c r="M58" s="90">
        <v>72</v>
      </c>
      <c r="N58" s="86">
        <f>M58/J58</f>
        <v>72</v>
      </c>
      <c r="O58" s="91">
        <f t="shared" si="0"/>
        <v>7.611111111111111</v>
      </c>
      <c r="P58" s="57">
        <v>4752</v>
      </c>
      <c r="Q58" s="58">
        <v>792</v>
      </c>
      <c r="R58" s="88">
        <f t="shared" si="4"/>
        <v>-0.8846801346801347</v>
      </c>
      <c r="S58" s="88">
        <f t="shared" si="5"/>
        <v>-0.9090909090909091</v>
      </c>
      <c r="T58" s="89">
        <v>3574510.5</v>
      </c>
      <c r="U58" s="90">
        <v>227760</v>
      </c>
      <c r="V58" s="94">
        <f t="shared" si="1"/>
        <v>15.694197839831402</v>
      </c>
    </row>
    <row r="59" spans="1:22" s="59" customFormat="1" ht="11.25">
      <c r="A59" s="51">
        <v>53</v>
      </c>
      <c r="B59" s="52"/>
      <c r="C59" s="116" t="s">
        <v>75</v>
      </c>
      <c r="D59" s="54" t="s">
        <v>33</v>
      </c>
      <c r="E59" s="104" t="s">
        <v>76</v>
      </c>
      <c r="F59" s="55">
        <v>43658</v>
      </c>
      <c r="G59" s="56" t="s">
        <v>31</v>
      </c>
      <c r="H59" s="66">
        <v>230</v>
      </c>
      <c r="I59" s="66">
        <v>1</v>
      </c>
      <c r="J59" s="84">
        <v>1</v>
      </c>
      <c r="K59" s="67">
        <v>6</v>
      </c>
      <c r="L59" s="89">
        <v>400</v>
      </c>
      <c r="M59" s="90">
        <v>50</v>
      </c>
      <c r="N59" s="86">
        <f>M59/J59</f>
        <v>50</v>
      </c>
      <c r="O59" s="91">
        <f t="shared" si="0"/>
        <v>8</v>
      </c>
      <c r="P59" s="57">
        <v>770</v>
      </c>
      <c r="Q59" s="58">
        <v>110</v>
      </c>
      <c r="R59" s="88">
        <f t="shared" si="4"/>
        <v>-0.4805194805194805</v>
      </c>
      <c r="S59" s="88">
        <f t="shared" si="5"/>
        <v>-0.5454545454545454</v>
      </c>
      <c r="T59" s="89">
        <v>482916.5</v>
      </c>
      <c r="U59" s="90">
        <v>29941</v>
      </c>
      <c r="V59" s="94">
        <f t="shared" si="1"/>
        <v>16.12893690925487</v>
      </c>
    </row>
    <row r="60" spans="1:22" s="59" customFormat="1" ht="11.25">
      <c r="A60" s="51">
        <v>54</v>
      </c>
      <c r="B60" s="52"/>
      <c r="C60" s="53" t="s">
        <v>103</v>
      </c>
      <c r="D60" s="54" t="s">
        <v>25</v>
      </c>
      <c r="E60" s="104" t="s">
        <v>104</v>
      </c>
      <c r="F60" s="55">
        <v>43756</v>
      </c>
      <c r="G60" s="56" t="s">
        <v>32</v>
      </c>
      <c r="H60" s="66">
        <v>37</v>
      </c>
      <c r="I60" s="66">
        <v>1</v>
      </c>
      <c r="J60" s="84">
        <v>1</v>
      </c>
      <c r="K60" s="67">
        <v>5</v>
      </c>
      <c r="L60" s="89">
        <v>532</v>
      </c>
      <c r="M60" s="90">
        <v>38</v>
      </c>
      <c r="N60" s="86">
        <f>M60/J60</f>
        <v>38</v>
      </c>
      <c r="O60" s="91">
        <f t="shared" si="0"/>
        <v>14</v>
      </c>
      <c r="P60" s="57">
        <v>1478</v>
      </c>
      <c r="Q60" s="58">
        <v>78</v>
      </c>
      <c r="R60" s="88">
        <f t="shared" si="4"/>
        <v>-0.6400541271989174</v>
      </c>
      <c r="S60" s="88">
        <f t="shared" si="5"/>
        <v>-0.5128205128205128</v>
      </c>
      <c r="T60" s="95">
        <v>114705.5</v>
      </c>
      <c r="U60" s="96">
        <v>6911</v>
      </c>
      <c r="V60" s="94">
        <f t="shared" si="1"/>
        <v>16.597525683692663</v>
      </c>
    </row>
    <row r="61" spans="1:22" s="59" customFormat="1" ht="11.25">
      <c r="A61" s="51">
        <v>55</v>
      </c>
      <c r="B61" s="52"/>
      <c r="C61" s="53" t="s">
        <v>112</v>
      </c>
      <c r="D61" s="54" t="s">
        <v>25</v>
      </c>
      <c r="E61" s="104" t="s">
        <v>109</v>
      </c>
      <c r="F61" s="55">
        <v>43763</v>
      </c>
      <c r="G61" s="56" t="s">
        <v>38</v>
      </c>
      <c r="H61" s="66">
        <v>22</v>
      </c>
      <c r="I61" s="66">
        <v>2</v>
      </c>
      <c r="J61" s="84">
        <v>2</v>
      </c>
      <c r="K61" s="67">
        <v>4</v>
      </c>
      <c r="L61" s="73">
        <v>206</v>
      </c>
      <c r="M61" s="74">
        <v>30</v>
      </c>
      <c r="N61" s="86">
        <f>M61/J61</f>
        <v>15</v>
      </c>
      <c r="O61" s="91">
        <f t="shared" si="0"/>
        <v>6.866666666666666</v>
      </c>
      <c r="P61" s="57">
        <v>1799</v>
      </c>
      <c r="Q61" s="58">
        <v>178</v>
      </c>
      <c r="R61" s="88">
        <f t="shared" si="4"/>
        <v>-0.8854919399666481</v>
      </c>
      <c r="S61" s="88">
        <f t="shared" si="5"/>
        <v>-0.8314606741573034</v>
      </c>
      <c r="T61" s="73">
        <v>39439</v>
      </c>
      <c r="U61" s="74">
        <v>2736</v>
      </c>
      <c r="V61" s="94">
        <f t="shared" si="1"/>
        <v>14.414839181286549</v>
      </c>
    </row>
    <row r="62" spans="1:22" s="59" customFormat="1" ht="11.25">
      <c r="A62" s="51">
        <v>56</v>
      </c>
      <c r="B62" s="52"/>
      <c r="C62" s="53" t="s">
        <v>111</v>
      </c>
      <c r="D62" s="54" t="s">
        <v>30</v>
      </c>
      <c r="E62" s="104" t="s">
        <v>110</v>
      </c>
      <c r="F62" s="55">
        <v>43763</v>
      </c>
      <c r="G62" s="56" t="s">
        <v>38</v>
      </c>
      <c r="H62" s="66">
        <v>1</v>
      </c>
      <c r="I62" s="66">
        <v>1</v>
      </c>
      <c r="J62" s="84">
        <v>1</v>
      </c>
      <c r="K62" s="67">
        <v>4</v>
      </c>
      <c r="L62" s="73">
        <v>202</v>
      </c>
      <c r="M62" s="74">
        <v>30</v>
      </c>
      <c r="N62" s="86">
        <f>M62/J62</f>
        <v>30</v>
      </c>
      <c r="O62" s="91">
        <f t="shared" si="0"/>
        <v>6.733333333333333</v>
      </c>
      <c r="P62" s="57">
        <v>683</v>
      </c>
      <c r="Q62" s="58">
        <v>96</v>
      </c>
      <c r="R62" s="88">
        <f t="shared" si="4"/>
        <v>-0.7042459736456809</v>
      </c>
      <c r="S62" s="88">
        <f t="shared" si="5"/>
        <v>-0.6875</v>
      </c>
      <c r="T62" s="73">
        <v>8363</v>
      </c>
      <c r="U62" s="74">
        <v>753</v>
      </c>
      <c r="V62" s="94">
        <f t="shared" si="1"/>
        <v>11.106241699867198</v>
      </c>
    </row>
    <row r="63" spans="1:22" s="59" customFormat="1" ht="11.25">
      <c r="A63" s="51">
        <v>57</v>
      </c>
      <c r="B63" s="52"/>
      <c r="C63" s="53" t="s">
        <v>54</v>
      </c>
      <c r="D63" s="54" t="s">
        <v>26</v>
      </c>
      <c r="E63" s="104" t="s">
        <v>54</v>
      </c>
      <c r="F63" s="55">
        <v>43455</v>
      </c>
      <c r="G63" s="56" t="s">
        <v>38</v>
      </c>
      <c r="H63" s="66">
        <v>34</v>
      </c>
      <c r="I63" s="66">
        <v>2</v>
      </c>
      <c r="J63" s="84">
        <v>2</v>
      </c>
      <c r="K63" s="67">
        <v>8</v>
      </c>
      <c r="L63" s="73">
        <v>140</v>
      </c>
      <c r="M63" s="74">
        <v>9</v>
      </c>
      <c r="N63" s="86">
        <f>M63/J63</f>
        <v>4.5</v>
      </c>
      <c r="O63" s="91">
        <f t="shared" si="0"/>
        <v>15.555555555555555</v>
      </c>
      <c r="P63" s="57">
        <v>3088.8</v>
      </c>
      <c r="Q63" s="58">
        <v>309</v>
      </c>
      <c r="R63" s="88">
        <f t="shared" si="4"/>
        <v>-0.9546749546749547</v>
      </c>
      <c r="S63" s="88">
        <f t="shared" si="5"/>
        <v>-0.970873786407767</v>
      </c>
      <c r="T63" s="73">
        <v>131965.69999999998</v>
      </c>
      <c r="U63" s="74">
        <v>9558</v>
      </c>
      <c r="V63" s="94">
        <f t="shared" si="1"/>
        <v>13.806831973216152</v>
      </c>
    </row>
    <row r="64" spans="1:22" s="59" customFormat="1" ht="11.25">
      <c r="A64" s="51">
        <v>58</v>
      </c>
      <c r="B64" s="52"/>
      <c r="C64" s="53" t="s">
        <v>84</v>
      </c>
      <c r="D64" s="54" t="s">
        <v>26</v>
      </c>
      <c r="E64" s="104" t="s">
        <v>85</v>
      </c>
      <c r="F64" s="55">
        <v>43707</v>
      </c>
      <c r="G64" s="56" t="s">
        <v>38</v>
      </c>
      <c r="H64" s="66">
        <v>20</v>
      </c>
      <c r="I64" s="66">
        <v>1</v>
      </c>
      <c r="J64" s="84">
        <v>1</v>
      </c>
      <c r="K64" s="67">
        <v>10</v>
      </c>
      <c r="L64" s="73">
        <v>55</v>
      </c>
      <c r="M64" s="74">
        <v>3</v>
      </c>
      <c r="N64" s="86">
        <f>M64/J64</f>
        <v>3</v>
      </c>
      <c r="O64" s="91">
        <f t="shared" si="0"/>
        <v>18.333333333333332</v>
      </c>
      <c r="P64" s="57">
        <v>410</v>
      </c>
      <c r="Q64" s="58">
        <v>23</v>
      </c>
      <c r="R64" s="88">
        <f t="shared" si="4"/>
        <v>-0.8658536585365854</v>
      </c>
      <c r="S64" s="88">
        <f t="shared" si="5"/>
        <v>-0.8695652173913043</v>
      </c>
      <c r="T64" s="73">
        <v>43312.08</v>
      </c>
      <c r="U64" s="74">
        <v>3556</v>
      </c>
      <c r="V64" s="94">
        <f t="shared" si="1"/>
        <v>12.18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MEHMET</cp:lastModifiedBy>
  <cp:lastPrinted>2019-05-25T10:12:45Z</cp:lastPrinted>
  <dcterms:created xsi:type="dcterms:W3CDTF">2006-03-15T09:07:04Z</dcterms:created>
  <dcterms:modified xsi:type="dcterms:W3CDTF">2019-11-22T15:21:10Z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