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3865" windowHeight="7365" tabRatio="580" activeTab="0"/>
  </bookViews>
  <sheets>
    <sheet name="13-19.9.2019 (hafta)" sheetId="1" r:id="rId1"/>
  </sheets>
  <definedNames>
    <definedName name="Excel_BuiltIn__FilterDatabase" localSheetId="0">'13-19.9.2019 (hafta)'!$A$1:$V$69</definedName>
    <definedName name="_xlnm.Print_Area" localSheetId="0">'13-19.9.2019 (hafta)'!#REF!</definedName>
  </definedNames>
  <calcPr fullCalcOnLoad="1"/>
</workbook>
</file>

<file path=xl/sharedStrings.xml><?xml version="1.0" encoding="utf-8"?>
<sst xmlns="http://schemas.openxmlformats.org/spreadsheetml/2006/main" count="288" uniqueCount="143">
  <si>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</si>
  <si>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</si>
  <si>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</si>
  <si>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</si>
  <si>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</si>
  <si>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</si>
  <si>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</si>
  <si>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</si>
  <si>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</si>
  <si>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</si>
  <si>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</si>
  <si>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</si>
  <si>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</si>
  <si>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</si>
  <si>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</si>
  <si>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</si>
  <si>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</si>
  <si>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</si>
  <si>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</si>
  <si>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</si>
  <si>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</si>
  <si>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</si>
  <si>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</si>
  <si>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</si>
  <si>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</si>
  <si>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</si>
  <si>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</si>
  <si>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</si>
  <si>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</si>
  <si>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</si>
  <si>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</si>
  <si>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</si>
  <si>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</si>
  <si>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</si>
  <si>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13+</t>
  </si>
  <si>
    <t>BS DAĞITIM</t>
  </si>
  <si>
    <t>13+15A</t>
  </si>
  <si>
    <t>MC FİLM</t>
  </si>
  <si>
    <t>KURMACA</t>
  </si>
  <si>
    <t>VYKRADENA PRYNTSESA: RUSLAN I LUDMILA</t>
  </si>
  <si>
    <t>KAYIP PRENSES</t>
  </si>
  <si>
    <t>EARLY MAN</t>
  </si>
  <si>
    <t>TAŞ DEVRİ FİRARDA</t>
  </si>
  <si>
    <t>18+</t>
  </si>
  <si>
    <t>UNA MUJER FANTASTICA</t>
  </si>
  <si>
    <t>MUHTEŞEM KADIN</t>
  </si>
  <si>
    <t>SOFRA SIRLARI</t>
  </si>
  <si>
    <t>13A</t>
  </si>
  <si>
    <t>KRYAKNUTYE KANIKULY - QUACKERZ</t>
  </si>
  <si>
    <t>KAHRAMAN ÖRDEK</t>
  </si>
  <si>
    <t>BLUE</t>
  </si>
  <si>
    <t>KORKU HİKAYELERİ</t>
  </si>
  <si>
    <t>CJET</t>
  </si>
  <si>
    <t>MÜSLÜM</t>
  </si>
  <si>
    <t>BORÇ</t>
  </si>
  <si>
    <t>SON ÇIKIŞ</t>
  </si>
  <si>
    <t>GÖRÜLMÜŞTÜR</t>
  </si>
  <si>
    <t>GIRL</t>
  </si>
  <si>
    <t>KIZ</t>
  </si>
  <si>
    <t>TME FILMS</t>
  </si>
  <si>
    <t>DER GOLDENE HANDSCHUH</t>
  </si>
  <si>
    <t>ALTIN ELDİVEN</t>
  </si>
  <si>
    <t>SAF</t>
  </si>
  <si>
    <t>NEBULA</t>
  </si>
  <si>
    <t>İÇERDEKİLER</t>
  </si>
  <si>
    <t>GRANS</t>
  </si>
  <si>
    <t>SINIR</t>
  </si>
  <si>
    <t>KRAL MİDAS'IN HAZİNESİ</t>
  </si>
  <si>
    <t>THE LION KING</t>
  </si>
  <si>
    <t>ASLAN KRAL</t>
  </si>
  <si>
    <t>RİTÜEL</t>
  </si>
  <si>
    <t>YULI</t>
  </si>
  <si>
    <t>MIDSOMMAR</t>
  </si>
  <si>
    <t>GENİŞ AİLE: KOMŞU KIZI</t>
  </si>
  <si>
    <t>FAST &amp; FURIOUS PRESENTS: HOBBS &amp; SHAW</t>
  </si>
  <si>
    <t>HIZLI VE ÖFKELİ: HOBBS VE SHAW</t>
  </si>
  <si>
    <t>SİCCİN 6</t>
  </si>
  <si>
    <t>DORA VE KAYIP ALTIN ŞEHRİ</t>
  </si>
  <si>
    <t>DORA AND THE LOST CITY OF GOLD</t>
  </si>
  <si>
    <t>PLAY OR DIE</t>
  </si>
  <si>
    <t>NOUS FINIRONS ENSEMBLE</t>
  </si>
  <si>
    <t>KÜÇÜK BEYAZ YALANLAR DEVAM EDİYOR</t>
  </si>
  <si>
    <t>SESİNDE AŞK VAR</t>
  </si>
  <si>
    <t>LATE NIGHT</t>
  </si>
  <si>
    <t>THE ANGRY BIRDS MOVIE 2</t>
  </si>
  <si>
    <t>ANGRY BIRDS FİLMİ 2</t>
  </si>
  <si>
    <t>DAMIEN VEUT CHANGER LE MONDE</t>
  </si>
  <si>
    <t>ACELE BABA ARANIYOR</t>
  </si>
  <si>
    <t>KAÇIŞ OYUNU</t>
  </si>
  <si>
    <t>SCARY STORIES TO TELL IN THE DARK</t>
  </si>
  <si>
    <t>ANGEL HAS FALLEN</t>
  </si>
  <si>
    <t>KOD ADI: ANGEL</t>
  </si>
  <si>
    <t>SAR BAŞA</t>
  </si>
  <si>
    <t>ONCE UPON A TIME IN HOLLYWOOD</t>
  </si>
  <si>
    <t>BİR ZAMANLAR… HOLYWOOD'DA</t>
  </si>
  <si>
    <t>THE LURING</t>
  </si>
  <si>
    <t>ÖLÜM OYUNU</t>
  </si>
  <si>
    <t>KEDİLER</t>
  </si>
  <si>
    <t>NEW YORK'TA YAĞMURLU BİR GÜN</t>
  </si>
  <si>
    <t>MAO YU TAO HUA YUAN</t>
  </si>
  <si>
    <t>A RAINY DAY IN NEW YORK</t>
  </si>
  <si>
    <t>DI JIU TIAN CHANG</t>
  </si>
  <si>
    <t>ELVEDA OĞLUM</t>
  </si>
  <si>
    <t>MASAL ŞATOSU: SİHİRLİ DAVET</t>
  </si>
  <si>
    <t>İBLİS ESİR-İ BEDEN</t>
  </si>
  <si>
    <t>MİRCİN</t>
  </si>
  <si>
    <t>ABIGAIL: SINIRLARIN ÖTESİNDE</t>
  </si>
  <si>
    <t>ABIGAIL</t>
  </si>
  <si>
    <t>45-25 #KUSURSUZCİNAYET</t>
  </si>
  <si>
    <t>DÜZENBAZLAR KULÜBÜ</t>
  </si>
  <si>
    <t>BILLIONAIRE BOYS CLUB</t>
  </si>
  <si>
    <t>HANGİ KADIN</t>
  </si>
  <si>
    <t>CELLE QUE VOUS CROYEZ</t>
  </si>
  <si>
    <t>CİN-Sİ BOZUK</t>
  </si>
  <si>
    <t>BHARAT</t>
  </si>
  <si>
    <t>KOLEJ HAVASI: BİR BEŞİKTAŞ FİLMİ</t>
  </si>
  <si>
    <t>THE LION KID</t>
  </si>
  <si>
    <t>ASLAN ÇOCUK</t>
  </si>
  <si>
    <t>BOZKIR: KUŞLARA BAK KUŞLARA</t>
  </si>
  <si>
    <t>SERSERİLER</t>
  </si>
  <si>
    <t>ASTRO GARDENER</t>
  </si>
  <si>
    <t>UZAY PARKI</t>
  </si>
  <si>
    <t>GOOD BOYS</t>
  </si>
  <si>
    <t>USLU ÇOCUKLAR</t>
  </si>
  <si>
    <t>IT CHAPTER TWO</t>
  </si>
  <si>
    <t>O BÖLÜM 2</t>
  </si>
  <si>
    <t>THE CURRENT WAR</t>
  </si>
  <si>
    <t>CİN AZABI</t>
  </si>
  <si>
    <t>ELEKTRİK SAVAŞLARI</t>
  </si>
  <si>
    <t>SYNONYMES</t>
  </si>
  <si>
    <t>EŞ ANLAMLILAR</t>
  </si>
  <si>
    <t>ARKADAŞIM BENJAMIN</t>
  </si>
  <si>
    <t>BENJAMIN BLUMCHEN</t>
  </si>
  <si>
    <t>CASUS</t>
  </si>
  <si>
    <t>THE OPERATIVE</t>
  </si>
  <si>
    <t>FUNNY PETS 2</t>
  </si>
  <si>
    <t>3 LIVES</t>
  </si>
  <si>
    <t>SEVİMLİ EVCİL HAYVANLAR</t>
  </si>
  <si>
    <t>ÖLÜMCÜL TEMAS</t>
  </si>
  <si>
    <t>BURN</t>
  </si>
  <si>
    <t>CEHENNEM GECESİ</t>
  </si>
  <si>
    <t>KIZ KARDEŞLER</t>
  </si>
  <si>
    <t>13 - 19 EYLÜL  2019 / 37. VİZYON HAFTASI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</si>
</sst>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_-;\-* #,##0_-;_-* &quot;-&quot;_-;_-@_-"/>
    <numFmt numFmtId="165" formatCode="_-* #,##0.00_-;\-* #,##0.00_-;_-* &quot;-&quot;??_-;_-@_-"/>
    <numFmt numFmtId="166" formatCode="#,##0\ &quot;₺&quot;;\-#,##0\ &quot;₺&quot;"/>
    <numFmt numFmtId="167" formatCode="#,##0\ &quot;₺&quot;;[Red]\-#,##0\ &quot;₺&quot;"/>
    <numFmt numFmtId="168" formatCode="#,##0.00\ &quot;₺&quot;;\-#,##0.00\ &quot;₺&quot;"/>
    <numFmt numFmtId="169" formatCode="#,##0.00\ &quot;₺&quot;;[Red]\-#,##0.00\ &quot;₺&quot;"/>
    <numFmt numFmtId="170" formatCode="_-* #,##0\ &quot;₺&quot;_-;\-* #,##0\ &quot;₺&quot;_-;_-* &quot;-&quot;\ &quot;₺&quot;_-;_-@_-"/>
    <numFmt numFmtId="171" formatCode="_-* #,##0\ _₺_-;\-* #,##0\ _₺_-;_-* &quot;-&quot;\ _₺_-;_-@_-"/>
    <numFmt numFmtId="172" formatCode="_-* #,##0.00\ &quot;₺&quot;_-;\-* #,##0.00\ &quot;₺&quot;_-;_-* &quot;-&quot;??\ &quot;₺&quot;_-;_-@_-"/>
    <numFmt numFmtId="173" formatCode="_-* #,##0.00\ _₺_-;\-* #,##0.00\ _₺_-;_-* &quot;-&quot;??\ _₺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</numFmts>
  <fonts count="8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b/>
      <sz val="7"/>
      <color theme="0" tint="-0.4999699890613556"/>
      <name val="Calibri"/>
      <family val="2"/>
    </font>
    <font>
      <sz val="7"/>
      <color theme="1"/>
      <name val="Calibri"/>
      <family val="2"/>
    </font>
    <font>
      <b/>
      <sz val="7"/>
      <color theme="1" tint="0.49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0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1" fillId="22" borderId="6" applyNumberFormat="0" applyAlignment="0" applyProtection="0"/>
    <xf numFmtId="0" fontId="62" fillId="20" borderId="6" applyNumberFormat="0" applyAlignment="0" applyProtection="0"/>
    <xf numFmtId="0" fontId="63" fillId="23" borderId="7" applyNumberFormat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67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3" fontId="52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0" fillId="0" borderId="14" xfId="46" applyNumberFormat="1" applyFont="1" applyFill="1" applyBorder="1" applyAlignment="1" applyProtection="1">
      <alignment horizontal="right" vertical="center"/>
      <protection locked="0"/>
    </xf>
    <xf numFmtId="3" fontId="70" fillId="0" borderId="14" xfId="46" applyNumberFormat="1" applyFont="1" applyFill="1" applyBorder="1" applyAlignment="1" applyProtection="1">
      <alignment horizontal="right" vertical="center"/>
      <protection locked="0"/>
    </xf>
    <xf numFmtId="4" fontId="70" fillId="0" borderId="14" xfId="69" applyNumberFormat="1" applyFont="1" applyFill="1" applyBorder="1" applyAlignment="1" applyProtection="1">
      <alignment horizontal="right" vertical="center"/>
      <protection/>
    </xf>
    <xf numFmtId="3" fontId="70" fillId="0" borderId="14" xfId="69" applyNumberFormat="1" applyFont="1" applyFill="1" applyBorder="1" applyAlignment="1" applyProtection="1">
      <alignment horizontal="right" vertical="center"/>
      <protection/>
    </xf>
    <xf numFmtId="4" fontId="70" fillId="0" borderId="14" xfId="44" applyNumberFormat="1" applyFont="1" applyFill="1" applyBorder="1" applyAlignment="1" applyProtection="1">
      <alignment horizontal="right" vertical="center"/>
      <protection locked="0"/>
    </xf>
    <xf numFmtId="3" fontId="70" fillId="0" borderId="14" xfId="44" applyNumberFormat="1" applyFont="1" applyFill="1" applyBorder="1" applyAlignment="1" applyProtection="1">
      <alignment horizontal="right" vertical="center"/>
      <protection locked="0"/>
    </xf>
    <xf numFmtId="4" fontId="70" fillId="0" borderId="14" xfId="0" applyNumberFormat="1" applyFont="1" applyFill="1" applyBorder="1" applyAlignment="1" applyProtection="1">
      <alignment horizontal="right" vertical="center" shrinkToFit="1"/>
      <protection/>
    </xf>
    <xf numFmtId="3" fontId="70" fillId="0" borderId="14" xfId="45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1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0" fillId="0" borderId="14" xfId="45" applyNumberFormat="1" applyFont="1" applyFill="1" applyBorder="1" applyAlignment="1" applyProtection="1">
      <alignment horizontal="right" vertical="center" shrinkToFit="1"/>
      <protection/>
    </xf>
    <xf numFmtId="3" fontId="70" fillId="0" borderId="14" xfId="45" applyNumberFormat="1" applyFont="1" applyFill="1" applyBorder="1" applyAlignment="1" applyProtection="1">
      <alignment horizontal="right" vertical="center" shrinkToFit="1"/>
      <protection/>
    </xf>
    <xf numFmtId="0" fontId="72" fillId="35" borderId="0" xfId="0" applyFont="1" applyFill="1" applyAlignment="1">
      <alignment horizontal="center" vertical="center"/>
    </xf>
    <xf numFmtId="0" fontId="73" fillId="35" borderId="0" xfId="0" applyNumberFormat="1" applyFont="1" applyFill="1" applyAlignment="1">
      <alignment horizontal="center" vertical="center"/>
    </xf>
    <xf numFmtId="0" fontId="74" fillId="35" borderId="0" xfId="0" applyFont="1" applyFill="1" applyBorder="1" applyAlignment="1" applyProtection="1">
      <alignment horizontal="center" vertical="center"/>
      <protection locked="0"/>
    </xf>
    <xf numFmtId="0" fontId="75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6" fillId="35" borderId="0" xfId="0" applyNumberFormat="1" applyFont="1" applyFill="1" applyBorder="1" applyAlignment="1" applyProtection="1">
      <alignment horizontal="center" vertical="center"/>
      <protection/>
    </xf>
    <xf numFmtId="3" fontId="6" fillId="0" borderId="14" xfId="141" applyNumberFormat="1" applyFont="1" applyFill="1" applyBorder="1" applyAlignment="1" applyProtection="1">
      <alignment horizontal="right" vertical="center"/>
      <protection/>
    </xf>
    <xf numFmtId="185" fontId="6" fillId="0" borderId="14" xfId="143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1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9" applyNumberFormat="1" applyFont="1" applyFill="1" applyBorder="1" applyAlignment="1" applyProtection="1">
      <alignment horizontal="right" vertical="center"/>
      <protection/>
    </xf>
    <xf numFmtId="3" fontId="21" fillId="0" borderId="14" xfId="69" applyNumberFormat="1" applyFont="1" applyFill="1" applyBorder="1" applyAlignment="1" applyProtection="1">
      <alignment horizontal="right" vertical="center"/>
      <protection/>
    </xf>
    <xf numFmtId="4" fontId="21" fillId="0" borderId="14" xfId="0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122" applyNumberFormat="1" applyFont="1" applyFill="1" applyBorder="1" applyAlignment="1" applyProtection="1">
      <alignment horizontal="right" vertical="center" wrapText="1"/>
      <protection/>
    </xf>
    <xf numFmtId="3" fontId="21" fillId="0" borderId="14" xfId="0" applyNumberFormat="1" applyFont="1" applyFill="1" applyBorder="1" applyAlignment="1">
      <alignment horizontal="right" vertical="center" wrapText="1"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4" fontId="70" fillId="0" borderId="14" xfId="44" applyNumberFormat="1" applyFont="1" applyFill="1" applyBorder="1" applyAlignment="1" applyProtection="1">
      <alignment horizontal="right" vertical="center"/>
      <protection locked="0"/>
    </xf>
    <xf numFmtId="3" fontId="70" fillId="0" borderId="14" xfId="44" applyNumberFormat="1" applyFont="1" applyFill="1" applyBorder="1" applyAlignment="1" applyProtection="1">
      <alignment horizontal="right" vertical="center"/>
      <protection locked="0"/>
    </xf>
    <xf numFmtId="189" fontId="77" fillId="0" borderId="14" xfId="0" applyNumberFormat="1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78" fillId="0" borderId="14" xfId="0" applyFont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9" fontId="26" fillId="0" borderId="14" xfId="0" applyNumberFormat="1" applyFont="1" applyFill="1" applyBorder="1" applyAlignment="1">
      <alignment vertical="center"/>
    </xf>
    <xf numFmtId="189" fontId="79" fillId="0" borderId="14" xfId="0" applyNumberFormat="1" applyFont="1" applyFill="1" applyBorder="1" applyAlignment="1">
      <alignment vertical="center"/>
    </xf>
    <xf numFmtId="189" fontId="24" fillId="0" borderId="14" xfId="0" applyNumberFormat="1" applyFont="1" applyFill="1" applyBorder="1" applyAlignment="1">
      <alignment vertical="center"/>
    </xf>
    <xf numFmtId="4" fontId="70" fillId="0" borderId="14" xfId="122" applyNumberFormat="1" applyFont="1" applyFill="1" applyBorder="1" applyAlignment="1" applyProtection="1">
      <alignment horizontal="right" vertical="center" wrapText="1"/>
      <protection/>
    </xf>
    <xf numFmtId="3" fontId="70" fillId="0" borderId="14" xfId="0" applyNumberFormat="1" applyFont="1" applyFill="1" applyBorder="1" applyAlignment="1">
      <alignment horizontal="right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5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</cellXfs>
  <cellStyles count="140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3" xfId="54"/>
    <cellStyle name="Binlik Ayracı 4" xfId="55"/>
    <cellStyle name="Binlik Ayracı 4 2" xfId="56"/>
    <cellStyle name="Binlik Ayracı 5" xfId="57"/>
    <cellStyle name="Binlik Ayracı 6" xfId="58"/>
    <cellStyle name="Binlik Ayracı 6 2" xfId="59"/>
    <cellStyle name="Binlik Ayracı 7" xfId="60"/>
    <cellStyle name="Binlik Ayracı 7 2" xfId="61"/>
    <cellStyle name="Comma 2" xfId="62"/>
    <cellStyle name="Comma 2 2" xfId="63"/>
    <cellStyle name="Comma 2 3" xfId="64"/>
    <cellStyle name="Comma 2 3 2" xfId="65"/>
    <cellStyle name="Comma 4" xfId="66"/>
    <cellStyle name="Çıkış" xfId="67"/>
    <cellStyle name="Excel Built-in Normal" xfId="68"/>
    <cellStyle name="Excel_BuiltIn_İyi 1" xfId="69"/>
    <cellStyle name="Giriş" xfId="70"/>
    <cellStyle name="Hesaplama" xfId="71"/>
    <cellStyle name="İşaretli Hücre" xfId="72"/>
    <cellStyle name="İyi" xfId="73"/>
    <cellStyle name="Followed Hyperlink" xfId="74"/>
    <cellStyle name="Hyperlink" xfId="75"/>
    <cellStyle name="Köprü 2" xfId="76"/>
    <cellStyle name="Kötü" xfId="77"/>
    <cellStyle name="Normal 10" xfId="78"/>
    <cellStyle name="Normal 11" xfId="79"/>
    <cellStyle name="Normal 11 2" xfId="80"/>
    <cellStyle name="Normal 12" xfId="81"/>
    <cellStyle name="Normal 12 2" xfId="82"/>
    <cellStyle name="Normal 13" xfId="83"/>
    <cellStyle name="Normal 14" xfId="84"/>
    <cellStyle name="Normal 2" xfId="85"/>
    <cellStyle name="Normal 2 10 10" xfId="86"/>
    <cellStyle name="Normal 2 10 10 2" xfId="87"/>
    <cellStyle name="Normal 2 2" xfId="88"/>
    <cellStyle name="Normal 2 2 2" xfId="89"/>
    <cellStyle name="Normal 2 2 2 2" xfId="90"/>
    <cellStyle name="Normal 2 2 3" xfId="91"/>
    <cellStyle name="Normal 2 2 4" xfId="92"/>
    <cellStyle name="Normal 2 2 5" xfId="93"/>
    <cellStyle name="Normal 2 2 5 2" xfId="94"/>
    <cellStyle name="Normal 2 3" xfId="95"/>
    <cellStyle name="Normal 2 4" xfId="96"/>
    <cellStyle name="Normal 2 5" xfId="97"/>
    <cellStyle name="Normal 2 5 2" xfId="98"/>
    <cellStyle name="Normal 2 6" xfId="99"/>
    <cellStyle name="Normal 2 7" xfId="100"/>
    <cellStyle name="Normal 3" xfId="101"/>
    <cellStyle name="Normal 3 2" xfId="102"/>
    <cellStyle name="Normal 4" xfId="103"/>
    <cellStyle name="Normal 4 2" xfId="104"/>
    <cellStyle name="Normal 5" xfId="105"/>
    <cellStyle name="Normal 5 2" xfId="106"/>
    <cellStyle name="Normal 5 2 2" xfId="107"/>
    <cellStyle name="Normal 5 3" xfId="108"/>
    <cellStyle name="Normal 5 4" xfId="109"/>
    <cellStyle name="Normal 5 5" xfId="110"/>
    <cellStyle name="Normal 6" xfId="111"/>
    <cellStyle name="Normal 6 2" xfId="112"/>
    <cellStyle name="Normal 6 3" xfId="113"/>
    <cellStyle name="Normal 6 4" xfId="114"/>
    <cellStyle name="Normal 7" xfId="115"/>
    <cellStyle name="Normal 7 2" xfId="116"/>
    <cellStyle name="Normal 8" xfId="117"/>
    <cellStyle name="Normal 9" xfId="118"/>
    <cellStyle name="Not" xfId="119"/>
    <cellStyle name="Nötr" xfId="120"/>
    <cellStyle name="Onaylı" xfId="121"/>
    <cellStyle name="Currency" xfId="122"/>
    <cellStyle name="Currency [0]" xfId="123"/>
    <cellStyle name="ParaBirimi 2" xfId="124"/>
    <cellStyle name="ParaBirimi 3" xfId="125"/>
    <cellStyle name="Toplam" xfId="126"/>
    <cellStyle name="Uyarı Metni" xfId="127"/>
    <cellStyle name="Virgül 10" xfId="128"/>
    <cellStyle name="Virgül 2" xfId="129"/>
    <cellStyle name="Virgül 2 2" xfId="130"/>
    <cellStyle name="Virgül 2 2 4" xfId="131"/>
    <cellStyle name="Virgül 3" xfId="132"/>
    <cellStyle name="Virgül 3 2" xfId="133"/>
    <cellStyle name="Virgül 4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  <cellStyle name="Yüzde 2 2" xfId="143"/>
    <cellStyle name="Yüzde 2 3" xfId="144"/>
    <cellStyle name="Yüzde 2 4" xfId="145"/>
    <cellStyle name="Yüzde 2 4 2" xfId="146"/>
    <cellStyle name="Yüzde 3" xfId="147"/>
    <cellStyle name="Yüzde 4" xfId="148"/>
    <cellStyle name="Yüzde 5" xfId="149"/>
    <cellStyle name="Yüzde 6" xfId="150"/>
    <cellStyle name="Yüzde 6 2" xfId="151"/>
    <cellStyle name="Yüzde 7" xfId="152"/>
    <cellStyle name="Yüzde 7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25.00390625" style="3" bestFit="1" customWidth="1"/>
    <col min="4" max="4" width="4.00390625" style="4" bestFit="1" customWidth="1"/>
    <col min="5" max="5" width="17.710937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8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7109375" style="12" bestFit="1" customWidth="1"/>
    <col min="20" max="20" width="9.00390625" style="13" bestFit="1" customWidth="1"/>
    <col min="21" max="21" width="6.57421875" style="14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24" t="s">
        <v>0</v>
      </c>
      <c r="C1" s="124"/>
      <c r="D1" s="19"/>
      <c r="E1" s="20"/>
      <c r="F1" s="21"/>
      <c r="G1" s="20"/>
      <c r="H1" s="22"/>
      <c r="I1" s="78"/>
      <c r="J1" s="83"/>
      <c r="K1" s="22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s="23" customFormat="1" ht="12.75">
      <c r="A2" s="18"/>
      <c r="B2" s="126" t="s">
        <v>1</v>
      </c>
      <c r="C2" s="126"/>
      <c r="D2" s="24"/>
      <c r="E2" s="25"/>
      <c r="F2" s="26"/>
      <c r="G2" s="25"/>
      <c r="H2" s="27"/>
      <c r="I2" s="27"/>
      <c r="J2" s="84"/>
      <c r="K2" s="28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23" customFormat="1" ht="11.25">
      <c r="A3" s="18"/>
      <c r="B3" s="127" t="s">
        <v>142</v>
      </c>
      <c r="C3" s="127"/>
      <c r="D3" s="29"/>
      <c r="E3" s="30"/>
      <c r="F3" s="31"/>
      <c r="G3" s="30"/>
      <c r="H3" s="32"/>
      <c r="I3" s="32"/>
      <c r="J3" s="85"/>
      <c r="K3" s="32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9"/>
      <c r="J4" s="86"/>
      <c r="K4" s="38"/>
      <c r="L4" s="123" t="s">
        <v>3</v>
      </c>
      <c r="M4" s="123"/>
      <c r="N4" s="123" t="s">
        <v>3</v>
      </c>
      <c r="O4" s="123"/>
      <c r="P4" s="123" t="s">
        <v>4</v>
      </c>
      <c r="Q4" s="123"/>
      <c r="R4" s="123" t="s">
        <v>2</v>
      </c>
      <c r="S4" s="123"/>
      <c r="T4" s="123" t="s">
        <v>5</v>
      </c>
      <c r="U4" s="123"/>
      <c r="V4" s="123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80" t="s">
        <v>12</v>
      </c>
      <c r="J5" s="87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52"/>
      <c r="C7" s="61" t="s">
        <v>124</v>
      </c>
      <c r="D7" s="62" t="s">
        <v>25</v>
      </c>
      <c r="E7" s="115" t="s">
        <v>125</v>
      </c>
      <c r="F7" s="63">
        <v>43714</v>
      </c>
      <c r="G7" s="56" t="s">
        <v>27</v>
      </c>
      <c r="H7" s="68">
        <v>346</v>
      </c>
      <c r="I7" s="68">
        <v>353</v>
      </c>
      <c r="J7" s="66">
        <v>511</v>
      </c>
      <c r="K7" s="67">
        <v>2</v>
      </c>
      <c r="L7" s="91">
        <v>1866708</v>
      </c>
      <c r="M7" s="92">
        <v>103269</v>
      </c>
      <c r="N7" s="89">
        <f>M7/J7</f>
        <v>202.09197651663405</v>
      </c>
      <c r="O7" s="93">
        <f aca="true" t="shared" si="0" ref="O7:O69">L7/M7</f>
        <v>18.076170002614532</v>
      </c>
      <c r="P7" s="57">
        <v>3499549</v>
      </c>
      <c r="Q7" s="58">
        <v>185123</v>
      </c>
      <c r="R7" s="90">
        <f>IF(P7&lt;&gt;0,-(P7-L7)/P7,"")</f>
        <v>-0.46658612295470075</v>
      </c>
      <c r="S7" s="90">
        <f>IF(Q7&lt;&gt;0,-(Q7-M7)/Q7,"")</f>
        <v>-0.44216007735397544</v>
      </c>
      <c r="T7" s="94">
        <v>5366257</v>
      </c>
      <c r="U7" s="95">
        <v>288392</v>
      </c>
      <c r="V7" s="96">
        <f aca="true" t="shared" si="1" ref="V7:V38">T7/U7</f>
        <v>18.60750991705734</v>
      </c>
    </row>
    <row r="8" spans="1:22" s="59" customFormat="1" ht="11.25">
      <c r="A8" s="51">
        <v>2</v>
      </c>
      <c r="B8" s="60" t="s">
        <v>24</v>
      </c>
      <c r="C8" s="53" t="s">
        <v>126</v>
      </c>
      <c r="D8" s="54" t="s">
        <v>26</v>
      </c>
      <c r="E8" s="114" t="s">
        <v>128</v>
      </c>
      <c r="F8" s="55">
        <v>43721</v>
      </c>
      <c r="G8" s="56" t="s">
        <v>32</v>
      </c>
      <c r="H8" s="66">
        <v>197</v>
      </c>
      <c r="I8" s="66">
        <v>197</v>
      </c>
      <c r="J8" s="66">
        <v>197</v>
      </c>
      <c r="K8" s="67">
        <v>1</v>
      </c>
      <c r="L8" s="91">
        <v>1189575.5</v>
      </c>
      <c r="M8" s="92">
        <v>63951</v>
      </c>
      <c r="N8" s="89">
        <f>M8/J8</f>
        <v>324.6243654822335</v>
      </c>
      <c r="O8" s="93">
        <f t="shared" si="0"/>
        <v>18.60135885287173</v>
      </c>
      <c r="P8" s="57"/>
      <c r="Q8" s="58"/>
      <c r="R8" s="90"/>
      <c r="S8" s="90"/>
      <c r="T8" s="97">
        <v>1189575.5</v>
      </c>
      <c r="U8" s="98">
        <v>63951</v>
      </c>
      <c r="V8" s="96">
        <f t="shared" si="1"/>
        <v>18.60135885287173</v>
      </c>
    </row>
    <row r="9" spans="1:22" s="59" customFormat="1" ht="11.25">
      <c r="A9" s="51">
        <v>3</v>
      </c>
      <c r="B9" s="52"/>
      <c r="C9" s="53" t="s">
        <v>74</v>
      </c>
      <c r="D9" s="54" t="s">
        <v>34</v>
      </c>
      <c r="E9" s="114" t="s">
        <v>75</v>
      </c>
      <c r="F9" s="55">
        <v>43679</v>
      </c>
      <c r="G9" s="56" t="s">
        <v>23</v>
      </c>
      <c r="H9" s="66">
        <v>388</v>
      </c>
      <c r="I9" s="66">
        <v>231</v>
      </c>
      <c r="J9" s="66">
        <v>231</v>
      </c>
      <c r="K9" s="67">
        <v>7</v>
      </c>
      <c r="L9" s="91">
        <v>830710</v>
      </c>
      <c r="M9" s="92">
        <v>46744</v>
      </c>
      <c r="N9" s="89">
        <f>M9/J9</f>
        <v>202.35497835497836</v>
      </c>
      <c r="O9" s="93">
        <f t="shared" si="0"/>
        <v>17.771478692452508</v>
      </c>
      <c r="P9" s="57">
        <v>1053824</v>
      </c>
      <c r="Q9" s="58">
        <v>58939</v>
      </c>
      <c r="R9" s="90">
        <f aca="true" t="shared" si="2" ref="R9:S11">IF(P9&lt;&gt;0,-(P9-L9)/P9,"")</f>
        <v>-0.2117184653224827</v>
      </c>
      <c r="S9" s="90">
        <f t="shared" si="2"/>
        <v>-0.206908837951102</v>
      </c>
      <c r="T9" s="91">
        <v>25578258</v>
      </c>
      <c r="U9" s="92">
        <v>1403412</v>
      </c>
      <c r="V9" s="96">
        <f t="shared" si="1"/>
        <v>18.22576549153064</v>
      </c>
    </row>
    <row r="10" spans="1:22" s="59" customFormat="1" ht="11.25">
      <c r="A10" s="51">
        <v>4</v>
      </c>
      <c r="B10" s="52"/>
      <c r="C10" s="61" t="s">
        <v>93</v>
      </c>
      <c r="D10" s="62" t="s">
        <v>43</v>
      </c>
      <c r="E10" s="115" t="s">
        <v>94</v>
      </c>
      <c r="F10" s="63">
        <v>43700</v>
      </c>
      <c r="G10" s="56" t="s">
        <v>27</v>
      </c>
      <c r="H10" s="68">
        <v>275</v>
      </c>
      <c r="I10" s="68">
        <v>177</v>
      </c>
      <c r="J10" s="66">
        <v>177</v>
      </c>
      <c r="K10" s="67">
        <v>4</v>
      </c>
      <c r="L10" s="91">
        <v>676333</v>
      </c>
      <c r="M10" s="92">
        <v>33198</v>
      </c>
      <c r="N10" s="89">
        <f>M10/J10</f>
        <v>187.5593220338983</v>
      </c>
      <c r="O10" s="93">
        <f t="shared" si="0"/>
        <v>20.372703174890052</v>
      </c>
      <c r="P10" s="57">
        <v>1067722</v>
      </c>
      <c r="Q10" s="58">
        <v>53617</v>
      </c>
      <c r="R10" s="90">
        <f t="shared" si="2"/>
        <v>-0.3665645177302706</v>
      </c>
      <c r="S10" s="90">
        <f t="shared" si="2"/>
        <v>-0.3808307066788519</v>
      </c>
      <c r="T10" s="94">
        <v>7384388</v>
      </c>
      <c r="U10" s="95">
        <v>360149</v>
      </c>
      <c r="V10" s="96">
        <f t="shared" si="1"/>
        <v>20.503702634187515</v>
      </c>
    </row>
    <row r="11" spans="1:22" s="59" customFormat="1" ht="11.25">
      <c r="A11" s="51">
        <v>5</v>
      </c>
      <c r="B11" s="52"/>
      <c r="C11" s="53" t="s">
        <v>103</v>
      </c>
      <c r="D11" s="54" t="s">
        <v>30</v>
      </c>
      <c r="E11" s="114" t="s">
        <v>103</v>
      </c>
      <c r="F11" s="55">
        <v>43707</v>
      </c>
      <c r="G11" s="56" t="s">
        <v>31</v>
      </c>
      <c r="H11" s="66">
        <v>266</v>
      </c>
      <c r="I11" s="66">
        <v>290</v>
      </c>
      <c r="J11" s="66">
        <v>290</v>
      </c>
      <c r="K11" s="67">
        <v>3</v>
      </c>
      <c r="L11" s="91">
        <v>551205</v>
      </c>
      <c r="M11" s="92">
        <v>32883</v>
      </c>
      <c r="N11" s="89">
        <f>M11/J11</f>
        <v>113.3896551724138</v>
      </c>
      <c r="O11" s="93">
        <f t="shared" si="0"/>
        <v>16.76261290028282</v>
      </c>
      <c r="P11" s="57">
        <v>756929</v>
      </c>
      <c r="Q11" s="58">
        <v>44353</v>
      </c>
      <c r="R11" s="90">
        <f t="shared" si="2"/>
        <v>-0.27178771060429713</v>
      </c>
      <c r="S11" s="90">
        <f t="shared" si="2"/>
        <v>-0.2586070840754853</v>
      </c>
      <c r="T11" s="91">
        <v>3122849</v>
      </c>
      <c r="U11" s="92">
        <v>186670</v>
      </c>
      <c r="V11" s="96">
        <f t="shared" si="1"/>
        <v>16.729249477687897</v>
      </c>
    </row>
    <row r="12" spans="1:22" s="59" customFormat="1" ht="11.25">
      <c r="A12" s="51">
        <v>6</v>
      </c>
      <c r="B12" s="60" t="s">
        <v>24</v>
      </c>
      <c r="C12" s="53" t="s">
        <v>127</v>
      </c>
      <c r="D12" s="54" t="s">
        <v>34</v>
      </c>
      <c r="E12" s="114" t="s">
        <v>127</v>
      </c>
      <c r="F12" s="55">
        <v>43721</v>
      </c>
      <c r="G12" s="56" t="s">
        <v>32</v>
      </c>
      <c r="H12" s="66">
        <v>237</v>
      </c>
      <c r="I12" s="66">
        <v>237</v>
      </c>
      <c r="J12" s="66">
        <v>238</v>
      </c>
      <c r="K12" s="67">
        <v>1</v>
      </c>
      <c r="L12" s="91">
        <v>435798.9</v>
      </c>
      <c r="M12" s="92">
        <v>27835</v>
      </c>
      <c r="N12" s="89">
        <f>M12/J12</f>
        <v>116.95378151260505</v>
      </c>
      <c r="O12" s="93">
        <f t="shared" si="0"/>
        <v>15.656507993533323</v>
      </c>
      <c r="P12" s="57"/>
      <c r="Q12" s="58"/>
      <c r="R12" s="90"/>
      <c r="S12" s="90"/>
      <c r="T12" s="97">
        <v>435798.9</v>
      </c>
      <c r="U12" s="98">
        <v>27835</v>
      </c>
      <c r="V12" s="96">
        <f t="shared" si="1"/>
        <v>15.656507993533323</v>
      </c>
    </row>
    <row r="13" spans="1:22" s="59" customFormat="1" ht="11.25">
      <c r="A13" s="51">
        <v>7</v>
      </c>
      <c r="B13" s="64"/>
      <c r="C13" s="61" t="s">
        <v>92</v>
      </c>
      <c r="D13" s="62" t="s">
        <v>33</v>
      </c>
      <c r="E13" s="115" t="s">
        <v>92</v>
      </c>
      <c r="F13" s="63">
        <v>43700</v>
      </c>
      <c r="G13" s="56" t="s">
        <v>59</v>
      </c>
      <c r="H13" s="68">
        <v>312</v>
      </c>
      <c r="I13" s="68">
        <v>213</v>
      </c>
      <c r="J13" s="66">
        <v>213</v>
      </c>
      <c r="K13" s="67">
        <v>4</v>
      </c>
      <c r="L13" s="91">
        <v>283014.5</v>
      </c>
      <c r="M13" s="92">
        <v>23920</v>
      </c>
      <c r="N13" s="89">
        <f>M13/J13</f>
        <v>112.30046948356808</v>
      </c>
      <c r="O13" s="93">
        <f t="shared" si="0"/>
        <v>11.831709866220736</v>
      </c>
      <c r="P13" s="57">
        <v>504827</v>
      </c>
      <c r="Q13" s="58">
        <v>30894</v>
      </c>
      <c r="R13" s="90">
        <f>IF(P13&lt;&gt;0,-(P13-L13)/P13,"")</f>
        <v>-0.43938319463895553</v>
      </c>
      <c r="S13" s="90">
        <f>IF(Q13&lt;&gt;0,-(Q13-M13)/Q13,"")</f>
        <v>-0.2257396258173108</v>
      </c>
      <c r="T13" s="94">
        <v>3799575.5</v>
      </c>
      <c r="U13" s="95">
        <v>247572</v>
      </c>
      <c r="V13" s="96">
        <f t="shared" si="1"/>
        <v>15.347355516778958</v>
      </c>
    </row>
    <row r="14" spans="1:22" s="59" customFormat="1" ht="11.25">
      <c r="A14" s="51">
        <v>8</v>
      </c>
      <c r="B14" s="60" t="s">
        <v>24</v>
      </c>
      <c r="C14" s="53" t="s">
        <v>141</v>
      </c>
      <c r="D14" s="54" t="s">
        <v>36</v>
      </c>
      <c r="E14" s="114" t="s">
        <v>141</v>
      </c>
      <c r="F14" s="55">
        <v>43721</v>
      </c>
      <c r="G14" s="56" t="s">
        <v>23</v>
      </c>
      <c r="H14" s="66">
        <v>119</v>
      </c>
      <c r="I14" s="66">
        <v>119</v>
      </c>
      <c r="J14" s="66">
        <v>119</v>
      </c>
      <c r="K14" s="67">
        <v>1</v>
      </c>
      <c r="L14" s="91">
        <v>334686</v>
      </c>
      <c r="M14" s="92">
        <v>18396</v>
      </c>
      <c r="N14" s="89">
        <f>M14/J14</f>
        <v>154.58823529411765</v>
      </c>
      <c r="O14" s="93">
        <f t="shared" si="0"/>
        <v>18.19341161121983</v>
      </c>
      <c r="P14" s="57"/>
      <c r="Q14" s="58"/>
      <c r="R14" s="90"/>
      <c r="S14" s="90"/>
      <c r="T14" s="91">
        <v>336056</v>
      </c>
      <c r="U14" s="92">
        <v>18733</v>
      </c>
      <c r="V14" s="96">
        <f t="shared" si="1"/>
        <v>17.93925158810655</v>
      </c>
    </row>
    <row r="15" spans="1:22" s="59" customFormat="1" ht="11.25">
      <c r="A15" s="51">
        <v>9</v>
      </c>
      <c r="B15" s="64"/>
      <c r="C15" s="61" t="s">
        <v>76</v>
      </c>
      <c r="D15" s="62" t="s">
        <v>43</v>
      </c>
      <c r="E15" s="115" t="s">
        <v>76</v>
      </c>
      <c r="F15" s="63">
        <v>43686</v>
      </c>
      <c r="G15" s="56" t="s">
        <v>59</v>
      </c>
      <c r="H15" s="68">
        <v>355</v>
      </c>
      <c r="I15" s="68">
        <v>130</v>
      </c>
      <c r="J15" s="66">
        <v>130</v>
      </c>
      <c r="K15" s="67">
        <v>6</v>
      </c>
      <c r="L15" s="91">
        <v>164724.5</v>
      </c>
      <c r="M15" s="92">
        <v>14050</v>
      </c>
      <c r="N15" s="89">
        <f>M15/J15</f>
        <v>108.07692307692308</v>
      </c>
      <c r="O15" s="93">
        <f t="shared" si="0"/>
        <v>11.724163701067615</v>
      </c>
      <c r="P15" s="57">
        <v>263633</v>
      </c>
      <c r="Q15" s="58">
        <v>21672</v>
      </c>
      <c r="R15" s="90">
        <f>IF(P15&lt;&gt;0,-(P15-L15)/P15,"")</f>
        <v>-0.3751749591287889</v>
      </c>
      <c r="S15" s="90">
        <f>IF(Q15&lt;&gt;0,-(Q15-M15)/Q15,"")</f>
        <v>-0.3516980435585087</v>
      </c>
      <c r="T15" s="69">
        <v>7026594</v>
      </c>
      <c r="U15" s="70">
        <v>439682</v>
      </c>
      <c r="V15" s="96">
        <f t="shared" si="1"/>
        <v>15.981081781833234</v>
      </c>
    </row>
    <row r="16" spans="1:22" s="59" customFormat="1" ht="11.25">
      <c r="A16" s="51">
        <v>10</v>
      </c>
      <c r="B16" s="52"/>
      <c r="C16" s="61" t="s">
        <v>84</v>
      </c>
      <c r="D16" s="62" t="s">
        <v>30</v>
      </c>
      <c r="E16" s="115" t="s">
        <v>85</v>
      </c>
      <c r="F16" s="63">
        <v>43693</v>
      </c>
      <c r="G16" s="56" t="s">
        <v>27</v>
      </c>
      <c r="H16" s="68">
        <v>337</v>
      </c>
      <c r="I16" s="68">
        <v>133</v>
      </c>
      <c r="J16" s="66">
        <v>133</v>
      </c>
      <c r="K16" s="67">
        <v>6</v>
      </c>
      <c r="L16" s="91">
        <v>189548</v>
      </c>
      <c r="M16" s="92">
        <v>9684</v>
      </c>
      <c r="N16" s="89">
        <f>M16/J16</f>
        <v>72.81203007518798</v>
      </c>
      <c r="O16" s="93">
        <f t="shared" si="0"/>
        <v>19.573316811235028</v>
      </c>
      <c r="P16" s="57">
        <v>274081</v>
      </c>
      <c r="Q16" s="58">
        <v>14364</v>
      </c>
      <c r="R16" s="90">
        <f>IF(P16&lt;&gt;0,-(P16-L16)/P16,"")</f>
        <v>-0.3084234222729777</v>
      </c>
      <c r="S16" s="90">
        <f>IF(Q16&lt;&gt;0,-(Q16-M16)/Q16,"")</f>
        <v>-0.3258145363408521</v>
      </c>
      <c r="T16" s="94">
        <v>4341212</v>
      </c>
      <c r="U16" s="95">
        <v>253630</v>
      </c>
      <c r="V16" s="96">
        <f t="shared" si="1"/>
        <v>17.116319047431297</v>
      </c>
    </row>
    <row r="17" spans="1:22" s="59" customFormat="1" ht="11.25">
      <c r="A17" s="51">
        <v>11</v>
      </c>
      <c r="B17" s="60" t="s">
        <v>24</v>
      </c>
      <c r="C17" s="53" t="s">
        <v>134</v>
      </c>
      <c r="D17" s="54" t="s">
        <v>36</v>
      </c>
      <c r="E17" s="114" t="s">
        <v>133</v>
      </c>
      <c r="F17" s="55">
        <v>43721</v>
      </c>
      <c r="G17" s="56" t="s">
        <v>31</v>
      </c>
      <c r="H17" s="66">
        <v>106</v>
      </c>
      <c r="I17" s="66">
        <v>106</v>
      </c>
      <c r="J17" s="66">
        <v>106</v>
      </c>
      <c r="K17" s="67">
        <v>1</v>
      </c>
      <c r="L17" s="91">
        <v>148125.5</v>
      </c>
      <c r="M17" s="92">
        <v>7660</v>
      </c>
      <c r="N17" s="89">
        <f>M17/J17</f>
        <v>72.26415094339623</v>
      </c>
      <c r="O17" s="93">
        <f t="shared" si="0"/>
        <v>19.337532637075718</v>
      </c>
      <c r="P17" s="57"/>
      <c r="Q17" s="58"/>
      <c r="R17" s="90"/>
      <c r="S17" s="90"/>
      <c r="T17" s="91">
        <v>148125.5</v>
      </c>
      <c r="U17" s="92">
        <v>7660</v>
      </c>
      <c r="V17" s="96">
        <f t="shared" si="1"/>
        <v>19.337532637075718</v>
      </c>
    </row>
    <row r="18" spans="1:22" s="59" customFormat="1" ht="11.25">
      <c r="A18" s="51">
        <v>12</v>
      </c>
      <c r="B18" s="60" t="s">
        <v>24</v>
      </c>
      <c r="C18" s="53" t="s">
        <v>132</v>
      </c>
      <c r="D18" s="54" t="s">
        <v>30</v>
      </c>
      <c r="E18" s="114" t="s">
        <v>131</v>
      </c>
      <c r="F18" s="55">
        <v>43721</v>
      </c>
      <c r="G18" s="56" t="s">
        <v>31</v>
      </c>
      <c r="H18" s="66">
        <v>177</v>
      </c>
      <c r="I18" s="66">
        <v>177</v>
      </c>
      <c r="J18" s="66">
        <v>177</v>
      </c>
      <c r="K18" s="67">
        <v>1</v>
      </c>
      <c r="L18" s="91">
        <v>124879.5</v>
      </c>
      <c r="M18" s="92">
        <v>7215</v>
      </c>
      <c r="N18" s="89">
        <f>M18/J18</f>
        <v>40.76271186440678</v>
      </c>
      <c r="O18" s="93">
        <f t="shared" si="0"/>
        <v>17.30831600831601</v>
      </c>
      <c r="P18" s="57"/>
      <c r="Q18" s="58"/>
      <c r="R18" s="90"/>
      <c r="S18" s="90"/>
      <c r="T18" s="91">
        <v>124879.5</v>
      </c>
      <c r="U18" s="92">
        <v>7215</v>
      </c>
      <c r="V18" s="96">
        <f t="shared" si="1"/>
        <v>17.30831600831601</v>
      </c>
    </row>
    <row r="19" spans="1:22" s="59" customFormat="1" ht="11.25">
      <c r="A19" s="51">
        <v>13</v>
      </c>
      <c r="B19" s="60" t="s">
        <v>24</v>
      </c>
      <c r="C19" s="53" t="s">
        <v>135</v>
      </c>
      <c r="D19" s="54" t="s">
        <v>30</v>
      </c>
      <c r="E19" s="114" t="s">
        <v>137</v>
      </c>
      <c r="F19" s="55">
        <v>43721</v>
      </c>
      <c r="G19" s="116" t="s">
        <v>52</v>
      </c>
      <c r="H19" s="66">
        <v>161</v>
      </c>
      <c r="I19" s="66">
        <v>161</v>
      </c>
      <c r="J19" s="66">
        <v>162</v>
      </c>
      <c r="K19" s="67">
        <v>1</v>
      </c>
      <c r="L19" s="91">
        <v>117217</v>
      </c>
      <c r="M19" s="92">
        <v>6758</v>
      </c>
      <c r="N19" s="89">
        <f>M19/J19</f>
        <v>41.71604938271605</v>
      </c>
      <c r="O19" s="93">
        <f t="shared" si="0"/>
        <v>17.344924533885766</v>
      </c>
      <c r="P19" s="57"/>
      <c r="Q19" s="58"/>
      <c r="R19" s="90"/>
      <c r="S19" s="90"/>
      <c r="T19" s="91">
        <v>117217</v>
      </c>
      <c r="U19" s="92">
        <v>6758</v>
      </c>
      <c r="V19" s="96">
        <f t="shared" si="1"/>
        <v>17.344924533885766</v>
      </c>
    </row>
    <row r="20" spans="1:22" s="59" customFormat="1" ht="11.25">
      <c r="A20" s="51">
        <v>14</v>
      </c>
      <c r="B20" s="60" t="s">
        <v>24</v>
      </c>
      <c r="C20" s="61" t="s">
        <v>139</v>
      </c>
      <c r="D20" s="62" t="s">
        <v>36</v>
      </c>
      <c r="E20" s="115" t="s">
        <v>140</v>
      </c>
      <c r="F20" s="63">
        <v>43721</v>
      </c>
      <c r="G20" s="56" t="s">
        <v>59</v>
      </c>
      <c r="H20" s="68">
        <v>189</v>
      </c>
      <c r="I20" s="68">
        <v>189</v>
      </c>
      <c r="J20" s="66">
        <v>189</v>
      </c>
      <c r="K20" s="67">
        <v>1</v>
      </c>
      <c r="L20" s="91">
        <v>89322</v>
      </c>
      <c r="M20" s="92">
        <v>5823</v>
      </c>
      <c r="N20" s="89">
        <f>M20/J20</f>
        <v>30.80952380952381</v>
      </c>
      <c r="O20" s="93">
        <f t="shared" si="0"/>
        <v>15.339515713549716</v>
      </c>
      <c r="P20" s="57"/>
      <c r="Q20" s="58"/>
      <c r="R20" s="90"/>
      <c r="S20" s="90"/>
      <c r="T20" s="69">
        <v>89322</v>
      </c>
      <c r="U20" s="70">
        <v>5823</v>
      </c>
      <c r="V20" s="96">
        <f t="shared" si="1"/>
        <v>15.339515713549716</v>
      </c>
    </row>
    <row r="21" spans="1:22" s="59" customFormat="1" ht="11.25">
      <c r="A21" s="51">
        <v>15</v>
      </c>
      <c r="B21" s="60" t="s">
        <v>24</v>
      </c>
      <c r="C21" s="53" t="s">
        <v>136</v>
      </c>
      <c r="D21" s="54" t="s">
        <v>36</v>
      </c>
      <c r="E21" s="114" t="s">
        <v>138</v>
      </c>
      <c r="F21" s="55">
        <v>43721</v>
      </c>
      <c r="G21" s="116" t="s">
        <v>52</v>
      </c>
      <c r="H21" s="66">
        <v>121</v>
      </c>
      <c r="I21" s="66">
        <v>121</v>
      </c>
      <c r="J21" s="66">
        <v>125</v>
      </c>
      <c r="K21" s="67">
        <v>1</v>
      </c>
      <c r="L21" s="91">
        <v>76052</v>
      </c>
      <c r="M21" s="92">
        <v>4844</v>
      </c>
      <c r="N21" s="89">
        <f>M21/J21</f>
        <v>38.752</v>
      </c>
      <c r="O21" s="93">
        <f t="shared" si="0"/>
        <v>15.700247729149464</v>
      </c>
      <c r="P21" s="57"/>
      <c r="Q21" s="58"/>
      <c r="R21" s="90"/>
      <c r="S21" s="90"/>
      <c r="T21" s="91">
        <v>76052</v>
      </c>
      <c r="U21" s="92">
        <v>4844</v>
      </c>
      <c r="V21" s="96">
        <f t="shared" si="1"/>
        <v>15.700247729149464</v>
      </c>
    </row>
    <row r="22" spans="1:22" s="59" customFormat="1" ht="11.25">
      <c r="A22" s="51">
        <v>16</v>
      </c>
      <c r="B22" s="52"/>
      <c r="C22" s="53" t="s">
        <v>100</v>
      </c>
      <c r="D22" s="54" t="s">
        <v>34</v>
      </c>
      <c r="E22" s="114" t="s">
        <v>98</v>
      </c>
      <c r="F22" s="55">
        <v>43731</v>
      </c>
      <c r="G22" s="56" t="s">
        <v>32</v>
      </c>
      <c r="H22" s="66">
        <v>109</v>
      </c>
      <c r="I22" s="66">
        <v>23</v>
      </c>
      <c r="J22" s="66">
        <v>23</v>
      </c>
      <c r="K22" s="67">
        <v>3</v>
      </c>
      <c r="L22" s="91">
        <v>79142</v>
      </c>
      <c r="M22" s="92">
        <v>3231</v>
      </c>
      <c r="N22" s="89">
        <f>M22/J22</f>
        <v>140.47826086956522</v>
      </c>
      <c r="O22" s="93">
        <f t="shared" si="0"/>
        <v>24.49458372021046</v>
      </c>
      <c r="P22" s="57">
        <v>140598.5</v>
      </c>
      <c r="Q22" s="58">
        <v>6163</v>
      </c>
      <c r="R22" s="90">
        <f>IF(P22&lt;&gt;0,-(P22-L22)/P22,"")</f>
        <v>-0.43710637026710814</v>
      </c>
      <c r="S22" s="90">
        <f>IF(Q22&lt;&gt;0,-(Q22-M22)/Q22,"")</f>
        <v>-0.47574233327924714</v>
      </c>
      <c r="T22" s="97">
        <v>630232</v>
      </c>
      <c r="U22" s="98">
        <v>29088</v>
      </c>
      <c r="V22" s="96">
        <f t="shared" si="1"/>
        <v>21.666391639163916</v>
      </c>
    </row>
    <row r="23" spans="1:22" s="59" customFormat="1" ht="11.25">
      <c r="A23" s="51">
        <v>17</v>
      </c>
      <c r="B23" s="52"/>
      <c r="C23" s="53" t="s">
        <v>62</v>
      </c>
      <c r="D23" s="54" t="s">
        <v>26</v>
      </c>
      <c r="E23" s="114" t="s">
        <v>62</v>
      </c>
      <c r="F23" s="55">
        <v>43574</v>
      </c>
      <c r="G23" s="56" t="s">
        <v>38</v>
      </c>
      <c r="H23" s="66">
        <v>48</v>
      </c>
      <c r="I23" s="66">
        <v>3</v>
      </c>
      <c r="J23" s="66">
        <v>3</v>
      </c>
      <c r="K23" s="67">
        <v>7</v>
      </c>
      <c r="L23" s="91">
        <v>23523.81</v>
      </c>
      <c r="M23" s="92">
        <v>2351</v>
      </c>
      <c r="N23" s="89">
        <f>M23/J23</f>
        <v>783.6666666666666</v>
      </c>
      <c r="O23" s="93">
        <f t="shared" si="0"/>
        <v>10.005874096129308</v>
      </c>
      <c r="P23" s="57">
        <v>1425.68</v>
      </c>
      <c r="Q23" s="58">
        <v>285</v>
      </c>
      <c r="R23" s="90">
        <f>IF(P23&lt;&gt;0,-(P23-L23)/P23,"")</f>
        <v>15.500063127770607</v>
      </c>
      <c r="S23" s="90">
        <f>IF(Q23&lt;&gt;0,-(Q23-M23)/Q23,"")</f>
        <v>7.249122807017544</v>
      </c>
      <c r="T23" s="91">
        <v>52451.73</v>
      </c>
      <c r="U23" s="92">
        <v>4995</v>
      </c>
      <c r="V23" s="96">
        <f t="shared" si="1"/>
        <v>10.500846846846848</v>
      </c>
    </row>
    <row r="24" spans="1:22" s="59" customFormat="1" ht="11.25">
      <c r="A24" s="51">
        <v>18</v>
      </c>
      <c r="B24" s="60" t="s">
        <v>24</v>
      </c>
      <c r="C24" s="53" t="s">
        <v>129</v>
      </c>
      <c r="D24" s="54" t="s">
        <v>43</v>
      </c>
      <c r="E24" s="114" t="s">
        <v>130</v>
      </c>
      <c r="F24" s="55">
        <v>43659</v>
      </c>
      <c r="G24" s="56" t="s">
        <v>35</v>
      </c>
      <c r="H24" s="66">
        <v>22</v>
      </c>
      <c r="I24" s="66">
        <v>22</v>
      </c>
      <c r="J24" s="66">
        <v>22</v>
      </c>
      <c r="K24" s="67">
        <v>1</v>
      </c>
      <c r="L24" s="73">
        <v>33437.5</v>
      </c>
      <c r="M24" s="74">
        <v>2185</v>
      </c>
      <c r="N24" s="89">
        <f>M24/J24</f>
        <v>99.31818181818181</v>
      </c>
      <c r="O24" s="93">
        <f t="shared" si="0"/>
        <v>15.303203661327231</v>
      </c>
      <c r="P24" s="57"/>
      <c r="Q24" s="58"/>
      <c r="R24" s="90"/>
      <c r="S24" s="90"/>
      <c r="T24" s="73">
        <v>33437.5</v>
      </c>
      <c r="U24" s="74">
        <v>2185</v>
      </c>
      <c r="V24" s="96">
        <f t="shared" si="1"/>
        <v>15.303203661327231</v>
      </c>
    </row>
    <row r="25" spans="1:22" s="59" customFormat="1" ht="11.25">
      <c r="A25" s="51">
        <v>19</v>
      </c>
      <c r="B25" s="52"/>
      <c r="C25" s="53" t="s">
        <v>113</v>
      </c>
      <c r="D25" s="54" t="s">
        <v>43</v>
      </c>
      <c r="E25" s="114" t="s">
        <v>113</v>
      </c>
      <c r="F25" s="55">
        <v>43714</v>
      </c>
      <c r="G25" s="56" t="s">
        <v>31</v>
      </c>
      <c r="H25" s="66">
        <v>245</v>
      </c>
      <c r="I25" s="66">
        <v>74</v>
      </c>
      <c r="J25" s="66">
        <v>74</v>
      </c>
      <c r="K25" s="67">
        <v>2</v>
      </c>
      <c r="L25" s="91">
        <v>31856.5</v>
      </c>
      <c r="M25" s="92">
        <v>2100</v>
      </c>
      <c r="N25" s="89">
        <f>M25/J25</f>
        <v>28.37837837837838</v>
      </c>
      <c r="O25" s="93">
        <f t="shared" si="0"/>
        <v>15.169761904761904</v>
      </c>
      <c r="P25" s="57">
        <v>199900</v>
      </c>
      <c r="Q25" s="58">
        <v>12477</v>
      </c>
      <c r="R25" s="90">
        <f aca="true" t="shared" si="3" ref="R25:R69">IF(P25&lt;&gt;0,-(P25-L25)/P25,"")</f>
        <v>-0.8406378189094548</v>
      </c>
      <c r="S25" s="90">
        <f aca="true" t="shared" si="4" ref="S25:S69">IF(Q25&lt;&gt;0,-(Q25-M25)/Q25,"")</f>
        <v>-0.8316903101707142</v>
      </c>
      <c r="T25" s="91">
        <v>231756.5</v>
      </c>
      <c r="U25" s="92">
        <v>14577</v>
      </c>
      <c r="V25" s="96">
        <f t="shared" si="1"/>
        <v>15.89877889826439</v>
      </c>
    </row>
    <row r="26" spans="1:22" s="59" customFormat="1" ht="11.25">
      <c r="A26" s="51">
        <v>20</v>
      </c>
      <c r="B26" s="52"/>
      <c r="C26" s="53" t="s">
        <v>112</v>
      </c>
      <c r="D26" s="54" t="s">
        <v>25</v>
      </c>
      <c r="E26" s="114" t="s">
        <v>111</v>
      </c>
      <c r="F26" s="55">
        <v>43714</v>
      </c>
      <c r="G26" s="56" t="s">
        <v>35</v>
      </c>
      <c r="H26" s="66">
        <v>22</v>
      </c>
      <c r="I26" s="66">
        <v>22</v>
      </c>
      <c r="J26" s="66">
        <v>22</v>
      </c>
      <c r="K26" s="67">
        <v>2</v>
      </c>
      <c r="L26" s="73">
        <v>31200.5</v>
      </c>
      <c r="M26" s="74">
        <v>2023</v>
      </c>
      <c r="N26" s="89">
        <f>M26/J26</f>
        <v>91.95454545454545</v>
      </c>
      <c r="O26" s="93">
        <f t="shared" si="0"/>
        <v>15.422886801779535</v>
      </c>
      <c r="P26" s="57">
        <v>48256</v>
      </c>
      <c r="Q26" s="58">
        <v>3188</v>
      </c>
      <c r="R26" s="90">
        <f t="shared" si="3"/>
        <v>-0.3534379144562334</v>
      </c>
      <c r="S26" s="90">
        <f t="shared" si="4"/>
        <v>-0.3654328732747804</v>
      </c>
      <c r="T26" s="73">
        <v>82782.9</v>
      </c>
      <c r="U26" s="74">
        <v>5544</v>
      </c>
      <c r="V26" s="96">
        <f t="shared" si="1"/>
        <v>14.931980519480518</v>
      </c>
    </row>
    <row r="27" spans="1:22" s="59" customFormat="1" ht="11.25">
      <c r="A27" s="51">
        <v>21</v>
      </c>
      <c r="B27" s="52"/>
      <c r="C27" s="53" t="s">
        <v>67</v>
      </c>
      <c r="D27" s="54" t="s">
        <v>26</v>
      </c>
      <c r="E27" s="114" t="s">
        <v>67</v>
      </c>
      <c r="F27" s="55">
        <v>43616</v>
      </c>
      <c r="G27" s="56" t="s">
        <v>37</v>
      </c>
      <c r="H27" s="66">
        <v>58</v>
      </c>
      <c r="I27" s="66">
        <v>70</v>
      </c>
      <c r="J27" s="66">
        <v>70</v>
      </c>
      <c r="K27" s="67">
        <v>4</v>
      </c>
      <c r="L27" s="91">
        <v>20969.5</v>
      </c>
      <c r="M27" s="92">
        <v>1459</v>
      </c>
      <c r="N27" s="89">
        <f>M27/J27</f>
        <v>20.84285714285714</v>
      </c>
      <c r="O27" s="93">
        <f t="shared" si="0"/>
        <v>14.372515421521591</v>
      </c>
      <c r="P27" s="57">
        <v>412</v>
      </c>
      <c r="Q27" s="58">
        <v>42</v>
      </c>
      <c r="R27" s="90">
        <f t="shared" si="3"/>
        <v>49.896844660194176</v>
      </c>
      <c r="S27" s="90">
        <f t="shared" si="4"/>
        <v>33.73809523809524</v>
      </c>
      <c r="T27" s="91">
        <v>57026.67</v>
      </c>
      <c r="U27" s="92">
        <v>4005</v>
      </c>
      <c r="V27" s="96">
        <f t="shared" si="1"/>
        <v>14.238868913857678</v>
      </c>
    </row>
    <row r="28" spans="1:22" s="59" customFormat="1" ht="11.25">
      <c r="A28" s="51">
        <v>22</v>
      </c>
      <c r="B28" s="52"/>
      <c r="C28" s="53" t="s">
        <v>64</v>
      </c>
      <c r="D28" s="54" t="s">
        <v>33</v>
      </c>
      <c r="E28" s="114" t="s">
        <v>64</v>
      </c>
      <c r="F28" s="55">
        <v>43602</v>
      </c>
      <c r="G28" s="56" t="s">
        <v>38</v>
      </c>
      <c r="H28" s="66">
        <v>23</v>
      </c>
      <c r="I28" s="66">
        <v>2</v>
      </c>
      <c r="J28" s="66">
        <v>2</v>
      </c>
      <c r="K28" s="67">
        <v>5</v>
      </c>
      <c r="L28" s="91">
        <v>13068.78</v>
      </c>
      <c r="M28" s="92">
        <v>1306</v>
      </c>
      <c r="N28" s="89">
        <f>M28/J28</f>
        <v>653</v>
      </c>
      <c r="O28" s="93">
        <f t="shared" si="0"/>
        <v>10.006722817764166</v>
      </c>
      <c r="P28" s="57">
        <v>273.00000002191</v>
      </c>
      <c r="Q28" s="58">
        <v>55</v>
      </c>
      <c r="R28" s="90">
        <f t="shared" si="3"/>
        <v>46.87098900714706</v>
      </c>
      <c r="S28" s="90">
        <f t="shared" si="4"/>
        <v>22.745454545454546</v>
      </c>
      <c r="T28" s="73">
        <v>30075.78</v>
      </c>
      <c r="U28" s="74">
        <v>2408</v>
      </c>
      <c r="V28" s="96">
        <f t="shared" si="1"/>
        <v>12.489941860465116</v>
      </c>
    </row>
    <row r="29" spans="1:22" s="59" customFormat="1" ht="11.25">
      <c r="A29" s="51">
        <v>23</v>
      </c>
      <c r="B29" s="52"/>
      <c r="C29" s="53" t="s">
        <v>90</v>
      </c>
      <c r="D29" s="54" t="s">
        <v>25</v>
      </c>
      <c r="E29" s="114" t="s">
        <v>91</v>
      </c>
      <c r="F29" s="55">
        <v>43700</v>
      </c>
      <c r="G29" s="56" t="s">
        <v>31</v>
      </c>
      <c r="H29" s="66">
        <v>228</v>
      </c>
      <c r="I29" s="66">
        <v>14</v>
      </c>
      <c r="J29" s="66">
        <v>14</v>
      </c>
      <c r="K29" s="67">
        <v>4</v>
      </c>
      <c r="L29" s="91">
        <v>28786</v>
      </c>
      <c r="M29" s="92">
        <v>1215</v>
      </c>
      <c r="N29" s="89">
        <f>M29/J29</f>
        <v>86.78571428571429</v>
      </c>
      <c r="O29" s="93">
        <f t="shared" si="0"/>
        <v>23.69218106995885</v>
      </c>
      <c r="P29" s="57">
        <v>85024</v>
      </c>
      <c r="Q29" s="58">
        <v>3898</v>
      </c>
      <c r="R29" s="90">
        <f t="shared" si="3"/>
        <v>-0.6614367707941288</v>
      </c>
      <c r="S29" s="90">
        <f t="shared" si="4"/>
        <v>-0.6883016931759877</v>
      </c>
      <c r="T29" s="91">
        <v>1180123</v>
      </c>
      <c r="U29" s="92">
        <v>61617</v>
      </c>
      <c r="V29" s="96">
        <f t="shared" si="1"/>
        <v>19.15255530129672</v>
      </c>
    </row>
    <row r="30" spans="1:22" s="59" customFormat="1" ht="11.25">
      <c r="A30" s="51">
        <v>24</v>
      </c>
      <c r="B30" s="52"/>
      <c r="C30" s="53" t="s">
        <v>114</v>
      </c>
      <c r="D30" s="54" t="s">
        <v>26</v>
      </c>
      <c r="E30" s="114" t="s">
        <v>114</v>
      </c>
      <c r="F30" s="55">
        <v>43714</v>
      </c>
      <c r="G30" s="56" t="s">
        <v>31</v>
      </c>
      <c r="H30" s="66">
        <v>118</v>
      </c>
      <c r="I30" s="66">
        <v>26</v>
      </c>
      <c r="J30" s="66">
        <v>26</v>
      </c>
      <c r="K30" s="67">
        <v>2</v>
      </c>
      <c r="L30" s="91">
        <v>17366</v>
      </c>
      <c r="M30" s="92">
        <v>1036</v>
      </c>
      <c r="N30" s="89">
        <f>M30/J30</f>
        <v>39.84615384615385</v>
      </c>
      <c r="O30" s="93">
        <f t="shared" si="0"/>
        <v>16.76254826254826</v>
      </c>
      <c r="P30" s="57">
        <v>111143</v>
      </c>
      <c r="Q30" s="58">
        <v>6288</v>
      </c>
      <c r="R30" s="90">
        <f t="shared" si="3"/>
        <v>-0.8437508435079132</v>
      </c>
      <c r="S30" s="90">
        <f t="shared" si="4"/>
        <v>-0.8352417302798982</v>
      </c>
      <c r="T30" s="91">
        <v>128509</v>
      </c>
      <c r="U30" s="92">
        <v>7324</v>
      </c>
      <c r="V30" s="96">
        <f t="shared" si="1"/>
        <v>17.546286182413983</v>
      </c>
    </row>
    <row r="31" spans="1:22" s="59" customFormat="1" ht="11.25">
      <c r="A31" s="51">
        <v>25</v>
      </c>
      <c r="B31" s="64"/>
      <c r="C31" s="61" t="s">
        <v>120</v>
      </c>
      <c r="D31" s="62" t="s">
        <v>33</v>
      </c>
      <c r="E31" s="115" t="s">
        <v>121</v>
      </c>
      <c r="F31" s="63">
        <v>43714</v>
      </c>
      <c r="G31" s="56" t="s">
        <v>59</v>
      </c>
      <c r="H31" s="68">
        <v>195</v>
      </c>
      <c r="I31" s="68">
        <v>42</v>
      </c>
      <c r="J31" s="66">
        <v>42</v>
      </c>
      <c r="K31" s="67">
        <v>2</v>
      </c>
      <c r="L31" s="91">
        <v>15559</v>
      </c>
      <c r="M31" s="92">
        <v>997</v>
      </c>
      <c r="N31" s="89">
        <f>M31/J31</f>
        <v>23.738095238095237</v>
      </c>
      <c r="O31" s="93">
        <f t="shared" si="0"/>
        <v>15.605817452357071</v>
      </c>
      <c r="P31" s="57">
        <v>133268</v>
      </c>
      <c r="Q31" s="58">
        <v>7648</v>
      </c>
      <c r="R31" s="90">
        <f t="shared" si="3"/>
        <v>-0.8832502926433953</v>
      </c>
      <c r="S31" s="90">
        <f t="shared" si="4"/>
        <v>-0.8696391213389121</v>
      </c>
      <c r="T31" s="69">
        <v>148827</v>
      </c>
      <c r="U31" s="70">
        <v>8645</v>
      </c>
      <c r="V31" s="96">
        <f t="shared" si="1"/>
        <v>17.215384615384615</v>
      </c>
    </row>
    <row r="32" spans="1:22" s="59" customFormat="1" ht="11.25">
      <c r="A32" s="51">
        <v>26</v>
      </c>
      <c r="B32" s="52"/>
      <c r="C32" s="53" t="s">
        <v>122</v>
      </c>
      <c r="D32" s="54" t="s">
        <v>25</v>
      </c>
      <c r="E32" s="114" t="s">
        <v>123</v>
      </c>
      <c r="F32" s="55">
        <v>43714</v>
      </c>
      <c r="G32" s="56" t="s">
        <v>23</v>
      </c>
      <c r="H32" s="66">
        <v>126</v>
      </c>
      <c r="I32" s="66">
        <v>33</v>
      </c>
      <c r="J32" s="66">
        <v>33</v>
      </c>
      <c r="K32" s="67">
        <v>2</v>
      </c>
      <c r="L32" s="91">
        <v>16163</v>
      </c>
      <c r="M32" s="92">
        <v>966</v>
      </c>
      <c r="N32" s="89">
        <f>M32/J32</f>
        <v>29.272727272727273</v>
      </c>
      <c r="O32" s="93">
        <f t="shared" si="0"/>
        <v>16.731884057971016</v>
      </c>
      <c r="P32" s="57">
        <v>126894</v>
      </c>
      <c r="Q32" s="58">
        <v>6728</v>
      </c>
      <c r="R32" s="90">
        <f t="shared" si="3"/>
        <v>-0.8726259712831181</v>
      </c>
      <c r="S32" s="90">
        <f t="shared" si="4"/>
        <v>-0.8564209274673008</v>
      </c>
      <c r="T32" s="91">
        <v>143057</v>
      </c>
      <c r="U32" s="92">
        <v>7694</v>
      </c>
      <c r="V32" s="96">
        <f t="shared" si="1"/>
        <v>18.59331946971666</v>
      </c>
    </row>
    <row r="33" spans="1:22" s="59" customFormat="1" ht="11.25">
      <c r="A33" s="51">
        <v>27</v>
      </c>
      <c r="B33" s="52"/>
      <c r="C33" s="53" t="s">
        <v>57</v>
      </c>
      <c r="D33" s="54" t="s">
        <v>43</v>
      </c>
      <c r="E33" s="114" t="s">
        <v>58</v>
      </c>
      <c r="F33" s="55">
        <v>43469</v>
      </c>
      <c r="G33" s="56" t="s">
        <v>35</v>
      </c>
      <c r="H33" s="66">
        <v>20</v>
      </c>
      <c r="I33" s="66">
        <v>1</v>
      </c>
      <c r="J33" s="66">
        <v>1</v>
      </c>
      <c r="K33" s="67">
        <v>14</v>
      </c>
      <c r="L33" s="73">
        <v>8316</v>
      </c>
      <c r="M33" s="74">
        <v>832</v>
      </c>
      <c r="N33" s="89">
        <f>M33/J33</f>
        <v>832</v>
      </c>
      <c r="O33" s="93">
        <f t="shared" si="0"/>
        <v>9.995192307692308</v>
      </c>
      <c r="P33" s="57">
        <v>3088.8</v>
      </c>
      <c r="Q33" s="58">
        <v>309</v>
      </c>
      <c r="R33" s="90">
        <f t="shared" si="3"/>
        <v>1.692307692307692</v>
      </c>
      <c r="S33" s="90">
        <f t="shared" si="4"/>
        <v>1.692556634304207</v>
      </c>
      <c r="T33" s="73">
        <v>175580.77999999997</v>
      </c>
      <c r="U33" s="74">
        <v>15224</v>
      </c>
      <c r="V33" s="96">
        <f t="shared" si="1"/>
        <v>11.533156857593271</v>
      </c>
    </row>
    <row r="34" spans="1:22" s="59" customFormat="1" ht="11.25">
      <c r="A34" s="51">
        <v>28</v>
      </c>
      <c r="B34" s="52"/>
      <c r="C34" s="53" t="s">
        <v>65</v>
      </c>
      <c r="D34" s="54" t="s">
        <v>25</v>
      </c>
      <c r="E34" s="114" t="s">
        <v>66</v>
      </c>
      <c r="F34" s="55">
        <v>43609</v>
      </c>
      <c r="G34" s="56" t="s">
        <v>35</v>
      </c>
      <c r="H34" s="66">
        <v>26</v>
      </c>
      <c r="I34" s="66">
        <v>1</v>
      </c>
      <c r="J34" s="66">
        <v>1</v>
      </c>
      <c r="K34" s="67">
        <v>8</v>
      </c>
      <c r="L34" s="73">
        <v>8316</v>
      </c>
      <c r="M34" s="74">
        <v>832</v>
      </c>
      <c r="N34" s="89">
        <f>M34/J34</f>
        <v>832</v>
      </c>
      <c r="O34" s="93">
        <f t="shared" si="0"/>
        <v>9.995192307692308</v>
      </c>
      <c r="P34" s="57">
        <v>30</v>
      </c>
      <c r="Q34" s="58">
        <v>2</v>
      </c>
      <c r="R34" s="90">
        <f t="shared" si="3"/>
        <v>276.2</v>
      </c>
      <c r="S34" s="90">
        <f t="shared" si="4"/>
        <v>415</v>
      </c>
      <c r="T34" s="73">
        <v>156982.73</v>
      </c>
      <c r="U34" s="74">
        <v>12025</v>
      </c>
      <c r="V34" s="96">
        <f t="shared" si="1"/>
        <v>13.054696881496882</v>
      </c>
    </row>
    <row r="35" spans="1:22" s="59" customFormat="1" ht="11.25">
      <c r="A35" s="51">
        <v>29</v>
      </c>
      <c r="B35" s="52"/>
      <c r="C35" s="53" t="s">
        <v>60</v>
      </c>
      <c r="D35" s="54" t="s">
        <v>43</v>
      </c>
      <c r="E35" s="114" t="s">
        <v>61</v>
      </c>
      <c r="F35" s="55">
        <v>43567</v>
      </c>
      <c r="G35" s="56" t="s">
        <v>32</v>
      </c>
      <c r="H35" s="66">
        <v>38</v>
      </c>
      <c r="I35" s="66">
        <v>1</v>
      </c>
      <c r="J35" s="66">
        <v>1</v>
      </c>
      <c r="K35" s="67">
        <v>9</v>
      </c>
      <c r="L35" s="91">
        <v>8316</v>
      </c>
      <c r="M35" s="92">
        <v>832</v>
      </c>
      <c r="N35" s="89">
        <f>M35/J35</f>
        <v>832</v>
      </c>
      <c r="O35" s="93">
        <f t="shared" si="0"/>
        <v>9.995192307692308</v>
      </c>
      <c r="P35" s="57">
        <v>801</v>
      </c>
      <c r="Q35" s="58">
        <v>62</v>
      </c>
      <c r="R35" s="90">
        <f t="shared" si="3"/>
        <v>9.382022471910112</v>
      </c>
      <c r="S35" s="90">
        <f t="shared" si="4"/>
        <v>12.419354838709678</v>
      </c>
      <c r="T35" s="97">
        <v>164510.66</v>
      </c>
      <c r="U35" s="98">
        <v>10545</v>
      </c>
      <c r="V35" s="96">
        <f t="shared" si="1"/>
        <v>15.600821242294927</v>
      </c>
    </row>
    <row r="36" spans="1:22" s="59" customFormat="1" ht="11.25">
      <c r="A36" s="51">
        <v>30</v>
      </c>
      <c r="B36" s="52"/>
      <c r="C36" s="53" t="s">
        <v>108</v>
      </c>
      <c r="D36" s="54" t="s">
        <v>36</v>
      </c>
      <c r="E36" s="114" t="s">
        <v>108</v>
      </c>
      <c r="F36" s="55">
        <v>43714</v>
      </c>
      <c r="G36" s="56" t="s">
        <v>32</v>
      </c>
      <c r="H36" s="66">
        <v>175</v>
      </c>
      <c r="I36" s="66">
        <v>25</v>
      </c>
      <c r="J36" s="66">
        <v>25</v>
      </c>
      <c r="K36" s="67">
        <v>2</v>
      </c>
      <c r="L36" s="91">
        <v>9861.5</v>
      </c>
      <c r="M36" s="92">
        <v>792</v>
      </c>
      <c r="N36" s="89">
        <f>M36/J36</f>
        <v>31.68</v>
      </c>
      <c r="O36" s="93">
        <f t="shared" si="0"/>
        <v>12.45138888888889</v>
      </c>
      <c r="P36" s="57">
        <v>135805.5</v>
      </c>
      <c r="Q36" s="58">
        <v>8815</v>
      </c>
      <c r="R36" s="90">
        <f t="shared" si="3"/>
        <v>-0.9273851206320805</v>
      </c>
      <c r="S36" s="90">
        <f t="shared" si="4"/>
        <v>-0.9101531480431083</v>
      </c>
      <c r="T36" s="97">
        <v>145667</v>
      </c>
      <c r="U36" s="98">
        <v>9607</v>
      </c>
      <c r="V36" s="96">
        <f t="shared" si="1"/>
        <v>15.162589778286666</v>
      </c>
    </row>
    <row r="37" spans="1:22" s="59" customFormat="1" ht="11.25">
      <c r="A37" s="51">
        <v>31</v>
      </c>
      <c r="B37" s="52"/>
      <c r="C37" s="53" t="s">
        <v>99</v>
      </c>
      <c r="D37" s="54" t="s">
        <v>30</v>
      </c>
      <c r="E37" s="114" t="s">
        <v>97</v>
      </c>
      <c r="F37" s="55">
        <v>43731</v>
      </c>
      <c r="G37" s="56" t="s">
        <v>32</v>
      </c>
      <c r="H37" s="66">
        <v>223</v>
      </c>
      <c r="I37" s="66">
        <v>14</v>
      </c>
      <c r="J37" s="66">
        <v>14</v>
      </c>
      <c r="K37" s="67">
        <v>3</v>
      </c>
      <c r="L37" s="91">
        <v>11310</v>
      </c>
      <c r="M37" s="92">
        <v>742</v>
      </c>
      <c r="N37" s="89">
        <f>M37/J37</f>
        <v>53</v>
      </c>
      <c r="O37" s="93">
        <f t="shared" si="0"/>
        <v>15.242587601078167</v>
      </c>
      <c r="P37" s="57">
        <v>32278</v>
      </c>
      <c r="Q37" s="58">
        <v>2088</v>
      </c>
      <c r="R37" s="90">
        <f t="shared" si="3"/>
        <v>-0.6496065431563294</v>
      </c>
      <c r="S37" s="90">
        <f t="shared" si="4"/>
        <v>-0.6446360153256705</v>
      </c>
      <c r="T37" s="97">
        <v>371368</v>
      </c>
      <c r="U37" s="98">
        <v>22462</v>
      </c>
      <c r="V37" s="96">
        <f t="shared" si="1"/>
        <v>16.533167126702875</v>
      </c>
    </row>
    <row r="38" spans="1:22" s="59" customFormat="1" ht="11.25">
      <c r="A38" s="51">
        <v>32</v>
      </c>
      <c r="B38" s="52"/>
      <c r="C38" s="53" t="s">
        <v>63</v>
      </c>
      <c r="D38" s="54" t="s">
        <v>26</v>
      </c>
      <c r="E38" s="114" t="s">
        <v>63</v>
      </c>
      <c r="F38" s="55">
        <v>43581</v>
      </c>
      <c r="G38" s="56" t="s">
        <v>38</v>
      </c>
      <c r="H38" s="66">
        <v>19</v>
      </c>
      <c r="I38" s="66">
        <v>2</v>
      </c>
      <c r="J38" s="66">
        <v>2</v>
      </c>
      <c r="K38" s="67">
        <v>4</v>
      </c>
      <c r="L38" s="91">
        <v>4787</v>
      </c>
      <c r="M38" s="92">
        <v>512</v>
      </c>
      <c r="N38" s="89">
        <f>M38/J38</f>
        <v>256</v>
      </c>
      <c r="O38" s="93">
        <f t="shared" si="0"/>
        <v>9.349609375</v>
      </c>
      <c r="P38" s="57">
        <v>287</v>
      </c>
      <c r="Q38" s="58">
        <v>40</v>
      </c>
      <c r="R38" s="90">
        <f t="shared" si="3"/>
        <v>15.679442508710801</v>
      </c>
      <c r="S38" s="90">
        <f t="shared" si="4"/>
        <v>11.8</v>
      </c>
      <c r="T38" s="91">
        <v>12580.35</v>
      </c>
      <c r="U38" s="92">
        <v>1075</v>
      </c>
      <c r="V38" s="96">
        <f t="shared" si="1"/>
        <v>11.702651162790698</v>
      </c>
    </row>
    <row r="39" spans="1:22" s="59" customFormat="1" ht="11.25">
      <c r="A39" s="51">
        <v>33</v>
      </c>
      <c r="B39" s="52"/>
      <c r="C39" s="53" t="s">
        <v>68</v>
      </c>
      <c r="D39" s="54" t="s">
        <v>47</v>
      </c>
      <c r="E39" s="114" t="s">
        <v>69</v>
      </c>
      <c r="F39" s="55">
        <v>43665</v>
      </c>
      <c r="G39" s="56" t="s">
        <v>23</v>
      </c>
      <c r="H39" s="66">
        <v>359</v>
      </c>
      <c r="I39" s="66">
        <v>9</v>
      </c>
      <c r="J39" s="66">
        <v>9</v>
      </c>
      <c r="K39" s="67">
        <v>9</v>
      </c>
      <c r="L39" s="91">
        <v>10010</v>
      </c>
      <c r="M39" s="92">
        <v>503</v>
      </c>
      <c r="N39" s="89">
        <f>M39/J39</f>
        <v>55.888888888888886</v>
      </c>
      <c r="O39" s="93">
        <f t="shared" si="0"/>
        <v>19.900596421471175</v>
      </c>
      <c r="P39" s="57">
        <v>32872</v>
      </c>
      <c r="Q39" s="58">
        <v>1623</v>
      </c>
      <c r="R39" s="90">
        <f t="shared" si="3"/>
        <v>-0.6954855195911414</v>
      </c>
      <c r="S39" s="90">
        <f t="shared" si="4"/>
        <v>-0.6900800985828712</v>
      </c>
      <c r="T39" s="91">
        <v>14345767</v>
      </c>
      <c r="U39" s="92">
        <v>767077</v>
      </c>
      <c r="V39" s="96">
        <f aca="true" t="shared" si="5" ref="V39:V69">T39/U39</f>
        <v>18.701860439043276</v>
      </c>
    </row>
    <row r="40" spans="1:22" s="59" customFormat="1" ht="11.25">
      <c r="A40" s="51">
        <v>34</v>
      </c>
      <c r="B40" s="52"/>
      <c r="C40" s="53" t="s">
        <v>50</v>
      </c>
      <c r="D40" s="54" t="s">
        <v>30</v>
      </c>
      <c r="E40" s="114" t="s">
        <v>50</v>
      </c>
      <c r="F40" s="55">
        <v>42846</v>
      </c>
      <c r="G40" s="56" t="s">
        <v>38</v>
      </c>
      <c r="H40" s="66">
        <v>13</v>
      </c>
      <c r="I40" s="66">
        <v>2</v>
      </c>
      <c r="J40" s="66">
        <v>2</v>
      </c>
      <c r="K40" s="67">
        <v>14</v>
      </c>
      <c r="L40" s="91">
        <v>4752.27</v>
      </c>
      <c r="M40" s="92">
        <v>475</v>
      </c>
      <c r="N40" s="89">
        <f>M40/J40</f>
        <v>237.5</v>
      </c>
      <c r="O40" s="93">
        <f t="shared" si="0"/>
        <v>10.004778947368422</v>
      </c>
      <c r="P40" s="57">
        <v>76</v>
      </c>
      <c r="Q40" s="58">
        <v>11</v>
      </c>
      <c r="R40" s="90">
        <f t="shared" si="3"/>
        <v>61.52986842105264</v>
      </c>
      <c r="S40" s="90">
        <f t="shared" si="4"/>
        <v>42.18181818181818</v>
      </c>
      <c r="T40" s="91">
        <v>137146.13</v>
      </c>
      <c r="U40" s="92">
        <v>13490</v>
      </c>
      <c r="V40" s="96">
        <f t="shared" si="5"/>
        <v>10.1665033358043</v>
      </c>
    </row>
    <row r="41" spans="1:22" s="59" customFormat="1" ht="11.25">
      <c r="A41" s="51">
        <v>35</v>
      </c>
      <c r="B41" s="52"/>
      <c r="C41" s="53" t="s">
        <v>46</v>
      </c>
      <c r="D41" s="54" t="s">
        <v>34</v>
      </c>
      <c r="E41" s="114" t="s">
        <v>46</v>
      </c>
      <c r="F41" s="55">
        <v>43147</v>
      </c>
      <c r="G41" s="56" t="s">
        <v>29</v>
      </c>
      <c r="H41" s="66">
        <v>157</v>
      </c>
      <c r="I41" s="66">
        <v>1</v>
      </c>
      <c r="J41" s="66">
        <v>1</v>
      </c>
      <c r="K41" s="67">
        <v>17</v>
      </c>
      <c r="L41" s="91">
        <v>4744</v>
      </c>
      <c r="M41" s="92">
        <v>474</v>
      </c>
      <c r="N41" s="89">
        <f>M41/J41</f>
        <v>474</v>
      </c>
      <c r="O41" s="93">
        <f t="shared" si="0"/>
        <v>10.0084388185654</v>
      </c>
      <c r="P41" s="57">
        <v>7116</v>
      </c>
      <c r="Q41" s="58">
        <v>712</v>
      </c>
      <c r="R41" s="90">
        <f t="shared" si="3"/>
        <v>-0.3333333333333333</v>
      </c>
      <c r="S41" s="90">
        <f t="shared" si="4"/>
        <v>-0.3342696629213483</v>
      </c>
      <c r="T41" s="91">
        <v>858899.59</v>
      </c>
      <c r="U41" s="92">
        <v>64543</v>
      </c>
      <c r="V41" s="96">
        <f t="shared" si="5"/>
        <v>13.30740111243667</v>
      </c>
    </row>
    <row r="42" spans="1:22" s="59" customFormat="1" ht="11.25">
      <c r="A42" s="51">
        <v>36</v>
      </c>
      <c r="B42" s="52"/>
      <c r="C42" s="53" t="s">
        <v>80</v>
      </c>
      <c r="D42" s="54" t="s">
        <v>36</v>
      </c>
      <c r="E42" s="114" t="s">
        <v>81</v>
      </c>
      <c r="F42" s="55">
        <v>43724</v>
      </c>
      <c r="G42" s="56" t="s">
        <v>35</v>
      </c>
      <c r="H42" s="66">
        <v>23</v>
      </c>
      <c r="I42" s="66">
        <v>2</v>
      </c>
      <c r="J42" s="66">
        <v>2</v>
      </c>
      <c r="K42" s="67">
        <v>4</v>
      </c>
      <c r="L42" s="73">
        <v>4633.2</v>
      </c>
      <c r="M42" s="74">
        <v>463</v>
      </c>
      <c r="N42" s="89">
        <f>M42/J42</f>
        <v>231.5</v>
      </c>
      <c r="O42" s="93">
        <f t="shared" si="0"/>
        <v>10.006911447084233</v>
      </c>
      <c r="P42" s="57">
        <v>5504.4</v>
      </c>
      <c r="Q42" s="58">
        <v>450</v>
      </c>
      <c r="R42" s="90">
        <f t="shared" si="3"/>
        <v>-0.15827338129496402</v>
      </c>
      <c r="S42" s="90">
        <f t="shared" si="4"/>
        <v>0.028888888888888888</v>
      </c>
      <c r="T42" s="73">
        <v>48111.6</v>
      </c>
      <c r="U42" s="74">
        <v>3495</v>
      </c>
      <c r="V42" s="96">
        <f t="shared" si="5"/>
        <v>13.765836909871243</v>
      </c>
    </row>
    <row r="43" spans="1:22" s="59" customFormat="1" ht="11.25">
      <c r="A43" s="51">
        <v>37</v>
      </c>
      <c r="B43" s="52"/>
      <c r="C43" s="53" t="s">
        <v>110</v>
      </c>
      <c r="D43" s="54" t="s">
        <v>25</v>
      </c>
      <c r="E43" s="114" t="s">
        <v>109</v>
      </c>
      <c r="F43" s="55">
        <v>43714</v>
      </c>
      <c r="G43" s="56" t="s">
        <v>32</v>
      </c>
      <c r="H43" s="66">
        <v>56</v>
      </c>
      <c r="I43" s="66">
        <v>13</v>
      </c>
      <c r="J43" s="66">
        <v>13</v>
      </c>
      <c r="K43" s="67">
        <v>2</v>
      </c>
      <c r="L43" s="91">
        <v>9714.5</v>
      </c>
      <c r="M43" s="92">
        <v>414</v>
      </c>
      <c r="N43" s="89">
        <f>M43/J43</f>
        <v>31.846153846153847</v>
      </c>
      <c r="O43" s="93">
        <f t="shared" si="0"/>
        <v>23.464975845410628</v>
      </c>
      <c r="P43" s="57">
        <v>76671</v>
      </c>
      <c r="Q43" s="58">
        <v>3757</v>
      </c>
      <c r="R43" s="90">
        <f t="shared" si="3"/>
        <v>-0.8732962919487159</v>
      </c>
      <c r="S43" s="90">
        <f t="shared" si="4"/>
        <v>-0.8898056960340698</v>
      </c>
      <c r="T43" s="97">
        <v>86385.5</v>
      </c>
      <c r="U43" s="98">
        <v>4171</v>
      </c>
      <c r="V43" s="96">
        <f t="shared" si="5"/>
        <v>20.710980580196594</v>
      </c>
    </row>
    <row r="44" spans="1:22" s="59" customFormat="1" ht="11.25">
      <c r="A44" s="51">
        <v>38</v>
      </c>
      <c r="B44" s="52"/>
      <c r="C44" s="53" t="s">
        <v>115</v>
      </c>
      <c r="D44" s="54" t="s">
        <v>30</v>
      </c>
      <c r="E44" s="114" t="s">
        <v>115</v>
      </c>
      <c r="F44" s="55">
        <v>43714</v>
      </c>
      <c r="G44" s="56" t="s">
        <v>31</v>
      </c>
      <c r="H44" s="66">
        <v>117</v>
      </c>
      <c r="I44" s="66">
        <v>8</v>
      </c>
      <c r="J44" s="66">
        <v>8</v>
      </c>
      <c r="K44" s="67">
        <v>2</v>
      </c>
      <c r="L44" s="91">
        <v>4774.5</v>
      </c>
      <c r="M44" s="92">
        <v>350</v>
      </c>
      <c r="N44" s="89">
        <f>M44/J44</f>
        <v>43.75</v>
      </c>
      <c r="O44" s="93">
        <f t="shared" si="0"/>
        <v>13.641428571428571</v>
      </c>
      <c r="P44" s="57">
        <v>74667</v>
      </c>
      <c r="Q44" s="58">
        <v>3831</v>
      </c>
      <c r="R44" s="90">
        <f t="shared" si="3"/>
        <v>-0.9360560890353168</v>
      </c>
      <c r="S44" s="90">
        <f t="shared" si="4"/>
        <v>-0.9086400417645524</v>
      </c>
      <c r="T44" s="91">
        <v>79441.5</v>
      </c>
      <c r="U44" s="92">
        <v>4181</v>
      </c>
      <c r="V44" s="96">
        <f t="shared" si="5"/>
        <v>19.00059794307582</v>
      </c>
    </row>
    <row r="45" spans="1:22" s="59" customFormat="1" ht="11.25">
      <c r="A45" s="51">
        <v>39</v>
      </c>
      <c r="B45" s="52"/>
      <c r="C45" s="53" t="s">
        <v>56</v>
      </c>
      <c r="D45" s="54" t="s">
        <v>26</v>
      </c>
      <c r="E45" s="114" t="s">
        <v>56</v>
      </c>
      <c r="F45" s="55">
        <v>43455</v>
      </c>
      <c r="G45" s="56" t="s">
        <v>35</v>
      </c>
      <c r="H45" s="66">
        <v>8</v>
      </c>
      <c r="I45" s="66">
        <v>8</v>
      </c>
      <c r="J45" s="66">
        <v>8</v>
      </c>
      <c r="K45" s="67">
        <v>2</v>
      </c>
      <c r="L45" s="91">
        <v>3571</v>
      </c>
      <c r="M45" s="92">
        <v>243</v>
      </c>
      <c r="N45" s="89">
        <f>M45/J45</f>
        <v>30.375</v>
      </c>
      <c r="O45" s="93">
        <f t="shared" si="0"/>
        <v>14.695473251028806</v>
      </c>
      <c r="P45" s="57">
        <v>8316</v>
      </c>
      <c r="Q45" s="58">
        <v>832</v>
      </c>
      <c r="R45" s="90">
        <f t="shared" si="3"/>
        <v>-0.5705868205868206</v>
      </c>
      <c r="S45" s="90">
        <f t="shared" si="4"/>
        <v>-0.7079326923076923</v>
      </c>
      <c r="T45" s="73">
        <v>12090</v>
      </c>
      <c r="U45" s="74">
        <v>1088</v>
      </c>
      <c r="V45" s="96">
        <f t="shared" si="5"/>
        <v>11.112132352941176</v>
      </c>
    </row>
    <row r="46" spans="1:22" s="59" customFormat="1" ht="11.25">
      <c r="A46" s="51">
        <v>40</v>
      </c>
      <c r="B46" s="52"/>
      <c r="C46" s="53" t="s">
        <v>39</v>
      </c>
      <c r="D46" s="54" t="s">
        <v>33</v>
      </c>
      <c r="E46" s="114" t="s">
        <v>40</v>
      </c>
      <c r="F46" s="55">
        <v>43182</v>
      </c>
      <c r="G46" s="56" t="s">
        <v>32</v>
      </c>
      <c r="H46" s="66">
        <v>250</v>
      </c>
      <c r="I46" s="77">
        <v>1</v>
      </c>
      <c r="J46" s="77">
        <v>1</v>
      </c>
      <c r="K46" s="67">
        <v>29</v>
      </c>
      <c r="L46" s="81">
        <v>2376</v>
      </c>
      <c r="M46" s="82">
        <v>238</v>
      </c>
      <c r="N46" s="89">
        <f>M46/J46</f>
        <v>238</v>
      </c>
      <c r="O46" s="93">
        <f t="shared" si="0"/>
        <v>9.983193277310924</v>
      </c>
      <c r="P46" s="57">
        <v>1900.8</v>
      </c>
      <c r="Q46" s="58">
        <v>190</v>
      </c>
      <c r="R46" s="90">
        <f t="shared" si="3"/>
        <v>0.25000000000000006</v>
      </c>
      <c r="S46" s="90">
        <f t="shared" si="4"/>
        <v>0.25263157894736843</v>
      </c>
      <c r="T46" s="99">
        <v>1182932.6600000006</v>
      </c>
      <c r="U46" s="100">
        <v>99877</v>
      </c>
      <c r="V46" s="96">
        <f t="shared" si="5"/>
        <v>11.843894590346132</v>
      </c>
    </row>
    <row r="47" spans="1:22" s="59" customFormat="1" ht="11.25">
      <c r="A47" s="51">
        <v>41</v>
      </c>
      <c r="B47" s="52"/>
      <c r="C47" s="53" t="s">
        <v>48</v>
      </c>
      <c r="D47" s="54" t="s">
        <v>28</v>
      </c>
      <c r="E47" s="114" t="s">
        <v>49</v>
      </c>
      <c r="F47" s="55">
        <v>42706</v>
      </c>
      <c r="G47" s="56" t="s">
        <v>32</v>
      </c>
      <c r="H47" s="66">
        <v>107</v>
      </c>
      <c r="I47" s="66">
        <v>1</v>
      </c>
      <c r="J47" s="66">
        <v>1</v>
      </c>
      <c r="K47" s="67">
        <v>34</v>
      </c>
      <c r="L47" s="91">
        <v>2376</v>
      </c>
      <c r="M47" s="95">
        <v>238</v>
      </c>
      <c r="N47" s="89">
        <f>M47/J47</f>
        <v>238</v>
      </c>
      <c r="O47" s="93">
        <f t="shared" si="0"/>
        <v>9.983193277310924</v>
      </c>
      <c r="P47" s="57">
        <v>1900.8</v>
      </c>
      <c r="Q47" s="65">
        <v>190</v>
      </c>
      <c r="R47" s="90">
        <f t="shared" si="3"/>
        <v>0.25000000000000006</v>
      </c>
      <c r="S47" s="90">
        <f t="shared" si="4"/>
        <v>0.25263157894736843</v>
      </c>
      <c r="T47" s="94">
        <v>639578.82</v>
      </c>
      <c r="U47" s="95">
        <v>65958</v>
      </c>
      <c r="V47" s="96">
        <f t="shared" si="5"/>
        <v>9.696758846538705</v>
      </c>
    </row>
    <row r="48" spans="1:22" s="59" customFormat="1" ht="11.25">
      <c r="A48" s="51">
        <v>42</v>
      </c>
      <c r="B48" s="52"/>
      <c r="C48" s="53" t="s">
        <v>41</v>
      </c>
      <c r="D48" s="54" t="s">
        <v>26</v>
      </c>
      <c r="E48" s="114" t="s">
        <v>42</v>
      </c>
      <c r="F48" s="55">
        <v>43203</v>
      </c>
      <c r="G48" s="56" t="s">
        <v>32</v>
      </c>
      <c r="H48" s="66">
        <v>170</v>
      </c>
      <c r="I48" s="77">
        <v>1</v>
      </c>
      <c r="J48" s="77">
        <v>1</v>
      </c>
      <c r="K48" s="67">
        <v>23</v>
      </c>
      <c r="L48" s="81">
        <v>2376</v>
      </c>
      <c r="M48" s="82">
        <v>238</v>
      </c>
      <c r="N48" s="89">
        <f>M48/J48</f>
        <v>238</v>
      </c>
      <c r="O48" s="93">
        <f t="shared" si="0"/>
        <v>9.983193277310924</v>
      </c>
      <c r="P48" s="57">
        <v>2019.6</v>
      </c>
      <c r="Q48" s="58">
        <v>202</v>
      </c>
      <c r="R48" s="90">
        <f t="shared" si="3"/>
        <v>0.17647058823529416</v>
      </c>
      <c r="S48" s="90">
        <f t="shared" si="4"/>
        <v>0.1782178217821782</v>
      </c>
      <c r="T48" s="75">
        <v>308099.48</v>
      </c>
      <c r="U48" s="76">
        <v>29219</v>
      </c>
      <c r="V48" s="96">
        <f t="shared" si="5"/>
        <v>10.54449091344673</v>
      </c>
    </row>
    <row r="49" spans="1:22" s="59" customFormat="1" ht="11.25">
      <c r="A49" s="51">
        <v>43</v>
      </c>
      <c r="B49" s="52"/>
      <c r="C49" s="53" t="s">
        <v>55</v>
      </c>
      <c r="D49" s="54" t="s">
        <v>34</v>
      </c>
      <c r="E49" s="114" t="s">
        <v>55</v>
      </c>
      <c r="F49" s="55">
        <v>43441</v>
      </c>
      <c r="G49" s="56" t="s">
        <v>38</v>
      </c>
      <c r="H49" s="66">
        <v>26</v>
      </c>
      <c r="I49" s="66">
        <v>1</v>
      </c>
      <c r="J49" s="66">
        <v>1</v>
      </c>
      <c r="K49" s="67">
        <v>9</v>
      </c>
      <c r="L49" s="73">
        <v>2376.14</v>
      </c>
      <c r="M49" s="74">
        <v>237</v>
      </c>
      <c r="N49" s="89">
        <f>M49/J49</f>
        <v>237</v>
      </c>
      <c r="O49" s="93">
        <f t="shared" si="0"/>
        <v>10.02590717299578</v>
      </c>
      <c r="P49" s="57">
        <v>4208.59</v>
      </c>
      <c r="Q49" s="58">
        <v>841</v>
      </c>
      <c r="R49" s="90">
        <f t="shared" si="3"/>
        <v>-0.43540710784371967</v>
      </c>
      <c r="S49" s="90">
        <f t="shared" si="4"/>
        <v>-0.718192627824019</v>
      </c>
      <c r="T49" s="91">
        <v>26140.16</v>
      </c>
      <c r="U49" s="92">
        <v>4009</v>
      </c>
      <c r="V49" s="96">
        <f t="shared" si="5"/>
        <v>6.52036916936892</v>
      </c>
    </row>
    <row r="50" spans="1:22" s="59" customFormat="1" ht="11.25">
      <c r="A50" s="51">
        <v>44</v>
      </c>
      <c r="B50" s="64"/>
      <c r="C50" s="61" t="s">
        <v>107</v>
      </c>
      <c r="D50" s="62" t="s">
        <v>36</v>
      </c>
      <c r="E50" s="115" t="s">
        <v>106</v>
      </c>
      <c r="F50" s="63">
        <v>43707</v>
      </c>
      <c r="G50" s="56" t="s">
        <v>59</v>
      </c>
      <c r="H50" s="68">
        <v>313</v>
      </c>
      <c r="I50" s="68">
        <v>9</v>
      </c>
      <c r="J50" s="66">
        <v>9</v>
      </c>
      <c r="K50" s="67">
        <v>3</v>
      </c>
      <c r="L50" s="91">
        <v>2958</v>
      </c>
      <c r="M50" s="92">
        <v>206</v>
      </c>
      <c r="N50" s="89">
        <f>M50/J50</f>
        <v>22.88888888888889</v>
      </c>
      <c r="O50" s="93">
        <f t="shared" si="0"/>
        <v>14.359223300970873</v>
      </c>
      <c r="P50" s="57">
        <v>47324</v>
      </c>
      <c r="Q50" s="58">
        <v>3083</v>
      </c>
      <c r="R50" s="90">
        <f t="shared" si="3"/>
        <v>-0.9374947172681938</v>
      </c>
      <c r="S50" s="90">
        <f t="shared" si="4"/>
        <v>-0.9331819656179047</v>
      </c>
      <c r="T50" s="94">
        <v>560967.5</v>
      </c>
      <c r="U50" s="95">
        <v>34820</v>
      </c>
      <c r="V50" s="96">
        <f t="shared" si="5"/>
        <v>16.110496840896037</v>
      </c>
    </row>
    <row r="51" spans="1:22" s="59" customFormat="1" ht="11.25">
      <c r="A51" s="51">
        <v>45</v>
      </c>
      <c r="B51" s="52"/>
      <c r="C51" s="53" t="s">
        <v>86</v>
      </c>
      <c r="D51" s="54" t="s">
        <v>34</v>
      </c>
      <c r="E51" s="114" t="s">
        <v>87</v>
      </c>
      <c r="F51" s="55">
        <v>43731</v>
      </c>
      <c r="G51" s="56" t="s">
        <v>32</v>
      </c>
      <c r="H51" s="66">
        <v>35</v>
      </c>
      <c r="I51" s="66">
        <v>14</v>
      </c>
      <c r="J51" s="66">
        <v>14</v>
      </c>
      <c r="K51" s="67">
        <v>4</v>
      </c>
      <c r="L51" s="91">
        <v>2392</v>
      </c>
      <c r="M51" s="92">
        <v>196</v>
      </c>
      <c r="N51" s="89">
        <f>M51/J51</f>
        <v>14</v>
      </c>
      <c r="O51" s="93">
        <f t="shared" si="0"/>
        <v>12.204081632653061</v>
      </c>
      <c r="P51" s="57">
        <v>4144.6</v>
      </c>
      <c r="Q51" s="58">
        <v>416</v>
      </c>
      <c r="R51" s="90">
        <f t="shared" si="3"/>
        <v>-0.4228634850166482</v>
      </c>
      <c r="S51" s="90">
        <f t="shared" si="4"/>
        <v>-0.5288461538461539</v>
      </c>
      <c r="T51" s="97">
        <v>38036</v>
      </c>
      <c r="U51" s="98">
        <v>2367</v>
      </c>
      <c r="V51" s="96">
        <f t="shared" si="5"/>
        <v>16.069286016054075</v>
      </c>
    </row>
    <row r="52" spans="1:22" s="59" customFormat="1" ht="11.25">
      <c r="A52" s="51">
        <v>46</v>
      </c>
      <c r="B52" s="52"/>
      <c r="C52" s="53" t="s">
        <v>116</v>
      </c>
      <c r="D52" s="54" t="s">
        <v>30</v>
      </c>
      <c r="E52" s="114" t="s">
        <v>117</v>
      </c>
      <c r="F52" s="55">
        <v>43714</v>
      </c>
      <c r="G52" s="116" t="s">
        <v>52</v>
      </c>
      <c r="H52" s="66">
        <v>117</v>
      </c>
      <c r="I52" s="66">
        <v>14</v>
      </c>
      <c r="J52" s="66">
        <v>14</v>
      </c>
      <c r="K52" s="67">
        <v>2</v>
      </c>
      <c r="L52" s="91">
        <v>2510</v>
      </c>
      <c r="M52" s="92">
        <v>195</v>
      </c>
      <c r="N52" s="89">
        <f>M52/J52</f>
        <v>13.928571428571429</v>
      </c>
      <c r="O52" s="93">
        <f t="shared" si="0"/>
        <v>12.871794871794872</v>
      </c>
      <c r="P52" s="57"/>
      <c r="Q52" s="58"/>
      <c r="R52" s="90">
        <f t="shared" si="3"/>
      </c>
      <c r="S52" s="90">
        <f t="shared" si="4"/>
      </c>
      <c r="T52" s="91">
        <v>58504</v>
      </c>
      <c r="U52" s="92">
        <v>3372</v>
      </c>
      <c r="V52" s="96">
        <f t="shared" si="5"/>
        <v>17.34994068801898</v>
      </c>
    </row>
    <row r="53" spans="1:22" s="59" customFormat="1" ht="11.25">
      <c r="A53" s="51">
        <v>47</v>
      </c>
      <c r="B53" s="52"/>
      <c r="C53" s="53" t="s">
        <v>79</v>
      </c>
      <c r="D53" s="54" t="s">
        <v>43</v>
      </c>
      <c r="E53" s="114" t="s">
        <v>88</v>
      </c>
      <c r="F53" s="55">
        <v>43724</v>
      </c>
      <c r="G53" s="56" t="s">
        <v>32</v>
      </c>
      <c r="H53" s="66">
        <v>70</v>
      </c>
      <c r="I53" s="66">
        <v>2</v>
      </c>
      <c r="J53" s="66">
        <v>2</v>
      </c>
      <c r="K53" s="67">
        <v>5</v>
      </c>
      <c r="L53" s="91">
        <v>1830</v>
      </c>
      <c r="M53" s="92">
        <v>182</v>
      </c>
      <c r="N53" s="89">
        <f>M53/J53</f>
        <v>91</v>
      </c>
      <c r="O53" s="93">
        <f t="shared" si="0"/>
        <v>10.054945054945055</v>
      </c>
      <c r="P53" s="57">
        <v>48</v>
      </c>
      <c r="Q53" s="58">
        <v>4</v>
      </c>
      <c r="R53" s="90">
        <f t="shared" si="3"/>
        <v>37.125</v>
      </c>
      <c r="S53" s="90">
        <f t="shared" si="4"/>
        <v>44.5</v>
      </c>
      <c r="T53" s="97">
        <v>133180.5</v>
      </c>
      <c r="U53" s="98">
        <v>8012</v>
      </c>
      <c r="V53" s="96">
        <f t="shared" si="5"/>
        <v>16.622628557164255</v>
      </c>
    </row>
    <row r="54" spans="1:22" s="59" customFormat="1" ht="11.25">
      <c r="A54" s="51">
        <v>48</v>
      </c>
      <c r="B54" s="52"/>
      <c r="C54" s="53" t="s">
        <v>119</v>
      </c>
      <c r="D54" s="54" t="s">
        <v>34</v>
      </c>
      <c r="E54" s="114" t="s">
        <v>119</v>
      </c>
      <c r="F54" s="55">
        <v>43714</v>
      </c>
      <c r="G54" s="116" t="s">
        <v>52</v>
      </c>
      <c r="H54" s="66">
        <v>161</v>
      </c>
      <c r="I54" s="66">
        <v>15</v>
      </c>
      <c r="J54" s="66">
        <v>15</v>
      </c>
      <c r="K54" s="67">
        <v>2</v>
      </c>
      <c r="L54" s="91">
        <v>2123</v>
      </c>
      <c r="M54" s="92">
        <v>179</v>
      </c>
      <c r="N54" s="89">
        <f>M54/J54</f>
        <v>11.933333333333334</v>
      </c>
      <c r="O54" s="93">
        <f t="shared" si="0"/>
        <v>11.860335195530727</v>
      </c>
      <c r="P54" s="57">
        <v>76077</v>
      </c>
      <c r="Q54" s="58">
        <v>4945</v>
      </c>
      <c r="R54" s="90">
        <f t="shared" si="3"/>
        <v>-0.9720940625944766</v>
      </c>
      <c r="S54" s="90">
        <f t="shared" si="4"/>
        <v>-0.9638018200202224</v>
      </c>
      <c r="T54" s="91">
        <v>78200</v>
      </c>
      <c r="U54" s="92">
        <v>5124</v>
      </c>
      <c r="V54" s="96">
        <f t="shared" si="5"/>
        <v>15.26151444184231</v>
      </c>
    </row>
    <row r="55" spans="1:22" s="59" customFormat="1" ht="11.25">
      <c r="A55" s="51">
        <v>49</v>
      </c>
      <c r="B55" s="52"/>
      <c r="C55" s="53" t="s">
        <v>72</v>
      </c>
      <c r="D55" s="54" t="s">
        <v>43</v>
      </c>
      <c r="E55" s="114" t="s">
        <v>70</v>
      </c>
      <c r="F55" s="55">
        <v>43672</v>
      </c>
      <c r="G55" s="56" t="s">
        <v>32</v>
      </c>
      <c r="H55" s="66">
        <v>177</v>
      </c>
      <c r="I55" s="66">
        <v>2</v>
      </c>
      <c r="J55" s="66">
        <v>2</v>
      </c>
      <c r="K55" s="67">
        <v>8</v>
      </c>
      <c r="L55" s="91">
        <v>1769</v>
      </c>
      <c r="M55" s="92">
        <v>143</v>
      </c>
      <c r="N55" s="89">
        <f>M55/J55</f>
        <v>71.5</v>
      </c>
      <c r="O55" s="93">
        <f t="shared" si="0"/>
        <v>12.37062937062937</v>
      </c>
      <c r="P55" s="57">
        <v>3272</v>
      </c>
      <c r="Q55" s="58">
        <v>218</v>
      </c>
      <c r="R55" s="90">
        <f t="shared" si="3"/>
        <v>-0.4593520782396088</v>
      </c>
      <c r="S55" s="90">
        <f t="shared" si="4"/>
        <v>-0.3440366972477064</v>
      </c>
      <c r="T55" s="71">
        <v>724942.9</v>
      </c>
      <c r="U55" s="72">
        <v>39375</v>
      </c>
      <c r="V55" s="96">
        <f t="shared" si="5"/>
        <v>18.411248253968253</v>
      </c>
    </row>
    <row r="56" spans="1:22" s="59" customFormat="1" ht="11.25">
      <c r="A56" s="51">
        <v>50</v>
      </c>
      <c r="B56" s="52"/>
      <c r="C56" s="53" t="s">
        <v>78</v>
      </c>
      <c r="D56" s="54" t="s">
        <v>28</v>
      </c>
      <c r="E56" s="114" t="s">
        <v>77</v>
      </c>
      <c r="F56" s="55">
        <v>43686</v>
      </c>
      <c r="G56" s="56" t="s">
        <v>23</v>
      </c>
      <c r="H56" s="66">
        <v>206</v>
      </c>
      <c r="I56" s="66">
        <v>1</v>
      </c>
      <c r="J56" s="66">
        <v>1</v>
      </c>
      <c r="K56" s="67">
        <v>6</v>
      </c>
      <c r="L56" s="91">
        <v>1837</v>
      </c>
      <c r="M56" s="92">
        <v>126</v>
      </c>
      <c r="N56" s="89">
        <f>M56/J56</f>
        <v>126</v>
      </c>
      <c r="O56" s="93">
        <f t="shared" si="0"/>
        <v>14.579365079365079</v>
      </c>
      <c r="P56" s="57">
        <v>2623</v>
      </c>
      <c r="Q56" s="58">
        <v>200</v>
      </c>
      <c r="R56" s="90">
        <f t="shared" si="3"/>
        <v>-0.29965688143347313</v>
      </c>
      <c r="S56" s="90">
        <f t="shared" si="4"/>
        <v>-0.37</v>
      </c>
      <c r="T56" s="91">
        <v>1400724</v>
      </c>
      <c r="U56" s="92">
        <v>85337</v>
      </c>
      <c r="V56" s="96">
        <f t="shared" si="5"/>
        <v>16.41402908468777</v>
      </c>
    </row>
    <row r="57" spans="1:22" s="59" customFormat="1" ht="11.25">
      <c r="A57" s="51">
        <v>51</v>
      </c>
      <c r="B57" s="52"/>
      <c r="C57" s="53" t="s">
        <v>89</v>
      </c>
      <c r="D57" s="54" t="s">
        <v>25</v>
      </c>
      <c r="E57" s="114" t="s">
        <v>51</v>
      </c>
      <c r="F57" s="55">
        <v>43700</v>
      </c>
      <c r="G57" s="56" t="s">
        <v>31</v>
      </c>
      <c r="H57" s="66">
        <v>128</v>
      </c>
      <c r="I57" s="66">
        <v>2</v>
      </c>
      <c r="J57" s="66">
        <v>2</v>
      </c>
      <c r="K57" s="67">
        <v>4</v>
      </c>
      <c r="L57" s="91">
        <v>1475.5</v>
      </c>
      <c r="M57" s="92">
        <v>113</v>
      </c>
      <c r="N57" s="89">
        <f>M57/J57</f>
        <v>56.5</v>
      </c>
      <c r="O57" s="93">
        <f t="shared" si="0"/>
        <v>13.057522123893806</v>
      </c>
      <c r="P57" s="57">
        <v>14204</v>
      </c>
      <c r="Q57" s="58">
        <v>842</v>
      </c>
      <c r="R57" s="90">
        <f t="shared" si="3"/>
        <v>-0.8961208110391439</v>
      </c>
      <c r="S57" s="90">
        <f t="shared" si="4"/>
        <v>-0.8657957244655582</v>
      </c>
      <c r="T57" s="91">
        <v>452055.5</v>
      </c>
      <c r="U57" s="92">
        <v>25165</v>
      </c>
      <c r="V57" s="96">
        <f t="shared" si="5"/>
        <v>17.96365984502285</v>
      </c>
    </row>
    <row r="58" spans="1:22" s="59" customFormat="1" ht="11.25">
      <c r="A58" s="51">
        <v>52</v>
      </c>
      <c r="B58" s="52"/>
      <c r="C58" s="53" t="s">
        <v>101</v>
      </c>
      <c r="D58" s="54" t="s">
        <v>26</v>
      </c>
      <c r="E58" s="114" t="s">
        <v>102</v>
      </c>
      <c r="F58" s="55">
        <v>43707</v>
      </c>
      <c r="G58" s="56" t="s">
        <v>35</v>
      </c>
      <c r="H58" s="66">
        <v>20</v>
      </c>
      <c r="I58" s="66">
        <v>2</v>
      </c>
      <c r="J58" s="66">
        <v>2</v>
      </c>
      <c r="K58" s="67">
        <v>3</v>
      </c>
      <c r="L58" s="73">
        <v>706</v>
      </c>
      <c r="M58" s="74">
        <v>78</v>
      </c>
      <c r="N58" s="89">
        <f>M58/J58</f>
        <v>39</v>
      </c>
      <c r="O58" s="93">
        <f t="shared" si="0"/>
        <v>9.051282051282051</v>
      </c>
      <c r="P58" s="57">
        <v>11530.4</v>
      </c>
      <c r="Q58" s="58">
        <v>1001</v>
      </c>
      <c r="R58" s="90">
        <f t="shared" si="3"/>
        <v>-0.9387705543606466</v>
      </c>
      <c r="S58" s="90">
        <f t="shared" si="4"/>
        <v>-0.922077922077922</v>
      </c>
      <c r="T58" s="73">
        <v>33931.9</v>
      </c>
      <c r="U58" s="74">
        <v>2645</v>
      </c>
      <c r="V58" s="96">
        <f t="shared" si="5"/>
        <v>12.828695652173913</v>
      </c>
    </row>
    <row r="59" spans="1:22" s="59" customFormat="1" ht="11.25">
      <c r="A59" s="51">
        <v>53</v>
      </c>
      <c r="B59" s="52"/>
      <c r="C59" s="53" t="s">
        <v>118</v>
      </c>
      <c r="D59" s="54" t="s">
        <v>26</v>
      </c>
      <c r="E59" s="114" t="s">
        <v>118</v>
      </c>
      <c r="F59" s="55">
        <v>43714</v>
      </c>
      <c r="G59" s="116" t="s">
        <v>52</v>
      </c>
      <c r="H59" s="66">
        <v>57</v>
      </c>
      <c r="I59" s="66">
        <v>5</v>
      </c>
      <c r="J59" s="66">
        <v>5</v>
      </c>
      <c r="K59" s="67">
        <v>2</v>
      </c>
      <c r="L59" s="91">
        <v>789</v>
      </c>
      <c r="M59" s="92">
        <v>59</v>
      </c>
      <c r="N59" s="89">
        <f>M59/J59</f>
        <v>11.8</v>
      </c>
      <c r="O59" s="93">
        <f t="shared" si="0"/>
        <v>13.372881355932204</v>
      </c>
      <c r="P59" s="57">
        <v>28688</v>
      </c>
      <c r="Q59" s="58">
        <v>1580</v>
      </c>
      <c r="R59" s="90">
        <f t="shared" si="3"/>
        <v>-0.9724972113775795</v>
      </c>
      <c r="S59" s="90">
        <f t="shared" si="4"/>
        <v>-0.9626582278481013</v>
      </c>
      <c r="T59" s="91">
        <v>29477</v>
      </c>
      <c r="U59" s="92">
        <v>1639</v>
      </c>
      <c r="V59" s="96">
        <f t="shared" si="5"/>
        <v>17.984746796827334</v>
      </c>
    </row>
    <row r="60" spans="1:22" s="59" customFormat="1" ht="11.25">
      <c r="A60" s="51">
        <v>54</v>
      </c>
      <c r="B60" s="52"/>
      <c r="C60" s="53" t="s">
        <v>105</v>
      </c>
      <c r="D60" s="54" t="s">
        <v>34</v>
      </c>
      <c r="E60" s="114" t="s">
        <v>105</v>
      </c>
      <c r="F60" s="55">
        <v>43707</v>
      </c>
      <c r="G60" s="56" t="s">
        <v>38</v>
      </c>
      <c r="H60" s="66">
        <v>101</v>
      </c>
      <c r="I60" s="66">
        <v>2</v>
      </c>
      <c r="J60" s="66">
        <v>2</v>
      </c>
      <c r="K60" s="67">
        <v>3</v>
      </c>
      <c r="L60" s="73">
        <v>793</v>
      </c>
      <c r="M60" s="74">
        <v>52</v>
      </c>
      <c r="N60" s="89">
        <f>M60/J60</f>
        <v>26</v>
      </c>
      <c r="O60" s="93">
        <f t="shared" si="0"/>
        <v>15.25</v>
      </c>
      <c r="P60" s="57">
        <v>5576.5</v>
      </c>
      <c r="Q60" s="58">
        <v>356</v>
      </c>
      <c r="R60" s="90">
        <f t="shared" si="3"/>
        <v>-0.857796108670313</v>
      </c>
      <c r="S60" s="90">
        <f t="shared" si="4"/>
        <v>-0.8539325842696629</v>
      </c>
      <c r="T60" s="73">
        <v>97063</v>
      </c>
      <c r="U60" s="74">
        <v>6689</v>
      </c>
      <c r="V60" s="96">
        <f t="shared" si="5"/>
        <v>14.510838690387203</v>
      </c>
    </row>
    <row r="61" spans="1:22" s="59" customFormat="1" ht="11.25">
      <c r="A61" s="51">
        <v>55</v>
      </c>
      <c r="B61" s="64"/>
      <c r="C61" s="53" t="s">
        <v>44</v>
      </c>
      <c r="D61" s="54" t="s">
        <v>25</v>
      </c>
      <c r="E61" s="114" t="s">
        <v>45</v>
      </c>
      <c r="F61" s="55">
        <v>43203</v>
      </c>
      <c r="G61" s="56" t="s">
        <v>38</v>
      </c>
      <c r="H61" s="66">
        <v>30</v>
      </c>
      <c r="I61" s="66">
        <v>2</v>
      </c>
      <c r="J61" s="66">
        <v>2</v>
      </c>
      <c r="K61" s="67">
        <v>11</v>
      </c>
      <c r="L61" s="121">
        <v>369.45</v>
      </c>
      <c r="M61" s="122">
        <v>42</v>
      </c>
      <c r="N61" s="89">
        <f>M61/J61</f>
        <v>21</v>
      </c>
      <c r="O61" s="93">
        <f t="shared" si="0"/>
        <v>8.79642857142857</v>
      </c>
      <c r="P61" s="57">
        <v>325.000000026083</v>
      </c>
      <c r="Q61" s="58">
        <v>20</v>
      </c>
      <c r="R61" s="90">
        <f t="shared" si="3"/>
        <v>0.13676923067799887</v>
      </c>
      <c r="S61" s="90">
        <f t="shared" si="4"/>
        <v>1.1</v>
      </c>
      <c r="T61" s="101">
        <v>60461.22</v>
      </c>
      <c r="U61" s="102">
        <v>5901</v>
      </c>
      <c r="V61" s="96">
        <f t="shared" si="5"/>
        <v>10.245927808845959</v>
      </c>
    </row>
    <row r="62" spans="1:22" s="59" customFormat="1" ht="11.25">
      <c r="A62" s="51">
        <v>56</v>
      </c>
      <c r="B62" s="52"/>
      <c r="C62" s="113" t="s">
        <v>54</v>
      </c>
      <c r="D62" s="117" t="s">
        <v>26</v>
      </c>
      <c r="E62" s="118" t="s">
        <v>54</v>
      </c>
      <c r="F62" s="103">
        <v>43434</v>
      </c>
      <c r="G62" s="104" t="s">
        <v>35</v>
      </c>
      <c r="H62" s="105">
        <v>13</v>
      </c>
      <c r="I62" s="105">
        <v>1</v>
      </c>
      <c r="J62" s="105">
        <v>1</v>
      </c>
      <c r="K62" s="106">
        <v>18</v>
      </c>
      <c r="L62" s="107">
        <v>559</v>
      </c>
      <c r="M62" s="108">
        <v>35</v>
      </c>
      <c r="N62" s="89">
        <f>M62/J62</f>
        <v>35</v>
      </c>
      <c r="O62" s="93">
        <f t="shared" si="0"/>
        <v>15.971428571428572</v>
      </c>
      <c r="P62" s="109">
        <v>2970</v>
      </c>
      <c r="Q62" s="110">
        <v>594</v>
      </c>
      <c r="R62" s="90">
        <f t="shared" si="3"/>
        <v>-0.8117845117845118</v>
      </c>
      <c r="S62" s="90">
        <f t="shared" si="4"/>
        <v>-0.9410774410774411</v>
      </c>
      <c r="T62" s="111">
        <v>58038.54</v>
      </c>
      <c r="U62" s="112">
        <v>8688</v>
      </c>
      <c r="V62" s="96">
        <f t="shared" si="5"/>
        <v>6.680310773480663</v>
      </c>
    </row>
    <row r="63" spans="1:22" s="59" customFormat="1" ht="11.25">
      <c r="A63" s="51">
        <v>57</v>
      </c>
      <c r="B63" s="64"/>
      <c r="C63" s="61" t="s">
        <v>83</v>
      </c>
      <c r="D63" s="62" t="s">
        <v>36</v>
      </c>
      <c r="E63" s="115"/>
      <c r="F63" s="63">
        <v>43693</v>
      </c>
      <c r="G63" s="56" t="s">
        <v>59</v>
      </c>
      <c r="H63" s="68">
        <v>94</v>
      </c>
      <c r="I63" s="68">
        <v>1</v>
      </c>
      <c r="J63" s="66">
        <v>1</v>
      </c>
      <c r="K63" s="67">
        <v>4</v>
      </c>
      <c r="L63" s="91">
        <v>426</v>
      </c>
      <c r="M63" s="92">
        <v>32</v>
      </c>
      <c r="N63" s="89">
        <f>M63/J63</f>
        <v>32</v>
      </c>
      <c r="O63" s="93">
        <f t="shared" si="0"/>
        <v>13.3125</v>
      </c>
      <c r="P63" s="57">
        <v>1156</v>
      </c>
      <c r="Q63" s="58">
        <v>39</v>
      </c>
      <c r="R63" s="90">
        <f t="shared" si="3"/>
        <v>-0.6314878892733564</v>
      </c>
      <c r="S63" s="90">
        <f t="shared" si="4"/>
        <v>-0.1794871794871795</v>
      </c>
      <c r="T63" s="69">
        <v>127659</v>
      </c>
      <c r="U63" s="70">
        <v>6464</v>
      </c>
      <c r="V63" s="96">
        <f t="shared" si="5"/>
        <v>19.749226485148515</v>
      </c>
    </row>
    <row r="64" spans="1:22" s="59" customFormat="1" ht="11.25">
      <c r="A64" s="51">
        <v>58</v>
      </c>
      <c r="B64" s="52"/>
      <c r="C64" s="119" t="s">
        <v>71</v>
      </c>
      <c r="D64" s="54" t="s">
        <v>26</v>
      </c>
      <c r="E64" s="114" t="s">
        <v>71</v>
      </c>
      <c r="F64" s="55">
        <v>43672</v>
      </c>
      <c r="G64" s="56" t="s">
        <v>35</v>
      </c>
      <c r="H64" s="66">
        <v>39</v>
      </c>
      <c r="I64" s="66">
        <v>1</v>
      </c>
      <c r="J64" s="66">
        <v>1</v>
      </c>
      <c r="K64" s="67">
        <v>8</v>
      </c>
      <c r="L64" s="73">
        <v>480</v>
      </c>
      <c r="M64" s="74">
        <v>28</v>
      </c>
      <c r="N64" s="89">
        <f>M64/J64</f>
        <v>28</v>
      </c>
      <c r="O64" s="93">
        <f t="shared" si="0"/>
        <v>17.142857142857142</v>
      </c>
      <c r="P64" s="57">
        <v>455</v>
      </c>
      <c r="Q64" s="58">
        <v>29</v>
      </c>
      <c r="R64" s="90">
        <f t="shared" si="3"/>
        <v>0.054945054945054944</v>
      </c>
      <c r="S64" s="90">
        <f t="shared" si="4"/>
        <v>-0.034482758620689655</v>
      </c>
      <c r="T64" s="73">
        <v>120444</v>
      </c>
      <c r="U64" s="74">
        <v>8724</v>
      </c>
      <c r="V64" s="96">
        <f t="shared" si="5"/>
        <v>13.8060522696011</v>
      </c>
    </row>
    <row r="65" spans="1:22" s="59" customFormat="1" ht="11.25">
      <c r="A65" s="51">
        <v>59</v>
      </c>
      <c r="B65" s="52"/>
      <c r="C65" s="120" t="s">
        <v>53</v>
      </c>
      <c r="D65" s="54" t="s">
        <v>34</v>
      </c>
      <c r="E65" s="114" t="s">
        <v>53</v>
      </c>
      <c r="F65" s="55">
        <v>43399</v>
      </c>
      <c r="G65" s="56" t="s">
        <v>31</v>
      </c>
      <c r="H65" s="66">
        <v>411</v>
      </c>
      <c r="I65" s="66">
        <v>1</v>
      </c>
      <c r="J65" s="66">
        <v>1</v>
      </c>
      <c r="K65" s="67">
        <v>36</v>
      </c>
      <c r="L65" s="73">
        <v>381</v>
      </c>
      <c r="M65" s="74">
        <v>27</v>
      </c>
      <c r="N65" s="89">
        <f>M65/J65</f>
        <v>27</v>
      </c>
      <c r="O65" s="93">
        <f t="shared" si="0"/>
        <v>14.11111111111111</v>
      </c>
      <c r="P65" s="57">
        <v>48</v>
      </c>
      <c r="Q65" s="58">
        <v>4</v>
      </c>
      <c r="R65" s="90">
        <f t="shared" si="3"/>
        <v>6.9375</v>
      </c>
      <c r="S65" s="90">
        <f t="shared" si="4"/>
        <v>5.75</v>
      </c>
      <c r="T65" s="73">
        <v>84601127.17</v>
      </c>
      <c r="U65" s="74">
        <v>6480548</v>
      </c>
      <c r="V65" s="96">
        <f t="shared" si="5"/>
        <v>13.054625499263334</v>
      </c>
    </row>
    <row r="66" spans="1:22" s="59" customFormat="1" ht="11.25">
      <c r="A66" s="51">
        <v>60</v>
      </c>
      <c r="B66" s="52"/>
      <c r="C66" s="53" t="s">
        <v>104</v>
      </c>
      <c r="D66" s="54" t="s">
        <v>34</v>
      </c>
      <c r="E66" s="114" t="s">
        <v>104</v>
      </c>
      <c r="F66" s="55">
        <v>43707</v>
      </c>
      <c r="G66" s="116" t="s">
        <v>52</v>
      </c>
      <c r="H66" s="66">
        <v>170</v>
      </c>
      <c r="I66" s="66">
        <v>2</v>
      </c>
      <c r="J66" s="66">
        <v>2</v>
      </c>
      <c r="K66" s="67">
        <v>3</v>
      </c>
      <c r="L66" s="91">
        <v>229</v>
      </c>
      <c r="M66" s="92">
        <v>21</v>
      </c>
      <c r="N66" s="89">
        <f>M66/J66</f>
        <v>10.5</v>
      </c>
      <c r="O66" s="93">
        <f t="shared" si="0"/>
        <v>10.904761904761905</v>
      </c>
      <c r="P66" s="57">
        <v>8887</v>
      </c>
      <c r="Q66" s="58">
        <v>597</v>
      </c>
      <c r="R66" s="90">
        <f t="shared" si="3"/>
        <v>-0.9742320243051649</v>
      </c>
      <c r="S66" s="90">
        <f t="shared" si="4"/>
        <v>-0.964824120603015</v>
      </c>
      <c r="T66" s="91">
        <v>163366</v>
      </c>
      <c r="U66" s="92">
        <v>10367</v>
      </c>
      <c r="V66" s="96">
        <f t="shared" si="5"/>
        <v>15.75827143821742</v>
      </c>
    </row>
    <row r="67" spans="1:22" s="59" customFormat="1" ht="11.25">
      <c r="A67" s="51">
        <v>61</v>
      </c>
      <c r="B67" s="52"/>
      <c r="C67" s="53" t="s">
        <v>82</v>
      </c>
      <c r="D67" s="54" t="s">
        <v>26</v>
      </c>
      <c r="E67" s="114" t="s">
        <v>82</v>
      </c>
      <c r="F67" s="55">
        <v>43693</v>
      </c>
      <c r="G67" s="116" t="s">
        <v>52</v>
      </c>
      <c r="H67" s="66">
        <v>187</v>
      </c>
      <c r="I67" s="66">
        <v>2</v>
      </c>
      <c r="J67" s="66">
        <v>2</v>
      </c>
      <c r="K67" s="67">
        <v>5</v>
      </c>
      <c r="L67" s="91">
        <v>131</v>
      </c>
      <c r="M67" s="92">
        <v>12</v>
      </c>
      <c r="N67" s="89">
        <f>M67/J67</f>
        <v>6</v>
      </c>
      <c r="O67" s="93">
        <f t="shared" si="0"/>
        <v>10.916666666666666</v>
      </c>
      <c r="P67" s="57">
        <v>1266</v>
      </c>
      <c r="Q67" s="58">
        <v>92</v>
      </c>
      <c r="R67" s="90">
        <f t="shared" si="3"/>
        <v>-0.8965244865718799</v>
      </c>
      <c r="S67" s="90">
        <f t="shared" si="4"/>
        <v>-0.8695652173913043</v>
      </c>
      <c r="T67" s="91">
        <v>735834</v>
      </c>
      <c r="U67" s="92">
        <v>48855</v>
      </c>
      <c r="V67" s="96">
        <f t="shared" si="5"/>
        <v>15.061590420632484</v>
      </c>
    </row>
    <row r="68" spans="1:22" s="59" customFormat="1" ht="11.25">
      <c r="A68" s="51">
        <v>62</v>
      </c>
      <c r="B68" s="52"/>
      <c r="C68" s="53" t="s">
        <v>95</v>
      </c>
      <c r="D68" s="54" t="s">
        <v>43</v>
      </c>
      <c r="E68" s="114" t="s">
        <v>96</v>
      </c>
      <c r="F68" s="55">
        <v>43700</v>
      </c>
      <c r="G68" s="56" t="s">
        <v>38</v>
      </c>
      <c r="H68" s="66">
        <v>33</v>
      </c>
      <c r="I68" s="66">
        <v>2</v>
      </c>
      <c r="J68" s="66">
        <v>2</v>
      </c>
      <c r="K68" s="67">
        <v>4</v>
      </c>
      <c r="L68" s="73">
        <v>99</v>
      </c>
      <c r="M68" s="74">
        <v>9</v>
      </c>
      <c r="N68" s="89">
        <f>M68/J68</f>
        <v>4.5</v>
      </c>
      <c r="O68" s="93">
        <f t="shared" si="0"/>
        <v>11</v>
      </c>
      <c r="P68" s="57">
        <v>5739</v>
      </c>
      <c r="Q68" s="58">
        <v>334</v>
      </c>
      <c r="R68" s="90">
        <f t="shared" si="3"/>
        <v>-0.9827496079456352</v>
      </c>
      <c r="S68" s="90">
        <f t="shared" si="4"/>
        <v>-0.9730538922155688</v>
      </c>
      <c r="T68" s="73">
        <v>10868</v>
      </c>
      <c r="U68" s="74">
        <v>987</v>
      </c>
      <c r="V68" s="96">
        <f t="shared" si="5"/>
        <v>11.01114488348531</v>
      </c>
    </row>
    <row r="69" spans="1:22" s="59" customFormat="1" ht="11.25">
      <c r="A69" s="51">
        <v>63</v>
      </c>
      <c r="B69" s="52"/>
      <c r="C69" s="53" t="s">
        <v>73</v>
      </c>
      <c r="D69" s="54" t="s">
        <v>26</v>
      </c>
      <c r="E69" s="114" t="s">
        <v>73</v>
      </c>
      <c r="F69" s="55">
        <v>43679</v>
      </c>
      <c r="G69" s="116" t="s">
        <v>52</v>
      </c>
      <c r="H69" s="66">
        <v>344</v>
      </c>
      <c r="I69" s="66">
        <v>1</v>
      </c>
      <c r="J69" s="66">
        <v>1</v>
      </c>
      <c r="K69" s="67">
        <v>7</v>
      </c>
      <c r="L69" s="91">
        <v>24</v>
      </c>
      <c r="M69" s="92">
        <v>2</v>
      </c>
      <c r="N69" s="89">
        <f>M69/J69</f>
        <v>2</v>
      </c>
      <c r="O69" s="93">
        <f t="shared" si="0"/>
        <v>12</v>
      </c>
      <c r="P69" s="57">
        <v>52428</v>
      </c>
      <c r="Q69" s="58">
        <v>3200</v>
      </c>
      <c r="R69" s="90">
        <f t="shared" si="3"/>
        <v>-0.9995422293430991</v>
      </c>
      <c r="S69" s="90">
        <f t="shared" si="4"/>
        <v>-0.999375</v>
      </c>
      <c r="T69" s="73">
        <v>2697599</v>
      </c>
      <c r="U69" s="74">
        <v>169543</v>
      </c>
      <c r="V69" s="96">
        <f t="shared" si="5"/>
        <v>15.91100192871425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Win7</cp:lastModifiedBy>
  <cp:lastPrinted>2019-05-25T10:12:45Z</cp:lastPrinted>
  <dcterms:created xsi:type="dcterms:W3CDTF">2006-03-15T09:07:04Z</dcterms:created>
  <dcterms:modified xsi:type="dcterms:W3CDTF">2019-09-23T09:48:57Z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