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0" windowWidth="23940" windowHeight="10065" tabRatio="580" activeTab="0"/>
  </bookViews>
  <sheets>
    <sheet name="6-8.9.2019 (hafta sonu)" sheetId="1" r:id="rId1"/>
  </sheets>
  <definedNames>
    <definedName name="Excel_BuiltIn__FilterDatabase" localSheetId="0">'6-8.9.2019 (hafta sonu)'!$A$1:$AB$35</definedName>
    <definedName name="_xlnm.Print_Area" localSheetId="0">'6-8.9.2019 (hafta sonu)'!#REF!</definedName>
  </definedNames>
  <calcPr fullCalcOnLoad="1"/>
</workbook>
</file>

<file path=xl/sharedStrings.xml><?xml version="1.0" encoding="utf-8"?>
<sst xmlns="http://schemas.openxmlformats.org/spreadsheetml/2006/main" count="165" uniqueCount="96">
  <si>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</si>
  <si>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</si>
  <si>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</si>
  <si>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</si>
  <si>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</si>
  <si>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</si>
  <si>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</si>
  <si>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</si>
  <si>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</si>
  <si>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KÜMÜLATİF</t>
  </si>
  <si>
    <t>FİLMİN ORİJİNAL ADI</t>
  </si>
  <si>
    <t>SINIFLANDIRMA</t>
  </si>
  <si>
    <t>FİLMİN TÜRKÇE ADI</t>
  </si>
  <si>
    <t>VİZYON TARİHİ</t>
  </si>
  <si>
    <t>DAĞITIM</t>
  </si>
  <si>
    <t>ÇIKIŞ KOPYA SAYISI</t>
  </si>
  <si>
    <t>LOKASYON</t>
  </si>
  <si>
    <t>PERDE</t>
  </si>
  <si>
    <t>HAFTA</t>
  </si>
  <si>
    <t>HASILAT</t>
  </si>
  <si>
    <t>BİLET SATIŞ</t>
  </si>
  <si>
    <t xml:space="preserve">HASILAT </t>
  </si>
  <si>
    <r>
      <rPr>
        <b/>
        <sz val="7"/>
        <color indexed="9"/>
        <rFont val="Calibri"/>
        <family val="2"/>
      </rPr>
      <t xml:space="preserve">BİLET SATIŞ    </t>
    </r>
    <r>
      <rPr>
        <b/>
        <sz val="7"/>
        <color indexed="10"/>
        <rFont val="Webdings"/>
        <family val="1"/>
      </rPr>
      <t>6</t>
    </r>
  </si>
  <si>
    <t>ORTALAMA
BİLET ADEDİ</t>
  </si>
  <si>
    <t>ORTALAMA
BİLET FİYATI</t>
  </si>
  <si>
    <t>BİLET</t>
  </si>
  <si>
    <t>HASILAT %</t>
  </si>
  <si>
    <t>BİLET %</t>
  </si>
  <si>
    <t>UIP TURKEY</t>
  </si>
  <si>
    <t>YENİ</t>
  </si>
  <si>
    <t>15+</t>
  </si>
  <si>
    <t>7+13A</t>
  </si>
  <si>
    <t>WARNER BROS. TURKEY</t>
  </si>
  <si>
    <t>7A</t>
  </si>
  <si>
    <t>G</t>
  </si>
  <si>
    <t>CGVMARS DAĞITIM</t>
  </si>
  <si>
    <t>BİR FİLM</t>
  </si>
  <si>
    <t>7+</t>
  </si>
  <si>
    <t>13+</t>
  </si>
  <si>
    <t>ÖZEN FİLM</t>
  </si>
  <si>
    <t>BS DAĞITIM</t>
  </si>
  <si>
    <t>13+15A</t>
  </si>
  <si>
    <t>KURMACA</t>
  </si>
  <si>
    <t>18+</t>
  </si>
  <si>
    <t>13A</t>
  </si>
  <si>
    <t>KORKU HİKAYELERİ</t>
  </si>
  <si>
    <t>CJET</t>
  </si>
  <si>
    <t>TME FILMS</t>
  </si>
  <si>
    <t>THE LION KING</t>
  </si>
  <si>
    <t>ASLAN KRAL</t>
  </si>
  <si>
    <t>RİTÜEL</t>
  </si>
  <si>
    <t>MIDSOMMAR</t>
  </si>
  <si>
    <t>FAST &amp; FURIOUS PRESENTS: HOBBS &amp; SHAW</t>
  </si>
  <si>
    <t>HIZLI VE ÖFKELİ: HOBBS VE SHAW</t>
  </si>
  <si>
    <t>SİCCİN 6</t>
  </si>
  <si>
    <t>DORA VE KAYIP ALTIN ŞEHRİ</t>
  </si>
  <si>
    <t>DORA AND THE LOST CITY OF GOLD</t>
  </si>
  <si>
    <t>THE ANGRY BIRDS MOVIE 2</t>
  </si>
  <si>
    <t>ANGRY BIRDS FİLMİ 2</t>
  </si>
  <si>
    <t>SCARY STORIES TO TELL IN THE DARK</t>
  </si>
  <si>
    <t>ANGEL HAS FALLEN</t>
  </si>
  <si>
    <t>KOD ADI: ANGEL</t>
  </si>
  <si>
    <t>PENGUIN RESCUE</t>
  </si>
  <si>
    <t>RENKLİ PENGUENLER</t>
  </si>
  <si>
    <t>SAR BAŞA</t>
  </si>
  <si>
    <t>ONCE UPON A TIME IN HOLLYWOOD</t>
  </si>
  <si>
    <t>BİR ZAMANLAR… HOLYWOOD'DA</t>
  </si>
  <si>
    <t>KEDİLER</t>
  </si>
  <si>
    <t>NEW YORK'TA YAĞMURLU BİR GÜN</t>
  </si>
  <si>
    <t>MAO YU TAO HUA YUAN</t>
  </si>
  <si>
    <t>A RAINY DAY IN NEW YORK</t>
  </si>
  <si>
    <t>DI JIU TIAN CHANG</t>
  </si>
  <si>
    <t>ELVEDA OĞLUM</t>
  </si>
  <si>
    <t>MASAL ŞATOSU: SİHİRLİ DAVET</t>
  </si>
  <si>
    <t>MİRCİN</t>
  </si>
  <si>
    <t>ABIGAIL: SINIRLARIN ÖTESİNDE</t>
  </si>
  <si>
    <t>ABIGAIL</t>
  </si>
  <si>
    <t>6 - 8 EYLÜL  2019 / 36. VİZYON HAFTASI</t>
  </si>
  <si>
    <t>45-25 #KUSURSUZCİNAYET</t>
  </si>
  <si>
    <t>DÜZENBAZLAR KULÜBÜ</t>
  </si>
  <si>
    <t>BILLIONAIRE BOYS CLUB</t>
  </si>
  <si>
    <t>HANGİ KADIN</t>
  </si>
  <si>
    <t>CELLE QUE VOUS CROYEZ</t>
  </si>
  <si>
    <t>CİN-Sİ BOZUK</t>
  </si>
  <si>
    <t>BHARAT</t>
  </si>
  <si>
    <t>KOLEJ HAVASI: BİR BEŞİKTAŞ FİLMİ</t>
  </si>
  <si>
    <t>THE LION KID</t>
  </si>
  <si>
    <t>ASLAN ÇOCUK</t>
  </si>
  <si>
    <t>BOZKIR: KUŞLARA BAK KUŞLARA</t>
  </si>
  <si>
    <t>SERSERİLER</t>
  </si>
  <si>
    <t>ASTRO GARDENER</t>
  </si>
  <si>
    <t>UZAY PARKI</t>
  </si>
  <si>
    <t>GOOD BOYS</t>
  </si>
  <si>
    <t>USLU ÇOCUKLAR</t>
  </si>
  <si>
    <t>IT CHAPTER TWO</t>
  </si>
  <si>
    <t>O BÖLÜM 2</t>
  </si>
</sst>
</file>

<file path=xl/styles.xml><?xml version="1.0" encoding="utf-8"?>
<styleSheet xmlns="http://schemas.openxmlformats.org/spreadsheetml/2006/main">
  <numFmts count="5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s>
  <fonts count="82">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5"/>
      <name val="Arial"/>
      <family val="2"/>
    </font>
    <font>
      <sz val="7"/>
      <name val="Arial"/>
      <family val="2"/>
    </font>
    <font>
      <b/>
      <sz val="7"/>
      <name val="Arial"/>
      <family val="2"/>
    </font>
    <font>
      <b/>
      <sz val="7"/>
      <name val="Verdana"/>
      <family val="2"/>
    </font>
    <font>
      <sz val="7"/>
      <name val="Verdana"/>
      <family val="2"/>
    </font>
    <font>
      <sz val="5"/>
      <color indexed="9"/>
      <name val="Calibri"/>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b/>
      <sz val="5"/>
      <color indexed="9"/>
      <name val="Calibri"/>
      <family val="2"/>
    </font>
    <font>
      <b/>
      <sz val="7"/>
      <color indexed="30"/>
      <name val="Calibri"/>
      <family val="2"/>
    </font>
    <font>
      <b/>
      <sz val="7"/>
      <color indexed="10"/>
      <name val="Webdings"/>
      <family val="1"/>
    </font>
    <font>
      <sz val="7"/>
      <color indexed="63"/>
      <name val="Calibri"/>
      <family val="2"/>
    </font>
    <font>
      <b/>
      <sz val="7"/>
      <color indexed="23"/>
      <name val="Calibri"/>
      <family val="2"/>
    </font>
    <font>
      <b/>
      <sz val="5"/>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40"/>
      <name val="Calibri"/>
      <family val="2"/>
    </font>
    <font>
      <sz val="10"/>
      <color indexed="40"/>
      <name val="Arial"/>
      <family val="2"/>
    </font>
    <font>
      <b/>
      <sz val="8"/>
      <color indexed="40"/>
      <name val="Corbel"/>
      <family val="2"/>
    </font>
    <font>
      <b/>
      <sz val="7"/>
      <color indexed="40"/>
      <name val="Calibri"/>
      <family val="2"/>
    </font>
    <font>
      <sz val="7"/>
      <color indexed="40"/>
      <name val="Arial"/>
      <family val="2"/>
    </font>
    <font>
      <sz val="7"/>
      <color indexed="40"/>
      <name val="Calibri"/>
      <family val="2"/>
    </font>
    <font>
      <sz val="7"/>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rgb="FF0070C0"/>
      <name val="Calibri"/>
      <family val="2"/>
    </font>
    <font>
      <b/>
      <sz val="7"/>
      <color theme="0"/>
      <name val="Calibri"/>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B0F0"/>
      <name val="Arial"/>
      <family val="2"/>
    </font>
    <font>
      <sz val="7"/>
      <color rgb="FF00B0F0"/>
      <name val="Calibri"/>
      <family val="2"/>
    </font>
    <font>
      <sz val="7"/>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color indexed="8"/>
      </left>
      <right style="hair">
        <color indexed="8"/>
      </right>
      <top style="hair">
        <color indexed="8"/>
      </top>
      <bottom style="hair">
        <color indexed="8"/>
      </bottom>
    </border>
  </borders>
  <cellStyleXfs count="1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63" fillId="20" borderId="5" applyNumberFormat="0" applyAlignment="0" applyProtection="0"/>
    <xf numFmtId="0" fontId="3" fillId="0" borderId="0">
      <alignment/>
      <protection/>
    </xf>
    <xf numFmtId="0" fontId="31" fillId="21" borderId="0" applyNumberFormat="0" applyBorder="0" applyAlignment="0" applyProtection="0"/>
    <xf numFmtId="0" fontId="64" fillId="22" borderId="6" applyNumberFormat="0" applyAlignment="0" applyProtection="0"/>
    <xf numFmtId="0" fontId="65" fillId="20" borderId="6" applyNumberFormat="0" applyAlignment="0" applyProtection="0"/>
    <xf numFmtId="0" fontId="66" fillId="23" borderId="7" applyNumberFormat="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9" fillId="25"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26" borderId="8" applyNumberFormat="0" applyFont="0" applyAlignment="0" applyProtection="0"/>
    <xf numFmtId="0" fontId="70" fillId="27" borderId="0" applyNumberFormat="0" applyBorder="0" applyAlignment="0" applyProtection="0"/>
    <xf numFmtId="0" fontId="4" fillId="28"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71" fillId="0" borderId="10" applyNumberFormat="0" applyFill="0" applyAlignment="0" applyProtection="0"/>
    <xf numFmtId="0" fontId="72"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55"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cellStyleXfs>
  <cellXfs count="111">
    <xf numFmtId="0" fontId="0" fillId="0" borderId="0" xfId="0" applyAlignment="1">
      <alignment/>
    </xf>
    <xf numFmtId="0" fontId="5" fillId="35" borderId="0" xfId="0" applyFont="1" applyFill="1" applyBorder="1" applyAlignment="1" applyProtection="1">
      <alignment horizontal="right" vertical="center"/>
      <protection/>
    </xf>
    <xf numFmtId="186" fontId="6" fillId="35" borderId="0" xfId="0" applyNumberFormat="1" applyFont="1" applyFill="1" applyBorder="1" applyAlignment="1" applyProtection="1">
      <alignment horizontal="center"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9" fillId="35" borderId="0" xfId="0" applyFont="1" applyFill="1" applyBorder="1" applyAlignment="1" applyProtection="1">
      <alignment vertical="center"/>
      <protection/>
    </xf>
    <xf numFmtId="187" fontId="10" fillId="35" borderId="0" xfId="0" applyNumberFormat="1" applyFont="1" applyFill="1" applyBorder="1" applyAlignment="1" applyProtection="1">
      <alignment horizontal="center" vertical="center"/>
      <protection/>
    </xf>
    <xf numFmtId="0" fontId="9" fillId="35" borderId="0" xfId="0" applyFont="1" applyFill="1" applyBorder="1" applyAlignment="1" applyProtection="1">
      <alignment horizontal="left" vertical="center"/>
      <protection/>
    </xf>
    <xf numFmtId="0" fontId="9" fillId="35" borderId="0" xfId="0" applyFont="1" applyFill="1" applyBorder="1" applyAlignment="1" applyProtection="1">
      <alignment horizontal="center" vertical="center"/>
      <protection/>
    </xf>
    <xf numFmtId="3" fontId="9" fillId="35" borderId="0" xfId="0" applyNumberFormat="1"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vertical="center"/>
      <protection/>
    </xf>
    <xf numFmtId="3" fontId="9" fillId="35" borderId="0" xfId="0" applyNumberFormat="1" applyFont="1" applyFill="1" applyBorder="1" applyAlignment="1" applyProtection="1">
      <alignment horizontal="right" vertical="center"/>
      <protection/>
    </xf>
    <xf numFmtId="4" fontId="10" fillId="35" borderId="0" xfId="0" applyNumberFormat="1" applyFont="1" applyFill="1" applyBorder="1" applyAlignment="1" applyProtection="1">
      <alignment horizontal="right" vertical="center"/>
      <protection/>
    </xf>
    <xf numFmtId="3" fontId="10" fillId="35" borderId="0" xfId="0" applyNumberFormat="1" applyFont="1" applyFill="1" applyBorder="1" applyAlignment="1" applyProtection="1">
      <alignment horizontal="right" vertical="center"/>
      <protection/>
    </xf>
    <xf numFmtId="4" fontId="11" fillId="35" borderId="0" xfId="0" applyNumberFormat="1" applyFont="1" applyFill="1" applyBorder="1" applyAlignment="1" applyProtection="1">
      <alignment horizontal="right" vertical="center"/>
      <protection/>
    </xf>
    <xf numFmtId="3" fontId="11" fillId="35" borderId="0" xfId="0" applyNumberFormat="1" applyFont="1" applyFill="1" applyBorder="1" applyAlignment="1" applyProtection="1">
      <alignment horizontal="right" vertical="center"/>
      <protection/>
    </xf>
    <xf numFmtId="3" fontId="12" fillId="35" borderId="0" xfId="0" applyNumberFormat="1" applyFont="1" applyFill="1" applyBorder="1" applyAlignment="1" applyProtection="1">
      <alignment horizontal="right" vertical="center"/>
      <protection/>
    </xf>
    <xf numFmtId="4" fontId="12" fillId="35" borderId="0" xfId="0" applyNumberFormat="1" applyFont="1" applyFill="1" applyBorder="1" applyAlignment="1" applyProtection="1">
      <alignment horizontal="right" vertical="center"/>
      <protection/>
    </xf>
    <xf numFmtId="188" fontId="12" fillId="35" borderId="0" xfId="0" applyNumberFormat="1" applyFont="1" applyFill="1" applyBorder="1" applyAlignment="1" applyProtection="1">
      <alignment horizontal="right" vertical="center"/>
      <protection/>
    </xf>
    <xf numFmtId="0" fontId="9" fillId="35" borderId="0" xfId="0" applyFont="1" applyFill="1" applyBorder="1" applyAlignment="1" applyProtection="1">
      <alignment horizontal="right" vertical="center"/>
      <protection/>
    </xf>
    <xf numFmtId="0" fontId="5" fillId="35" borderId="0" xfId="0" applyFont="1" applyFill="1" applyBorder="1" applyAlignment="1" applyProtection="1">
      <alignment horizontal="right" vertical="center" wrapText="1"/>
      <protection locked="0"/>
    </xf>
    <xf numFmtId="0" fontId="5" fillId="35" borderId="0" xfId="0" applyNumberFormat="1" applyFont="1" applyFill="1" applyBorder="1" applyAlignment="1" applyProtection="1">
      <alignment horizontal="center" vertical="center"/>
      <protection locked="0"/>
    </xf>
    <xf numFmtId="0" fontId="14" fillId="35" borderId="0" xfId="0" applyFont="1" applyFill="1" applyAlignment="1">
      <alignment vertical="center"/>
    </xf>
    <xf numFmtId="187" fontId="14" fillId="35" borderId="0" xfId="0" applyNumberFormat="1" applyFont="1" applyFill="1" applyAlignment="1">
      <alignment horizontal="center" vertical="center"/>
    </xf>
    <xf numFmtId="0" fontId="14" fillId="35" borderId="0" xfId="0" applyFont="1" applyFill="1" applyAlignment="1">
      <alignment horizontal="center" vertical="center"/>
    </xf>
    <xf numFmtId="0" fontId="17" fillId="35" borderId="0" xfId="0" applyFont="1" applyFill="1" applyBorder="1" applyAlignment="1" applyProtection="1">
      <alignment horizontal="center" vertical="center" wrapText="1"/>
      <protection locked="0"/>
    </xf>
    <xf numFmtId="0" fontId="7" fillId="35" borderId="0" xfId="0" applyFont="1" applyFill="1" applyAlignment="1">
      <alignment vertical="center"/>
    </xf>
    <xf numFmtId="0" fontId="0" fillId="35" borderId="0" xfId="0" applyNumberFormat="1" applyFont="1" applyFill="1" applyAlignment="1">
      <alignment vertical="center"/>
    </xf>
    <xf numFmtId="187" fontId="0" fillId="35" borderId="0" xfId="0" applyNumberFormat="1" applyFont="1" applyFill="1" applyAlignment="1">
      <alignment horizontal="center" vertical="center"/>
    </xf>
    <xf numFmtId="0" fontId="0" fillId="35" borderId="0" xfId="0" applyNumberFormat="1" applyFont="1" applyFill="1" applyAlignment="1">
      <alignment horizontal="center" vertical="center"/>
    </xf>
    <xf numFmtId="0" fontId="0" fillId="35" borderId="0" xfId="0" applyFill="1" applyAlignment="1">
      <alignment horizontal="center" vertical="center"/>
    </xf>
    <xf numFmtId="0" fontId="19" fillId="35" borderId="11"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left" vertical="center"/>
      <protection locked="0"/>
    </xf>
    <xf numFmtId="187" fontId="17" fillId="35" borderId="0" xfId="0" applyNumberFormat="1" applyFont="1" applyFill="1" applyBorder="1" applyAlignment="1" applyProtection="1">
      <alignment horizontal="center" vertical="center"/>
      <protection locked="0"/>
    </xf>
    <xf numFmtId="0" fontId="17" fillId="35" borderId="0"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protection locked="0"/>
    </xf>
    <xf numFmtId="0" fontId="20" fillId="36" borderId="12" xfId="0" applyNumberFormat="1" applyFont="1" applyFill="1" applyBorder="1" applyAlignment="1" applyProtection="1">
      <alignment horizontal="center" wrapText="1"/>
      <protection locked="0"/>
    </xf>
    <xf numFmtId="180" fontId="21" fillId="36" borderId="12" xfId="44" applyFont="1" applyFill="1" applyBorder="1" applyAlignment="1" applyProtection="1">
      <alignment horizontal="center"/>
      <protection locked="0"/>
    </xf>
    <xf numFmtId="0" fontId="13" fillId="36" borderId="12" xfId="0" applyNumberFormat="1" applyFont="1" applyFill="1" applyBorder="1" applyAlignment="1">
      <alignment horizontal="center" textRotation="90"/>
    </xf>
    <xf numFmtId="187" fontId="21" fillId="36" borderId="12" xfId="0" applyNumberFormat="1" applyFont="1" applyFill="1" applyBorder="1" applyAlignment="1" applyProtection="1">
      <alignment horizontal="center"/>
      <protection locked="0"/>
    </xf>
    <xf numFmtId="0" fontId="21" fillId="36" borderId="12" xfId="0" applyFont="1" applyFill="1" applyBorder="1" applyAlignment="1" applyProtection="1">
      <alignment horizontal="center"/>
      <protection locked="0"/>
    </xf>
    <xf numFmtId="0" fontId="20" fillId="35" borderId="0" xfId="0" applyFont="1" applyFill="1" applyBorder="1" applyAlignment="1" applyProtection="1">
      <alignment horizontal="center"/>
      <protection locked="0"/>
    </xf>
    <xf numFmtId="0" fontId="5" fillId="35" borderId="0" xfId="0" applyFont="1" applyFill="1" applyBorder="1" applyAlignment="1" applyProtection="1">
      <alignment horizontal="center"/>
      <protection/>
    </xf>
    <xf numFmtId="2" fontId="20" fillId="36" borderId="13" xfId="0" applyNumberFormat="1" applyFont="1" applyFill="1" applyBorder="1" applyAlignment="1" applyProtection="1">
      <alignment horizontal="center" vertical="center"/>
      <protection/>
    </xf>
    <xf numFmtId="180" fontId="21" fillId="36" borderId="13" xfId="44" applyFont="1" applyFill="1" applyBorder="1" applyAlignment="1" applyProtection="1">
      <alignment horizontal="center" vertical="center"/>
      <protection/>
    </xf>
    <xf numFmtId="0" fontId="22" fillId="36" borderId="13" xfId="0" applyNumberFormat="1" applyFont="1" applyFill="1" applyBorder="1" applyAlignment="1" applyProtection="1">
      <alignment horizontal="center" vertical="center" textRotation="90"/>
      <protection locked="0"/>
    </xf>
    <xf numFmtId="187" fontId="21" fillId="36" borderId="13" xfId="0" applyNumberFormat="1" applyFont="1" applyFill="1" applyBorder="1" applyAlignment="1" applyProtection="1">
      <alignment horizontal="center" vertical="center" textRotation="90"/>
      <protection/>
    </xf>
    <xf numFmtId="0" fontId="21" fillId="36" borderId="13" xfId="0" applyFont="1" applyFill="1" applyBorder="1" applyAlignment="1" applyProtection="1">
      <alignment horizontal="center" vertical="center"/>
      <protection/>
    </xf>
    <xf numFmtId="0" fontId="21" fillId="36" borderId="13" xfId="0" applyNumberFormat="1" applyFont="1" applyFill="1" applyBorder="1" applyAlignment="1" applyProtection="1">
      <alignment horizontal="center" vertical="center" textRotation="90"/>
      <protection locked="0"/>
    </xf>
    <xf numFmtId="4"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wrapText="1"/>
      <protection/>
    </xf>
    <xf numFmtId="3" fontId="21" fillId="36" borderId="13" xfId="0" applyNumberFormat="1" applyFont="1" applyFill="1" applyBorder="1" applyAlignment="1" applyProtection="1">
      <alignment horizontal="center" vertical="center" textRotation="90" wrapText="1"/>
      <protection/>
    </xf>
    <xf numFmtId="0" fontId="20" fillId="35" borderId="0" xfId="0" applyFont="1" applyFill="1" applyBorder="1" applyAlignment="1" applyProtection="1">
      <alignment horizontal="center"/>
      <protection/>
    </xf>
    <xf numFmtId="1" fontId="5" fillId="35" borderId="0" xfId="0" applyNumberFormat="1" applyFont="1" applyFill="1" applyBorder="1" applyAlignment="1" applyProtection="1">
      <alignment horizontal="right" vertical="center"/>
      <protection/>
    </xf>
    <xf numFmtId="2" fontId="25" fillId="35" borderId="14" xfId="0" applyNumberFormat="1" applyFont="1" applyFill="1" applyBorder="1" applyAlignment="1" applyProtection="1">
      <alignment horizontal="center" vertical="center"/>
      <protection/>
    </xf>
    <xf numFmtId="189" fontId="26" fillId="0" borderId="14" xfId="0" applyNumberFormat="1" applyFont="1" applyFill="1" applyBorder="1" applyAlignment="1">
      <alignment vertical="center"/>
    </xf>
    <xf numFmtId="0" fontId="27" fillId="0" borderId="14" xfId="0" applyNumberFormat="1"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vertical="center"/>
      <protection/>
    </xf>
    <xf numFmtId="0" fontId="30" fillId="35" borderId="0" xfId="0" applyFont="1" applyFill="1" applyBorder="1" applyAlignment="1" applyProtection="1">
      <alignment horizontal="left" vertical="center"/>
      <protection/>
    </xf>
    <xf numFmtId="2" fontId="6" fillId="37" borderId="14" xfId="0" applyNumberFormat="1" applyFont="1" applyFill="1" applyBorder="1" applyAlignment="1" applyProtection="1">
      <alignment horizontal="center" vertical="center"/>
      <protection/>
    </xf>
    <xf numFmtId="0" fontId="26" fillId="0" borderId="14" xfId="0" applyFont="1" applyFill="1" applyBorder="1" applyAlignment="1">
      <alignment vertical="center"/>
    </xf>
    <xf numFmtId="0" fontId="27" fillId="0" borderId="14" xfId="0" applyFont="1" applyFill="1" applyBorder="1" applyAlignment="1" applyProtection="1">
      <alignment horizontal="center" vertical="center"/>
      <protection/>
    </xf>
    <xf numFmtId="187" fontId="6" fillId="0" borderId="14" xfId="0" applyNumberFormat="1" applyFont="1" applyFill="1" applyBorder="1" applyAlignment="1" applyProtection="1">
      <alignment horizontal="center" vertical="center"/>
      <protection locked="0"/>
    </xf>
    <xf numFmtId="0" fontId="25" fillId="35" borderId="1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4" xfId="0" applyFont="1" applyFill="1" applyBorder="1" applyAlignment="1" applyProtection="1">
      <alignment horizontal="center" vertical="center"/>
      <protection/>
    </xf>
    <xf numFmtId="1" fontId="6" fillId="0" borderId="14" xfId="0" applyNumberFormat="1" applyFont="1" applyFill="1" applyBorder="1" applyAlignment="1">
      <alignment horizontal="center" vertical="center"/>
    </xf>
    <xf numFmtId="4" fontId="73" fillId="0" borderId="14" xfId="46" applyNumberFormat="1" applyFont="1" applyFill="1" applyBorder="1" applyAlignment="1" applyProtection="1">
      <alignment horizontal="right" vertical="center"/>
      <protection locked="0"/>
    </xf>
    <xf numFmtId="3" fontId="73" fillId="0" borderId="14" xfId="46" applyNumberFormat="1" applyFont="1" applyFill="1" applyBorder="1" applyAlignment="1" applyProtection="1">
      <alignment horizontal="right" vertical="center"/>
      <protection locked="0"/>
    </xf>
    <xf numFmtId="4" fontId="73" fillId="0" borderId="14" xfId="69" applyNumberFormat="1" applyFont="1" applyFill="1" applyBorder="1" applyAlignment="1" applyProtection="1">
      <alignment horizontal="right" vertical="center"/>
      <protection/>
    </xf>
    <xf numFmtId="3" fontId="73" fillId="0" borderId="14" xfId="69" applyNumberFormat="1" applyFont="1" applyFill="1" applyBorder="1" applyAlignment="1" applyProtection="1">
      <alignment horizontal="right" vertical="center"/>
      <protection/>
    </xf>
    <xf numFmtId="4" fontId="73" fillId="0" borderId="14" xfId="44" applyNumberFormat="1" applyFont="1" applyFill="1" applyBorder="1" applyAlignment="1" applyProtection="1">
      <alignment horizontal="right" vertical="center"/>
      <protection locked="0"/>
    </xf>
    <xf numFmtId="3" fontId="73" fillId="0" borderId="14" xfId="44" applyNumberFormat="1" applyFont="1" applyFill="1" applyBorder="1" applyAlignment="1" applyProtection="1">
      <alignment horizontal="right" vertical="center"/>
      <protection locked="0"/>
    </xf>
    <xf numFmtId="0" fontId="32" fillId="35" borderId="0" xfId="0" applyFont="1" applyFill="1" applyAlignment="1">
      <alignment horizontal="center" vertical="center"/>
    </xf>
    <xf numFmtId="0" fontId="29" fillId="36" borderId="12" xfId="0" applyFont="1" applyFill="1" applyBorder="1" applyAlignment="1" applyProtection="1">
      <alignment horizontal="center"/>
      <protection locked="0"/>
    </xf>
    <xf numFmtId="0" fontId="74" fillId="36" borderId="13" xfId="0" applyNumberFormat="1" applyFont="1" applyFill="1" applyBorder="1" applyAlignment="1" applyProtection="1">
      <alignment horizontal="center" vertical="center" textRotation="90"/>
      <protection locked="0"/>
    </xf>
    <xf numFmtId="0" fontId="75" fillId="35" borderId="0" xfId="0" applyFont="1" applyFill="1" applyAlignment="1">
      <alignment horizontal="center" vertical="center"/>
    </xf>
    <xf numFmtId="0" fontId="76" fillId="35" borderId="0" xfId="0" applyNumberFormat="1" applyFont="1" applyFill="1" applyAlignment="1">
      <alignment horizontal="center" vertical="center"/>
    </xf>
    <xf numFmtId="0" fontId="77" fillId="35" borderId="0" xfId="0" applyFont="1" applyFill="1" applyBorder="1" applyAlignment="1" applyProtection="1">
      <alignment horizontal="center" vertical="center"/>
      <protection locked="0"/>
    </xf>
    <xf numFmtId="0" fontId="78" fillId="36" borderId="12" xfId="0" applyFont="1" applyFill="1" applyBorder="1" applyAlignment="1" applyProtection="1">
      <alignment horizontal="center"/>
      <protection locked="0"/>
    </xf>
    <xf numFmtId="0" fontId="78" fillId="36" borderId="13" xfId="0" applyNumberFormat="1" applyFont="1" applyFill="1" applyBorder="1" applyAlignment="1" applyProtection="1">
      <alignment horizontal="center" vertical="center" textRotation="90"/>
      <protection locked="0"/>
    </xf>
    <xf numFmtId="4" fontId="79" fillId="35" borderId="0" xfId="0" applyNumberFormat="1" applyFont="1" applyFill="1" applyBorder="1" applyAlignment="1" applyProtection="1">
      <alignment horizontal="center" vertical="center"/>
      <protection/>
    </xf>
    <xf numFmtId="0" fontId="80" fillId="0" borderId="14" xfId="0" applyFont="1" applyFill="1" applyBorder="1" applyAlignment="1">
      <alignment horizontal="center" vertical="center"/>
    </xf>
    <xf numFmtId="4" fontId="29" fillId="0" borderId="14" xfId="0" applyNumberFormat="1" applyFont="1" applyFill="1" applyBorder="1" applyAlignment="1">
      <alignment vertical="center"/>
    </xf>
    <xf numFmtId="3" fontId="29" fillId="0" borderId="14" xfId="0" applyNumberFormat="1" applyFont="1" applyFill="1" applyBorder="1" applyAlignment="1">
      <alignment vertical="center"/>
    </xf>
    <xf numFmtId="4" fontId="6" fillId="0" borderId="14" xfId="46" applyNumberFormat="1" applyFont="1" applyFill="1" applyBorder="1" applyAlignment="1" applyProtection="1">
      <alignment vertical="center"/>
      <protection/>
    </xf>
    <xf numFmtId="3" fontId="6" fillId="0" borderId="14" xfId="46" applyNumberFormat="1" applyFont="1" applyFill="1" applyBorder="1" applyAlignment="1" applyProtection="1">
      <alignment vertical="center"/>
      <protection/>
    </xf>
    <xf numFmtId="4" fontId="23" fillId="0" borderId="14" xfId="0" applyNumberFormat="1" applyFont="1" applyFill="1" applyBorder="1" applyAlignment="1">
      <alignment vertical="center"/>
    </xf>
    <xf numFmtId="3" fontId="23" fillId="0" borderId="14" xfId="0" applyNumberFormat="1" applyFont="1" applyFill="1" applyBorder="1" applyAlignment="1">
      <alignment vertical="center"/>
    </xf>
    <xf numFmtId="3" fontId="6" fillId="0" borderId="14" xfId="141" applyNumberFormat="1" applyFont="1" applyFill="1" applyBorder="1" applyAlignment="1" applyProtection="1">
      <alignment vertical="center"/>
      <protection/>
    </xf>
    <xf numFmtId="2" fontId="6" fillId="0" borderId="14" xfId="141" applyNumberFormat="1" applyFont="1" applyFill="1" applyBorder="1" applyAlignment="1" applyProtection="1">
      <alignment vertical="center"/>
      <protection/>
    </xf>
    <xf numFmtId="185" fontId="6" fillId="0" borderId="14" xfId="143" applyNumberFormat="1" applyFont="1" applyFill="1" applyBorder="1" applyAlignment="1" applyProtection="1">
      <alignment vertical="center"/>
      <protection/>
    </xf>
    <xf numFmtId="4" fontId="23" fillId="0" borderId="14" xfId="44" applyNumberFormat="1" applyFont="1" applyFill="1" applyBorder="1" applyAlignment="1" applyProtection="1">
      <alignment horizontal="right" vertical="center"/>
      <protection locked="0"/>
    </xf>
    <xf numFmtId="3" fontId="23" fillId="0" borderId="14" xfId="44" applyNumberFormat="1" applyFont="1" applyFill="1" applyBorder="1" applyAlignment="1" applyProtection="1">
      <alignment horizontal="right" vertical="center"/>
      <protection locked="0"/>
    </xf>
    <xf numFmtId="4" fontId="23" fillId="0" borderId="14" xfId="46" applyNumberFormat="1" applyFont="1" applyFill="1" applyBorder="1" applyAlignment="1" applyProtection="1">
      <alignment horizontal="right" vertical="center"/>
      <protection locked="0"/>
    </xf>
    <xf numFmtId="3" fontId="23" fillId="0" borderId="14" xfId="46" applyNumberFormat="1" applyFont="1" applyFill="1" applyBorder="1" applyAlignment="1" applyProtection="1">
      <alignment horizontal="right" vertical="center"/>
      <protection locked="0"/>
    </xf>
    <xf numFmtId="2" fontId="6" fillId="0" borderId="14" xfId="0" applyNumberFormat="1" applyFont="1" applyFill="1" applyBorder="1" applyAlignment="1" applyProtection="1">
      <alignment horizontal="right" vertical="center"/>
      <protection/>
    </xf>
    <xf numFmtId="4" fontId="23" fillId="0" borderId="14" xfId="69" applyNumberFormat="1" applyFont="1" applyFill="1" applyBorder="1" applyAlignment="1" applyProtection="1">
      <alignment horizontal="right" vertical="center"/>
      <protection/>
    </xf>
    <xf numFmtId="3" fontId="23" fillId="0" borderId="14" xfId="69" applyNumberFormat="1" applyFont="1" applyFill="1" applyBorder="1" applyAlignment="1" applyProtection="1">
      <alignment horizontal="right" vertical="center"/>
      <protection/>
    </xf>
    <xf numFmtId="189" fontId="28" fillId="0" borderId="14" xfId="0" applyNumberFormat="1" applyFont="1" applyFill="1" applyBorder="1" applyAlignment="1">
      <alignment vertical="center"/>
    </xf>
    <xf numFmtId="0" fontId="28" fillId="0" borderId="14" xfId="0" applyNumberFormat="1" applyFont="1" applyFill="1" applyBorder="1" applyAlignment="1" applyProtection="1">
      <alignment vertical="center"/>
      <protection locked="0"/>
    </xf>
    <xf numFmtId="0" fontId="81" fillId="0" borderId="14" xfId="0" applyFont="1" applyBorder="1" applyAlignment="1">
      <alignment vertical="center"/>
    </xf>
    <xf numFmtId="4" fontId="73" fillId="0" borderId="14" xfId="0" applyNumberFormat="1" applyFont="1" applyFill="1" applyBorder="1" applyAlignment="1">
      <alignment vertical="center"/>
    </xf>
    <xf numFmtId="3" fontId="73" fillId="0" borderId="14" xfId="0" applyNumberFormat="1" applyFont="1" applyFill="1" applyBorder="1" applyAlignment="1">
      <alignment vertical="center"/>
    </xf>
    <xf numFmtId="0" fontId="21" fillId="36" borderId="12" xfId="0" applyFont="1" applyFill="1" applyBorder="1" applyAlignment="1">
      <alignment horizontal="center" vertical="center" wrapText="1"/>
    </xf>
    <xf numFmtId="0" fontId="5" fillId="35" borderId="0" xfId="0" applyNumberFormat="1" applyFont="1" applyFill="1" applyBorder="1" applyAlignment="1" applyProtection="1">
      <alignment horizontal="center" vertical="center" wrapText="1"/>
      <protection locked="0"/>
    </xf>
    <xf numFmtId="3" fontId="15" fillId="35" borderId="11" xfId="0" applyNumberFormat="1" applyFont="1" applyFill="1" applyBorder="1" applyAlignment="1" applyProtection="1">
      <alignment horizontal="right" vertical="center" wrapText="1"/>
      <protection locked="0"/>
    </xf>
    <xf numFmtId="2" fontId="18" fillId="35" borderId="0" xfId="75" applyNumberFormat="1" applyFont="1" applyFill="1" applyBorder="1" applyAlignment="1" applyProtection="1">
      <alignment horizontal="center" vertical="center" wrapText="1"/>
      <protection locked="0"/>
    </xf>
    <xf numFmtId="0" fontId="19" fillId="35" borderId="11" xfId="0" applyNumberFormat="1" applyFont="1" applyFill="1" applyBorder="1" applyAlignment="1" applyProtection="1">
      <alignment horizontal="center" vertical="center" wrapText="1"/>
      <protection locked="0"/>
    </xf>
  </cellXfs>
  <cellStyles count="140">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3" xfId="54"/>
    <cellStyle name="Binlik Ayracı 4" xfId="55"/>
    <cellStyle name="Binlik Ayracı 4 2" xfId="56"/>
    <cellStyle name="Binlik Ayracı 5" xfId="57"/>
    <cellStyle name="Binlik Ayracı 6" xfId="58"/>
    <cellStyle name="Binlik Ayracı 6 2" xfId="59"/>
    <cellStyle name="Binlik Ayracı 7" xfId="60"/>
    <cellStyle name="Binlik Ayracı 7 2" xfId="61"/>
    <cellStyle name="Comma 2" xfId="62"/>
    <cellStyle name="Comma 2 2" xfId="63"/>
    <cellStyle name="Comma 2 3" xfId="64"/>
    <cellStyle name="Comma 2 3 2" xfId="65"/>
    <cellStyle name="Comma 4" xfId="66"/>
    <cellStyle name="Çıkış" xfId="67"/>
    <cellStyle name="Excel Built-in Normal" xfId="68"/>
    <cellStyle name="Excel_BuiltIn_İyi 1" xfId="69"/>
    <cellStyle name="Giriş" xfId="70"/>
    <cellStyle name="Hesaplama" xfId="71"/>
    <cellStyle name="İşaretli Hücre" xfId="72"/>
    <cellStyle name="İyi" xfId="73"/>
    <cellStyle name="Followed Hyperlink" xfId="74"/>
    <cellStyle name="Hyperlink" xfId="75"/>
    <cellStyle name="Köprü 2" xfId="76"/>
    <cellStyle name="Kötü" xfId="77"/>
    <cellStyle name="Normal 10" xfId="78"/>
    <cellStyle name="Normal 11" xfId="79"/>
    <cellStyle name="Normal 11 2" xfId="80"/>
    <cellStyle name="Normal 12" xfId="81"/>
    <cellStyle name="Normal 12 2" xfId="82"/>
    <cellStyle name="Normal 13" xfId="83"/>
    <cellStyle name="Normal 14" xfId="84"/>
    <cellStyle name="Normal 2" xfId="85"/>
    <cellStyle name="Normal 2 10 10" xfId="86"/>
    <cellStyle name="Normal 2 10 10 2" xfId="87"/>
    <cellStyle name="Normal 2 2" xfId="88"/>
    <cellStyle name="Normal 2 2 2" xfId="89"/>
    <cellStyle name="Normal 2 2 2 2" xfId="90"/>
    <cellStyle name="Normal 2 2 3" xfId="91"/>
    <cellStyle name="Normal 2 2 4" xfId="92"/>
    <cellStyle name="Normal 2 2 5" xfId="93"/>
    <cellStyle name="Normal 2 2 5 2" xfId="94"/>
    <cellStyle name="Normal 2 3" xfId="95"/>
    <cellStyle name="Normal 2 4" xfId="96"/>
    <cellStyle name="Normal 2 5" xfId="97"/>
    <cellStyle name="Normal 2 5 2" xfId="98"/>
    <cellStyle name="Normal 2 6" xfId="99"/>
    <cellStyle name="Normal 2 7" xfId="100"/>
    <cellStyle name="Normal 3" xfId="101"/>
    <cellStyle name="Normal 3 2" xfId="102"/>
    <cellStyle name="Normal 4" xfId="103"/>
    <cellStyle name="Normal 4 2" xfId="104"/>
    <cellStyle name="Normal 5" xfId="105"/>
    <cellStyle name="Normal 5 2" xfId="106"/>
    <cellStyle name="Normal 5 2 2" xfId="107"/>
    <cellStyle name="Normal 5 3" xfId="108"/>
    <cellStyle name="Normal 5 4" xfId="109"/>
    <cellStyle name="Normal 5 5" xfId="110"/>
    <cellStyle name="Normal 6" xfId="111"/>
    <cellStyle name="Normal 6 2" xfId="112"/>
    <cellStyle name="Normal 6 3" xfId="113"/>
    <cellStyle name="Normal 6 4" xfId="114"/>
    <cellStyle name="Normal 7" xfId="115"/>
    <cellStyle name="Normal 7 2" xfId="116"/>
    <cellStyle name="Normal 8" xfId="117"/>
    <cellStyle name="Normal 9" xfId="118"/>
    <cellStyle name="Not" xfId="119"/>
    <cellStyle name="Nötr" xfId="120"/>
    <cellStyle name="Onaylı" xfId="121"/>
    <cellStyle name="Currency" xfId="122"/>
    <cellStyle name="Currency [0]" xfId="123"/>
    <cellStyle name="ParaBirimi 2" xfId="124"/>
    <cellStyle name="ParaBirimi 3" xfId="125"/>
    <cellStyle name="Toplam" xfId="126"/>
    <cellStyle name="Uyarı Metni" xfId="127"/>
    <cellStyle name="Virgül 10" xfId="128"/>
    <cellStyle name="Virgül 2" xfId="129"/>
    <cellStyle name="Virgül 2 2" xfId="130"/>
    <cellStyle name="Virgül 2 2 4" xfId="131"/>
    <cellStyle name="Virgül 3" xfId="132"/>
    <cellStyle name="Virgül 3 2" xfId="133"/>
    <cellStyle name="Virgül 4" xfId="134"/>
    <cellStyle name="Vurgu1" xfId="135"/>
    <cellStyle name="Vurgu2" xfId="136"/>
    <cellStyle name="Vurgu3" xfId="137"/>
    <cellStyle name="Vurgu4" xfId="138"/>
    <cellStyle name="Vurgu5" xfId="139"/>
    <cellStyle name="Vurgu6" xfId="140"/>
    <cellStyle name="Percent" xfId="141"/>
    <cellStyle name="Yüzde 2" xfId="142"/>
    <cellStyle name="Yüzde 2 2" xfId="143"/>
    <cellStyle name="Yüzde 2 3" xfId="144"/>
    <cellStyle name="Yüzde 2 4" xfId="145"/>
    <cellStyle name="Yüzde 2 4 2" xfId="146"/>
    <cellStyle name="Yüzde 3" xfId="147"/>
    <cellStyle name="Yüzde 4" xfId="148"/>
    <cellStyle name="Yüzde 5" xfId="149"/>
    <cellStyle name="Yüzde 6" xfId="150"/>
    <cellStyle name="Yüzde 6 2" xfId="151"/>
    <cellStyle name="Yüzde 7" xfId="152"/>
    <cellStyle name="Yüzde 7 2" xfId="1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5"/>
  <sheetViews>
    <sheetView tabSelected="1" zoomScalePageLayoutView="0" workbookViewId="0" topLeftCell="A1">
      <pane xSplit="3" ySplit="5" topLeftCell="R6" activePane="bottomRight" state="frozen"/>
      <selection pane="topLeft" activeCell="A1" sqref="A1"/>
      <selection pane="topRight" activeCell="D1" sqref="D1"/>
      <selection pane="bottomLeft" activeCell="A6" sqref="A6"/>
      <selection pane="bottomRight" activeCell="A4" sqref="A4"/>
    </sheetView>
  </sheetViews>
  <sheetFormatPr defaultColWidth="4.28125" defaultRowHeight="12.75"/>
  <cols>
    <col min="1" max="1" width="2.7109375" style="1" bestFit="1" customWidth="1"/>
    <col min="2" max="2" width="3.28125" style="2" bestFit="1" customWidth="1"/>
    <col min="3" max="3" width="24.421875" style="3" bestFit="1" customWidth="1"/>
    <col min="4" max="4" width="4.00390625" style="4" bestFit="1" customWidth="1"/>
    <col min="5" max="5" width="15.421875" style="6" bestFit="1" customWidth="1"/>
    <col min="6" max="6" width="5.8515625" style="7" bestFit="1" customWidth="1"/>
    <col min="7" max="7" width="13.57421875" style="8" bestFit="1" customWidth="1"/>
    <col min="8" max="9" width="3.140625" style="9" bestFit="1" customWidth="1"/>
    <col min="10" max="10" width="3.140625" style="83" bestFit="1" customWidth="1"/>
    <col min="11" max="11" width="2.57421875" style="10" bestFit="1" customWidth="1"/>
    <col min="12" max="12" width="7.28125" style="11" bestFit="1" customWidth="1"/>
    <col min="13" max="13" width="4.8515625" style="12" bestFit="1" customWidth="1"/>
    <col min="14" max="14" width="7.28125" style="11" bestFit="1" customWidth="1"/>
    <col min="15" max="15" width="4.8515625" style="12" bestFit="1" customWidth="1"/>
    <col min="16" max="16" width="7.28125" style="13" bestFit="1" customWidth="1"/>
    <col min="17" max="17" width="4.8515625" style="14" bestFit="1" customWidth="1"/>
    <col min="18" max="18" width="8.28125" style="15" bestFit="1" customWidth="1"/>
    <col min="19" max="19" width="5.57421875" style="16" bestFit="1" customWidth="1"/>
    <col min="20" max="20" width="4.28125" style="17" bestFit="1" customWidth="1"/>
    <col min="21" max="21" width="4.28125" style="18" bestFit="1" customWidth="1"/>
    <col min="22" max="22" width="8.28125" style="18" bestFit="1" customWidth="1"/>
    <col min="23" max="23" width="4.8515625" style="17" bestFit="1" customWidth="1"/>
    <col min="24" max="25" width="4.00390625" style="19" bestFit="1" customWidth="1"/>
    <col min="26" max="26" width="9.00390625" style="13" bestFit="1" customWidth="1"/>
    <col min="27" max="27" width="6.57421875" style="14" customWidth="1"/>
    <col min="28" max="28" width="4.28125" style="20" bestFit="1" customWidth="1"/>
    <col min="29" max="16384" width="4.28125" style="3" customWidth="1"/>
  </cols>
  <sheetData>
    <row r="1" spans="1:28" s="26" customFormat="1" ht="12.75">
      <c r="A1" s="21"/>
      <c r="B1" s="107" t="s">
        <v>0</v>
      </c>
      <c r="C1" s="107"/>
      <c r="D1" s="22"/>
      <c r="E1" s="23"/>
      <c r="F1" s="24"/>
      <c r="G1" s="23"/>
      <c r="H1" s="25"/>
      <c r="I1" s="75"/>
      <c r="J1" s="78"/>
      <c r="K1" s="25"/>
      <c r="L1" s="108" t="s">
        <v>1</v>
      </c>
      <c r="M1" s="108"/>
      <c r="N1" s="108"/>
      <c r="O1" s="108"/>
      <c r="P1" s="108"/>
      <c r="Q1" s="108"/>
      <c r="R1" s="108"/>
      <c r="S1" s="108"/>
      <c r="T1" s="108"/>
      <c r="U1" s="108"/>
      <c r="V1" s="108"/>
      <c r="W1" s="108"/>
      <c r="X1" s="108"/>
      <c r="Y1" s="108"/>
      <c r="Z1" s="108"/>
      <c r="AA1" s="108"/>
      <c r="AB1" s="108"/>
    </row>
    <row r="2" spans="1:28" s="26" customFormat="1" ht="12.75">
      <c r="A2" s="21"/>
      <c r="B2" s="109" t="s">
        <v>2</v>
      </c>
      <c r="C2" s="109"/>
      <c r="D2" s="27"/>
      <c r="E2" s="28"/>
      <c r="F2" s="29"/>
      <c r="G2" s="28"/>
      <c r="H2" s="30"/>
      <c r="I2" s="30"/>
      <c r="J2" s="79"/>
      <c r="K2" s="31"/>
      <c r="L2" s="108"/>
      <c r="M2" s="108"/>
      <c r="N2" s="108"/>
      <c r="O2" s="108"/>
      <c r="P2" s="108"/>
      <c r="Q2" s="108"/>
      <c r="R2" s="108"/>
      <c r="S2" s="108"/>
      <c r="T2" s="108"/>
      <c r="U2" s="108"/>
      <c r="V2" s="108"/>
      <c r="W2" s="108"/>
      <c r="X2" s="108"/>
      <c r="Y2" s="108"/>
      <c r="Z2" s="108"/>
      <c r="AA2" s="108"/>
      <c r="AB2" s="108"/>
    </row>
    <row r="3" spans="1:28" s="26" customFormat="1" ht="11.25">
      <c r="A3" s="21"/>
      <c r="B3" s="110" t="s">
        <v>77</v>
      </c>
      <c r="C3" s="110"/>
      <c r="D3" s="32"/>
      <c r="E3" s="33"/>
      <c r="F3" s="34"/>
      <c r="G3" s="33"/>
      <c r="H3" s="35"/>
      <c r="I3" s="35"/>
      <c r="J3" s="80"/>
      <c r="K3" s="35"/>
      <c r="L3" s="108"/>
      <c r="M3" s="108"/>
      <c r="N3" s="108"/>
      <c r="O3" s="108"/>
      <c r="P3" s="108"/>
      <c r="Q3" s="108"/>
      <c r="R3" s="108"/>
      <c r="S3" s="108"/>
      <c r="T3" s="108"/>
      <c r="U3" s="108"/>
      <c r="V3" s="108"/>
      <c r="W3" s="108"/>
      <c r="X3" s="108"/>
      <c r="Y3" s="108"/>
      <c r="Z3" s="108"/>
      <c r="AA3" s="108"/>
      <c r="AB3" s="108"/>
    </row>
    <row r="4" spans="1:28" s="42" customFormat="1" ht="11.25">
      <c r="A4" s="36"/>
      <c r="B4" s="37"/>
      <c r="C4" s="38"/>
      <c r="D4" s="39"/>
      <c r="E4" s="38"/>
      <c r="F4" s="40"/>
      <c r="G4" s="41"/>
      <c r="H4" s="41"/>
      <c r="I4" s="76"/>
      <c r="J4" s="81"/>
      <c r="K4" s="41"/>
      <c r="L4" s="106" t="s">
        <v>3</v>
      </c>
      <c r="M4" s="106"/>
      <c r="N4" s="106" t="s">
        <v>4</v>
      </c>
      <c r="O4" s="106"/>
      <c r="P4" s="106" t="s">
        <v>5</v>
      </c>
      <c r="Q4" s="106"/>
      <c r="R4" s="106" t="s">
        <v>6</v>
      </c>
      <c r="S4" s="106"/>
      <c r="T4" s="106"/>
      <c r="U4" s="106"/>
      <c r="V4" s="106" t="s">
        <v>7</v>
      </c>
      <c r="W4" s="106"/>
      <c r="X4" s="106" t="s">
        <v>8</v>
      </c>
      <c r="Y4" s="106"/>
      <c r="Z4" s="106" t="s">
        <v>9</v>
      </c>
      <c r="AA4" s="106"/>
      <c r="AB4" s="106"/>
    </row>
    <row r="5" spans="1:28" s="53" customFormat="1" ht="57.75">
      <c r="A5" s="43"/>
      <c r="B5" s="44"/>
      <c r="C5" s="45" t="s">
        <v>10</v>
      </c>
      <c r="D5" s="46" t="s">
        <v>11</v>
      </c>
      <c r="E5" s="45" t="s">
        <v>12</v>
      </c>
      <c r="F5" s="47" t="s">
        <v>13</v>
      </c>
      <c r="G5" s="48" t="s">
        <v>14</v>
      </c>
      <c r="H5" s="49" t="s">
        <v>15</v>
      </c>
      <c r="I5" s="77" t="s">
        <v>16</v>
      </c>
      <c r="J5" s="82" t="s">
        <v>17</v>
      </c>
      <c r="K5" s="49" t="s">
        <v>18</v>
      </c>
      <c r="L5" s="50" t="s">
        <v>19</v>
      </c>
      <c r="M5" s="51" t="s">
        <v>20</v>
      </c>
      <c r="N5" s="50" t="s">
        <v>19</v>
      </c>
      <c r="O5" s="51" t="s">
        <v>20</v>
      </c>
      <c r="P5" s="50" t="s">
        <v>19</v>
      </c>
      <c r="Q5" s="51" t="s">
        <v>20</v>
      </c>
      <c r="R5" s="50" t="s">
        <v>21</v>
      </c>
      <c r="S5" s="51" t="s">
        <v>22</v>
      </c>
      <c r="T5" s="52" t="s">
        <v>23</v>
      </c>
      <c r="U5" s="52" t="s">
        <v>24</v>
      </c>
      <c r="V5" s="50" t="s">
        <v>19</v>
      </c>
      <c r="W5" s="51" t="s">
        <v>25</v>
      </c>
      <c r="X5" s="52" t="s">
        <v>26</v>
      </c>
      <c r="Y5" s="52" t="s">
        <v>27</v>
      </c>
      <c r="Z5" s="50" t="s">
        <v>19</v>
      </c>
      <c r="AA5" s="51" t="s">
        <v>20</v>
      </c>
      <c r="AB5" s="52" t="s">
        <v>24</v>
      </c>
    </row>
    <row r="6" spans="4:25" ht="11.25">
      <c r="D6" s="5"/>
      <c r="X6" s="18"/>
      <c r="Y6" s="18"/>
    </row>
    <row r="7" spans="1:28" s="60" customFormat="1" ht="11.25">
      <c r="A7" s="54">
        <v>1</v>
      </c>
      <c r="B7" s="61" t="s">
        <v>29</v>
      </c>
      <c r="C7" s="62" t="s">
        <v>94</v>
      </c>
      <c r="D7" s="63" t="s">
        <v>30</v>
      </c>
      <c r="E7" s="102" t="s">
        <v>95</v>
      </c>
      <c r="F7" s="64">
        <v>43714</v>
      </c>
      <c r="G7" s="59" t="s">
        <v>32</v>
      </c>
      <c r="H7" s="68">
        <v>346</v>
      </c>
      <c r="I7" s="68">
        <v>346</v>
      </c>
      <c r="J7" s="84">
        <v>509</v>
      </c>
      <c r="K7" s="67">
        <v>1</v>
      </c>
      <c r="L7" s="87">
        <v>967717</v>
      </c>
      <c r="M7" s="88">
        <v>48326</v>
      </c>
      <c r="N7" s="87">
        <v>834430</v>
      </c>
      <c r="O7" s="88">
        <v>41858</v>
      </c>
      <c r="P7" s="87">
        <v>702561</v>
      </c>
      <c r="Q7" s="88">
        <v>35552</v>
      </c>
      <c r="R7" s="89">
        <f aca="true" t="shared" si="0" ref="R7:R35">L7+N7+P7</f>
        <v>2504708</v>
      </c>
      <c r="S7" s="90">
        <f aca="true" t="shared" si="1" ref="S7:S35">M7+O7+Q7</f>
        <v>125736</v>
      </c>
      <c r="T7" s="91">
        <f>S7/J7</f>
        <v>247.0255402750491</v>
      </c>
      <c r="U7" s="92">
        <f aca="true" t="shared" si="2" ref="U7:U35">R7/S7</f>
        <v>19.920372844690462</v>
      </c>
      <c r="V7" s="85"/>
      <c r="W7" s="86"/>
      <c r="X7" s="93"/>
      <c r="Y7" s="93"/>
      <c r="Z7" s="96">
        <v>2504708</v>
      </c>
      <c r="AA7" s="97">
        <v>125736</v>
      </c>
      <c r="AB7" s="98">
        <f aca="true" t="shared" si="3" ref="AB7:AB35">Z7/AA7</f>
        <v>19.920372844690462</v>
      </c>
    </row>
    <row r="8" spans="1:28" s="60" customFormat="1" ht="11.25">
      <c r="A8" s="54">
        <v>2</v>
      </c>
      <c r="B8" s="55"/>
      <c r="C8" s="56" t="s">
        <v>73</v>
      </c>
      <c r="D8" s="57" t="s">
        <v>34</v>
      </c>
      <c r="E8" s="101" t="s">
        <v>73</v>
      </c>
      <c r="F8" s="58">
        <v>43707</v>
      </c>
      <c r="G8" s="59" t="s">
        <v>35</v>
      </c>
      <c r="H8" s="66">
        <v>266</v>
      </c>
      <c r="I8" s="66">
        <v>292</v>
      </c>
      <c r="J8" s="84">
        <v>292</v>
      </c>
      <c r="K8" s="67">
        <v>2</v>
      </c>
      <c r="L8" s="87">
        <v>167414</v>
      </c>
      <c r="M8" s="88">
        <v>9698</v>
      </c>
      <c r="N8" s="87">
        <v>258884</v>
      </c>
      <c r="O8" s="88">
        <v>14856</v>
      </c>
      <c r="P8" s="87">
        <v>232611</v>
      </c>
      <c r="Q8" s="88">
        <v>13279</v>
      </c>
      <c r="R8" s="89">
        <f t="shared" si="0"/>
        <v>658909</v>
      </c>
      <c r="S8" s="90">
        <f t="shared" si="1"/>
        <v>37833</v>
      </c>
      <c r="T8" s="91">
        <f>S8/J8</f>
        <v>129.56506849315068</v>
      </c>
      <c r="U8" s="92">
        <f t="shared" si="2"/>
        <v>17.416250363439325</v>
      </c>
      <c r="V8" s="85">
        <v>1104261</v>
      </c>
      <c r="W8" s="86">
        <v>61147</v>
      </c>
      <c r="X8" s="93">
        <f aca="true" t="shared" si="4" ref="X8:Y13">IF(V8&lt;&gt;0,-(V8-R8)/V8,"")</f>
        <v>-0.40330320458659685</v>
      </c>
      <c r="Y8" s="93">
        <f t="shared" si="4"/>
        <v>-0.38127790406724776</v>
      </c>
      <c r="Z8" s="94">
        <v>2473624</v>
      </c>
      <c r="AA8" s="95">
        <v>147317</v>
      </c>
      <c r="AB8" s="98">
        <f t="shared" si="3"/>
        <v>16.79116463137316</v>
      </c>
    </row>
    <row r="9" spans="1:28" s="60" customFormat="1" ht="11.25">
      <c r="A9" s="54">
        <v>3</v>
      </c>
      <c r="B9" s="55"/>
      <c r="C9" s="56" t="s">
        <v>52</v>
      </c>
      <c r="D9" s="57" t="s">
        <v>38</v>
      </c>
      <c r="E9" s="101" t="s">
        <v>53</v>
      </c>
      <c r="F9" s="58">
        <v>43679</v>
      </c>
      <c r="G9" s="59" t="s">
        <v>28</v>
      </c>
      <c r="H9" s="66">
        <v>388</v>
      </c>
      <c r="I9" s="66">
        <v>348</v>
      </c>
      <c r="J9" s="84">
        <v>348</v>
      </c>
      <c r="K9" s="67">
        <v>6</v>
      </c>
      <c r="L9" s="87">
        <v>162335</v>
      </c>
      <c r="M9" s="88">
        <v>8531</v>
      </c>
      <c r="N9" s="87">
        <v>227102</v>
      </c>
      <c r="O9" s="88">
        <v>11841</v>
      </c>
      <c r="P9" s="87">
        <v>288082</v>
      </c>
      <c r="Q9" s="88">
        <v>15070</v>
      </c>
      <c r="R9" s="89">
        <f t="shared" si="0"/>
        <v>677519</v>
      </c>
      <c r="S9" s="90">
        <f t="shared" si="1"/>
        <v>35442</v>
      </c>
      <c r="T9" s="91">
        <f>S9/J9</f>
        <v>101.84482758620689</v>
      </c>
      <c r="U9" s="92">
        <f t="shared" si="2"/>
        <v>19.11627447660967</v>
      </c>
      <c r="V9" s="85">
        <v>993962</v>
      </c>
      <c r="W9" s="86">
        <v>51005</v>
      </c>
      <c r="X9" s="93">
        <f t="shared" si="4"/>
        <v>-0.3183652896187178</v>
      </c>
      <c r="Y9" s="93">
        <f t="shared" si="4"/>
        <v>-0.3051269483383982</v>
      </c>
      <c r="Z9" s="94">
        <v>24371243</v>
      </c>
      <c r="AA9" s="95">
        <v>1333171</v>
      </c>
      <c r="AB9" s="98">
        <f t="shared" si="3"/>
        <v>18.280657920101774</v>
      </c>
    </row>
    <row r="10" spans="1:28" s="60" customFormat="1" ht="11.25">
      <c r="A10" s="54">
        <v>4</v>
      </c>
      <c r="B10" s="55"/>
      <c r="C10" s="62" t="s">
        <v>65</v>
      </c>
      <c r="D10" s="63" t="s">
        <v>43</v>
      </c>
      <c r="E10" s="102" t="s">
        <v>66</v>
      </c>
      <c r="F10" s="64">
        <v>43700</v>
      </c>
      <c r="G10" s="59" t="s">
        <v>32</v>
      </c>
      <c r="H10" s="68">
        <v>275</v>
      </c>
      <c r="I10" s="68">
        <v>228</v>
      </c>
      <c r="J10" s="84">
        <v>228</v>
      </c>
      <c r="K10" s="67">
        <v>3</v>
      </c>
      <c r="L10" s="87">
        <v>170611</v>
      </c>
      <c r="M10" s="88">
        <v>7918</v>
      </c>
      <c r="N10" s="87">
        <v>242094</v>
      </c>
      <c r="O10" s="88">
        <v>10998</v>
      </c>
      <c r="P10" s="87">
        <v>231588</v>
      </c>
      <c r="Q10" s="88">
        <v>10627</v>
      </c>
      <c r="R10" s="89">
        <f t="shared" si="0"/>
        <v>644293</v>
      </c>
      <c r="S10" s="90">
        <f t="shared" si="1"/>
        <v>29543</v>
      </c>
      <c r="T10" s="91">
        <f>S10/J10</f>
        <v>129.57456140350877</v>
      </c>
      <c r="U10" s="92">
        <f t="shared" si="2"/>
        <v>21.80865179568764</v>
      </c>
      <c r="V10" s="85">
        <v>1231848</v>
      </c>
      <c r="W10" s="86">
        <v>54670</v>
      </c>
      <c r="X10" s="93">
        <f t="shared" si="4"/>
        <v>-0.47697037296809347</v>
      </c>
      <c r="Y10" s="93">
        <f t="shared" si="4"/>
        <v>-0.45961221876714836</v>
      </c>
      <c r="Z10" s="96">
        <v>6283598</v>
      </c>
      <c r="AA10" s="97">
        <v>302796</v>
      </c>
      <c r="AB10" s="98">
        <f t="shared" si="3"/>
        <v>20.751918783603482</v>
      </c>
    </row>
    <row r="11" spans="1:28" s="60" customFormat="1" ht="11.25">
      <c r="A11" s="54">
        <v>5</v>
      </c>
      <c r="B11" s="65"/>
      <c r="C11" s="62" t="s">
        <v>64</v>
      </c>
      <c r="D11" s="63" t="s">
        <v>37</v>
      </c>
      <c r="E11" s="102" t="s">
        <v>64</v>
      </c>
      <c r="F11" s="64">
        <v>43700</v>
      </c>
      <c r="G11" s="59" t="s">
        <v>47</v>
      </c>
      <c r="H11" s="68">
        <v>312</v>
      </c>
      <c r="I11" s="68">
        <v>249</v>
      </c>
      <c r="J11" s="84">
        <v>249</v>
      </c>
      <c r="K11" s="67">
        <v>3</v>
      </c>
      <c r="L11" s="87">
        <v>106784</v>
      </c>
      <c r="M11" s="88">
        <v>6388</v>
      </c>
      <c r="N11" s="87">
        <v>148676.5</v>
      </c>
      <c r="O11" s="88">
        <v>8830</v>
      </c>
      <c r="P11" s="87">
        <v>153987</v>
      </c>
      <c r="Q11" s="88">
        <v>8994</v>
      </c>
      <c r="R11" s="89">
        <f t="shared" si="0"/>
        <v>409447.5</v>
      </c>
      <c r="S11" s="90">
        <f t="shared" si="1"/>
        <v>24212</v>
      </c>
      <c r="T11" s="91">
        <f>S11/J11</f>
        <v>97.23694779116465</v>
      </c>
      <c r="U11" s="92">
        <f t="shared" si="2"/>
        <v>16.910932595407235</v>
      </c>
      <c r="V11" s="85">
        <v>651332</v>
      </c>
      <c r="W11" s="86">
        <v>38527</v>
      </c>
      <c r="X11" s="93">
        <f t="shared" si="4"/>
        <v>-0.37136897926096063</v>
      </c>
      <c r="Y11" s="93">
        <f t="shared" si="4"/>
        <v>-0.37155760894956785</v>
      </c>
      <c r="Z11" s="96">
        <v>3421182</v>
      </c>
      <c r="AA11" s="97">
        <v>216970</v>
      </c>
      <c r="AB11" s="98">
        <f t="shared" si="3"/>
        <v>15.767995575425173</v>
      </c>
    </row>
    <row r="12" spans="1:28" s="60" customFormat="1" ht="11.25">
      <c r="A12" s="54">
        <v>6</v>
      </c>
      <c r="B12" s="55"/>
      <c r="C12" s="62" t="s">
        <v>57</v>
      </c>
      <c r="D12" s="63" t="s">
        <v>34</v>
      </c>
      <c r="E12" s="102" t="s">
        <v>58</v>
      </c>
      <c r="F12" s="64">
        <v>43693</v>
      </c>
      <c r="G12" s="59" t="s">
        <v>32</v>
      </c>
      <c r="H12" s="68">
        <v>337</v>
      </c>
      <c r="I12" s="68">
        <v>178</v>
      </c>
      <c r="J12" s="84">
        <v>178</v>
      </c>
      <c r="K12" s="67">
        <v>4</v>
      </c>
      <c r="L12" s="87">
        <v>51453</v>
      </c>
      <c r="M12" s="88">
        <v>2634</v>
      </c>
      <c r="N12" s="87">
        <v>89859</v>
      </c>
      <c r="O12" s="88">
        <v>4579</v>
      </c>
      <c r="P12" s="87">
        <v>92876</v>
      </c>
      <c r="Q12" s="88">
        <v>4773</v>
      </c>
      <c r="R12" s="89">
        <f t="shared" si="0"/>
        <v>234188</v>
      </c>
      <c r="S12" s="90">
        <f t="shared" si="1"/>
        <v>11986</v>
      </c>
      <c r="T12" s="91">
        <f>S12/J12</f>
        <v>67.33707865168539</v>
      </c>
      <c r="U12" s="92">
        <f t="shared" si="2"/>
        <v>19.53846153846154</v>
      </c>
      <c r="V12" s="85">
        <v>450962</v>
      </c>
      <c r="W12" s="86">
        <v>24287</v>
      </c>
      <c r="X12" s="93">
        <f t="shared" si="4"/>
        <v>-0.4806923864981972</v>
      </c>
      <c r="Y12" s="93">
        <f t="shared" si="4"/>
        <v>-0.5064849507967225</v>
      </c>
      <c r="Z12" s="96">
        <v>4111997</v>
      </c>
      <c r="AA12" s="97">
        <v>241569</v>
      </c>
      <c r="AB12" s="98">
        <f t="shared" si="3"/>
        <v>17.02203925172518</v>
      </c>
    </row>
    <row r="13" spans="1:28" s="60" customFormat="1" ht="11.25">
      <c r="A13" s="54">
        <v>7</v>
      </c>
      <c r="B13" s="65"/>
      <c r="C13" s="62" t="s">
        <v>54</v>
      </c>
      <c r="D13" s="63" t="s">
        <v>43</v>
      </c>
      <c r="E13" s="102" t="s">
        <v>54</v>
      </c>
      <c r="F13" s="64">
        <v>43686</v>
      </c>
      <c r="G13" s="59" t="s">
        <v>47</v>
      </c>
      <c r="H13" s="68">
        <v>355</v>
      </c>
      <c r="I13" s="68">
        <v>130</v>
      </c>
      <c r="J13" s="84">
        <v>130</v>
      </c>
      <c r="K13" s="67">
        <v>5</v>
      </c>
      <c r="L13" s="87">
        <v>34437.5</v>
      </c>
      <c r="M13" s="88">
        <v>2751</v>
      </c>
      <c r="N13" s="87">
        <v>47862.5</v>
      </c>
      <c r="O13" s="88">
        <v>3796</v>
      </c>
      <c r="P13" s="87">
        <v>66240.5</v>
      </c>
      <c r="Q13" s="88">
        <v>5197</v>
      </c>
      <c r="R13" s="104">
        <f t="shared" si="0"/>
        <v>148540.5</v>
      </c>
      <c r="S13" s="105">
        <f t="shared" si="1"/>
        <v>11744</v>
      </c>
      <c r="T13" s="91">
        <f>S13/J13</f>
        <v>90.33846153846154</v>
      </c>
      <c r="U13" s="92">
        <f t="shared" si="2"/>
        <v>12.648203337874659</v>
      </c>
      <c r="V13" s="85">
        <v>368095</v>
      </c>
      <c r="W13" s="86">
        <v>21140</v>
      </c>
      <c r="X13" s="93">
        <f t="shared" si="4"/>
        <v>-0.5964615112946386</v>
      </c>
      <c r="Y13" s="93">
        <f t="shared" si="4"/>
        <v>-0.4444654683065279</v>
      </c>
      <c r="Z13" s="69">
        <v>6746777</v>
      </c>
      <c r="AA13" s="70">
        <v>415704</v>
      </c>
      <c r="AB13" s="98">
        <f t="shared" si="3"/>
        <v>16.22976204222235</v>
      </c>
    </row>
    <row r="14" spans="1:28" s="60" customFormat="1" ht="11.25">
      <c r="A14" s="54">
        <v>8</v>
      </c>
      <c r="B14" s="61" t="s">
        <v>29</v>
      </c>
      <c r="C14" s="56" t="s">
        <v>83</v>
      </c>
      <c r="D14" s="57" t="s">
        <v>43</v>
      </c>
      <c r="E14" s="101" t="s">
        <v>83</v>
      </c>
      <c r="F14" s="58">
        <v>43714</v>
      </c>
      <c r="G14" s="59" t="s">
        <v>35</v>
      </c>
      <c r="H14" s="66">
        <v>245</v>
      </c>
      <c r="I14" s="66">
        <v>245</v>
      </c>
      <c r="J14" s="84">
        <v>245</v>
      </c>
      <c r="K14" s="67">
        <v>1</v>
      </c>
      <c r="L14" s="87">
        <v>27153.5</v>
      </c>
      <c r="M14" s="88">
        <v>1601</v>
      </c>
      <c r="N14" s="87">
        <v>38646</v>
      </c>
      <c r="O14" s="88">
        <v>2237</v>
      </c>
      <c r="P14" s="87">
        <v>53747.5</v>
      </c>
      <c r="Q14" s="88">
        <v>3128</v>
      </c>
      <c r="R14" s="104">
        <f t="shared" si="0"/>
        <v>119547</v>
      </c>
      <c r="S14" s="105">
        <f t="shared" si="1"/>
        <v>6966</v>
      </c>
      <c r="T14" s="91">
        <f>S14/J14</f>
        <v>28.43265306122449</v>
      </c>
      <c r="U14" s="92">
        <f t="shared" si="2"/>
        <v>17.161498708010335</v>
      </c>
      <c r="V14" s="85"/>
      <c r="W14" s="86"/>
      <c r="X14" s="93"/>
      <c r="Y14" s="93"/>
      <c r="Z14" s="94">
        <v>119547</v>
      </c>
      <c r="AA14" s="95">
        <v>6966</v>
      </c>
      <c r="AB14" s="98">
        <f t="shared" si="3"/>
        <v>17.161498708010335</v>
      </c>
    </row>
    <row r="15" spans="1:28" s="60" customFormat="1" ht="11.25">
      <c r="A15" s="54">
        <v>9</v>
      </c>
      <c r="B15" s="61" t="s">
        <v>29</v>
      </c>
      <c r="C15" s="62" t="s">
        <v>90</v>
      </c>
      <c r="D15" s="63" t="s">
        <v>37</v>
      </c>
      <c r="E15" s="102" t="s">
        <v>91</v>
      </c>
      <c r="F15" s="64">
        <v>43714</v>
      </c>
      <c r="G15" s="59" t="s">
        <v>47</v>
      </c>
      <c r="H15" s="68">
        <v>195</v>
      </c>
      <c r="I15" s="68">
        <v>195</v>
      </c>
      <c r="J15" s="84">
        <v>195</v>
      </c>
      <c r="K15" s="67">
        <v>1</v>
      </c>
      <c r="L15" s="87">
        <v>26497.5</v>
      </c>
      <c r="M15" s="88">
        <v>1485</v>
      </c>
      <c r="N15" s="87">
        <v>43944</v>
      </c>
      <c r="O15" s="88">
        <v>2421</v>
      </c>
      <c r="P15" s="87">
        <v>42557.5</v>
      </c>
      <c r="Q15" s="88">
        <v>2379</v>
      </c>
      <c r="R15" s="104">
        <f t="shared" si="0"/>
        <v>112999</v>
      </c>
      <c r="S15" s="105">
        <f t="shared" si="1"/>
        <v>6285</v>
      </c>
      <c r="T15" s="91">
        <f>S15/J15</f>
        <v>32.23076923076923</v>
      </c>
      <c r="U15" s="92">
        <f t="shared" si="2"/>
        <v>17.979156722354812</v>
      </c>
      <c r="V15" s="85"/>
      <c r="W15" s="86"/>
      <c r="X15" s="93"/>
      <c r="Y15" s="93"/>
      <c r="Z15" s="69">
        <v>112999</v>
      </c>
      <c r="AA15" s="70">
        <v>6285</v>
      </c>
      <c r="AB15" s="98">
        <f t="shared" si="3"/>
        <v>17.979156722354812</v>
      </c>
    </row>
    <row r="16" spans="1:28" s="60" customFormat="1" ht="11.25">
      <c r="A16" s="54">
        <v>10</v>
      </c>
      <c r="B16" s="61" t="s">
        <v>29</v>
      </c>
      <c r="C16" s="56" t="s">
        <v>78</v>
      </c>
      <c r="D16" s="57" t="s">
        <v>41</v>
      </c>
      <c r="E16" s="101" t="s">
        <v>78</v>
      </c>
      <c r="F16" s="58">
        <v>43714</v>
      </c>
      <c r="G16" s="59" t="s">
        <v>36</v>
      </c>
      <c r="H16" s="66">
        <v>175</v>
      </c>
      <c r="I16" s="66">
        <v>175</v>
      </c>
      <c r="J16" s="84">
        <v>175</v>
      </c>
      <c r="K16" s="67">
        <v>1</v>
      </c>
      <c r="L16" s="87">
        <v>20804.5</v>
      </c>
      <c r="M16" s="88">
        <v>1284</v>
      </c>
      <c r="N16" s="87">
        <v>27727.5</v>
      </c>
      <c r="O16" s="88">
        <v>1705</v>
      </c>
      <c r="P16" s="87">
        <v>34660</v>
      </c>
      <c r="Q16" s="88">
        <v>2091</v>
      </c>
      <c r="R16" s="89">
        <f t="shared" si="0"/>
        <v>83192</v>
      </c>
      <c r="S16" s="90">
        <f t="shared" si="1"/>
        <v>5080</v>
      </c>
      <c r="T16" s="91">
        <f>S16/J16</f>
        <v>29.02857142857143</v>
      </c>
      <c r="U16" s="92">
        <f t="shared" si="2"/>
        <v>16.376377952755906</v>
      </c>
      <c r="V16" s="85"/>
      <c r="W16" s="86"/>
      <c r="X16" s="93"/>
      <c r="Y16" s="93"/>
      <c r="Z16" s="99">
        <v>83192</v>
      </c>
      <c r="AA16" s="100">
        <v>5080</v>
      </c>
      <c r="AB16" s="98">
        <f t="shared" si="3"/>
        <v>16.376377952755906</v>
      </c>
    </row>
    <row r="17" spans="1:28" s="60" customFormat="1" ht="11.25">
      <c r="A17" s="54">
        <v>11</v>
      </c>
      <c r="B17" s="61" t="s">
        <v>29</v>
      </c>
      <c r="C17" s="56" t="s">
        <v>92</v>
      </c>
      <c r="D17" s="57" t="s">
        <v>30</v>
      </c>
      <c r="E17" s="101" t="s">
        <v>93</v>
      </c>
      <c r="F17" s="58">
        <v>43714</v>
      </c>
      <c r="G17" s="59" t="s">
        <v>28</v>
      </c>
      <c r="H17" s="66">
        <v>126</v>
      </c>
      <c r="I17" s="66">
        <v>126</v>
      </c>
      <c r="J17" s="84">
        <v>126</v>
      </c>
      <c r="K17" s="67">
        <v>1</v>
      </c>
      <c r="L17" s="87">
        <v>21665</v>
      </c>
      <c r="M17" s="88">
        <v>1078</v>
      </c>
      <c r="N17" s="87">
        <v>28866</v>
      </c>
      <c r="O17" s="88">
        <v>1423</v>
      </c>
      <c r="P17" s="87">
        <v>28191</v>
      </c>
      <c r="Q17" s="88">
        <v>1403</v>
      </c>
      <c r="R17" s="89">
        <f t="shared" si="0"/>
        <v>78722</v>
      </c>
      <c r="S17" s="90">
        <f t="shared" si="1"/>
        <v>3904</v>
      </c>
      <c r="T17" s="91">
        <f>S17/J17</f>
        <v>30.984126984126984</v>
      </c>
      <c r="U17" s="92">
        <f t="shared" si="2"/>
        <v>20.164446721311474</v>
      </c>
      <c r="V17" s="85"/>
      <c r="W17" s="86"/>
      <c r="X17" s="93"/>
      <c r="Y17" s="93"/>
      <c r="Z17" s="94">
        <v>78722</v>
      </c>
      <c r="AA17" s="95">
        <v>3904</v>
      </c>
      <c r="AB17" s="98">
        <f t="shared" si="3"/>
        <v>20.164446721311474</v>
      </c>
    </row>
    <row r="18" spans="1:28" s="60" customFormat="1" ht="11.25">
      <c r="A18" s="54">
        <v>12</v>
      </c>
      <c r="B18" s="55"/>
      <c r="C18" s="56" t="s">
        <v>70</v>
      </c>
      <c r="D18" s="57" t="s">
        <v>38</v>
      </c>
      <c r="E18" s="101" t="s">
        <v>68</v>
      </c>
      <c r="F18" s="58">
        <v>43731</v>
      </c>
      <c r="G18" s="59" t="s">
        <v>36</v>
      </c>
      <c r="H18" s="66">
        <v>109</v>
      </c>
      <c r="I18" s="66">
        <v>49</v>
      </c>
      <c r="J18" s="84">
        <v>49</v>
      </c>
      <c r="K18" s="67">
        <v>2</v>
      </c>
      <c r="L18" s="87">
        <v>25050</v>
      </c>
      <c r="M18" s="88">
        <v>1057</v>
      </c>
      <c r="N18" s="87">
        <v>31844</v>
      </c>
      <c r="O18" s="88">
        <v>1266</v>
      </c>
      <c r="P18" s="87">
        <v>28935.5</v>
      </c>
      <c r="Q18" s="88">
        <v>1174</v>
      </c>
      <c r="R18" s="89">
        <f t="shared" si="0"/>
        <v>85829.5</v>
      </c>
      <c r="S18" s="90">
        <f t="shared" si="1"/>
        <v>3497</v>
      </c>
      <c r="T18" s="91">
        <f>S18/J18</f>
        <v>71.36734693877551</v>
      </c>
      <c r="U18" s="92">
        <f t="shared" si="2"/>
        <v>24.54375178724621</v>
      </c>
      <c r="V18" s="85">
        <v>231403.5</v>
      </c>
      <c r="W18" s="86">
        <v>9962</v>
      </c>
      <c r="X18" s="93">
        <f>IF(V18&lt;&gt;0,-(V18-R18)/V18,"")</f>
        <v>-0.6290916083810314</v>
      </c>
      <c r="Y18" s="93">
        <f>IF(W18&lt;&gt;0,-(W18-S18)/W18,"")</f>
        <v>-0.6489660710700662</v>
      </c>
      <c r="Z18" s="99">
        <v>496321</v>
      </c>
      <c r="AA18" s="100">
        <v>23191</v>
      </c>
      <c r="AB18" s="98">
        <f t="shared" si="3"/>
        <v>21.401448837911257</v>
      </c>
    </row>
    <row r="19" spans="1:28" s="60" customFormat="1" ht="11.25">
      <c r="A19" s="54">
        <v>13</v>
      </c>
      <c r="B19" s="61" t="s">
        <v>29</v>
      </c>
      <c r="C19" s="56" t="s">
        <v>84</v>
      </c>
      <c r="D19" s="57" t="s">
        <v>31</v>
      </c>
      <c r="E19" s="101" t="s">
        <v>84</v>
      </c>
      <c r="F19" s="58">
        <v>43714</v>
      </c>
      <c r="G19" s="59" t="s">
        <v>35</v>
      </c>
      <c r="H19" s="66">
        <v>118</v>
      </c>
      <c r="I19" s="66">
        <v>118</v>
      </c>
      <c r="J19" s="84">
        <v>118</v>
      </c>
      <c r="K19" s="67">
        <v>1</v>
      </c>
      <c r="L19" s="87">
        <v>17528</v>
      </c>
      <c r="M19" s="88">
        <v>904</v>
      </c>
      <c r="N19" s="87">
        <v>25292</v>
      </c>
      <c r="O19" s="88">
        <v>1283</v>
      </c>
      <c r="P19" s="87">
        <v>24549.5</v>
      </c>
      <c r="Q19" s="88">
        <v>1286</v>
      </c>
      <c r="R19" s="104">
        <f t="shared" si="0"/>
        <v>67369.5</v>
      </c>
      <c r="S19" s="105">
        <f t="shared" si="1"/>
        <v>3473</v>
      </c>
      <c r="T19" s="91">
        <f>S19/J19</f>
        <v>29.43220338983051</v>
      </c>
      <c r="U19" s="92">
        <f t="shared" si="2"/>
        <v>19.3980708321336</v>
      </c>
      <c r="V19" s="85"/>
      <c r="W19" s="86"/>
      <c r="X19" s="93"/>
      <c r="Y19" s="93"/>
      <c r="Z19" s="94">
        <v>67369.5</v>
      </c>
      <c r="AA19" s="95">
        <v>3473</v>
      </c>
      <c r="AB19" s="98">
        <f t="shared" si="3"/>
        <v>19.3980708321336</v>
      </c>
    </row>
    <row r="20" spans="1:28" s="60" customFormat="1" ht="11.25">
      <c r="A20" s="54">
        <v>14</v>
      </c>
      <c r="B20" s="61" t="s">
        <v>29</v>
      </c>
      <c r="C20" s="56" t="s">
        <v>89</v>
      </c>
      <c r="D20" s="57" t="s">
        <v>38</v>
      </c>
      <c r="E20" s="101" t="s">
        <v>89</v>
      </c>
      <c r="F20" s="58">
        <v>43714</v>
      </c>
      <c r="G20" s="103" t="s">
        <v>46</v>
      </c>
      <c r="H20" s="66">
        <v>161</v>
      </c>
      <c r="I20" s="66">
        <v>161</v>
      </c>
      <c r="J20" s="84">
        <v>164</v>
      </c>
      <c r="K20" s="67">
        <v>1</v>
      </c>
      <c r="L20" s="87">
        <v>11409</v>
      </c>
      <c r="M20" s="88">
        <v>706</v>
      </c>
      <c r="N20" s="87">
        <v>15725</v>
      </c>
      <c r="O20" s="88">
        <v>961</v>
      </c>
      <c r="P20" s="87">
        <v>18993</v>
      </c>
      <c r="Q20" s="88">
        <v>1160</v>
      </c>
      <c r="R20" s="89">
        <f t="shared" si="0"/>
        <v>46127</v>
      </c>
      <c r="S20" s="90">
        <f t="shared" si="1"/>
        <v>2827</v>
      </c>
      <c r="T20" s="91">
        <f>S20/J20</f>
        <v>17.23780487804878</v>
      </c>
      <c r="U20" s="92">
        <f t="shared" si="2"/>
        <v>16.31659002476123</v>
      </c>
      <c r="V20" s="85"/>
      <c r="W20" s="86"/>
      <c r="X20" s="93"/>
      <c r="Y20" s="93"/>
      <c r="Z20" s="94">
        <v>46126</v>
      </c>
      <c r="AA20" s="95">
        <v>2827</v>
      </c>
      <c r="AB20" s="98">
        <f t="shared" si="3"/>
        <v>16.31623629288999</v>
      </c>
    </row>
    <row r="21" spans="1:28" s="60" customFormat="1" ht="11.25">
      <c r="A21" s="54">
        <v>15</v>
      </c>
      <c r="B21" s="61" t="s">
        <v>29</v>
      </c>
      <c r="C21" s="56" t="s">
        <v>86</v>
      </c>
      <c r="D21" s="57" t="s">
        <v>34</v>
      </c>
      <c r="E21" s="101" t="s">
        <v>87</v>
      </c>
      <c r="F21" s="58">
        <v>43714</v>
      </c>
      <c r="G21" s="103" t="s">
        <v>46</v>
      </c>
      <c r="H21" s="66">
        <v>117</v>
      </c>
      <c r="I21" s="66">
        <v>117</v>
      </c>
      <c r="J21" s="84">
        <v>117</v>
      </c>
      <c r="K21" s="67">
        <v>1</v>
      </c>
      <c r="L21" s="87">
        <v>7941</v>
      </c>
      <c r="M21" s="88">
        <v>437</v>
      </c>
      <c r="N21" s="87">
        <v>17874</v>
      </c>
      <c r="O21" s="88">
        <v>957</v>
      </c>
      <c r="P21" s="87">
        <v>19945</v>
      </c>
      <c r="Q21" s="88">
        <v>1092</v>
      </c>
      <c r="R21" s="89">
        <f t="shared" si="0"/>
        <v>45760</v>
      </c>
      <c r="S21" s="90">
        <f t="shared" si="1"/>
        <v>2486</v>
      </c>
      <c r="T21" s="91">
        <f>S21/J21</f>
        <v>21.247863247863247</v>
      </c>
      <c r="U21" s="92">
        <f t="shared" si="2"/>
        <v>18.4070796460177</v>
      </c>
      <c r="V21" s="85"/>
      <c r="W21" s="86"/>
      <c r="X21" s="93"/>
      <c r="Y21" s="93"/>
      <c r="Z21" s="94">
        <v>45759</v>
      </c>
      <c r="AA21" s="95">
        <v>2486</v>
      </c>
      <c r="AB21" s="98">
        <f t="shared" si="3"/>
        <v>18.406677393403058</v>
      </c>
    </row>
    <row r="22" spans="1:28" s="60" customFormat="1" ht="11.25">
      <c r="A22" s="54">
        <v>16</v>
      </c>
      <c r="B22" s="55"/>
      <c r="C22" s="56" t="s">
        <v>60</v>
      </c>
      <c r="D22" s="57" t="s">
        <v>30</v>
      </c>
      <c r="E22" s="101" t="s">
        <v>61</v>
      </c>
      <c r="F22" s="58">
        <v>43700</v>
      </c>
      <c r="G22" s="59" t="s">
        <v>35</v>
      </c>
      <c r="H22" s="66">
        <v>228</v>
      </c>
      <c r="I22" s="66">
        <v>42</v>
      </c>
      <c r="J22" s="84">
        <v>42</v>
      </c>
      <c r="K22" s="67">
        <v>3</v>
      </c>
      <c r="L22" s="87">
        <v>15152.5</v>
      </c>
      <c r="M22" s="88">
        <v>613</v>
      </c>
      <c r="N22" s="87">
        <v>20082</v>
      </c>
      <c r="O22" s="88">
        <v>840</v>
      </c>
      <c r="P22" s="87">
        <v>18858.5</v>
      </c>
      <c r="Q22" s="88">
        <v>819</v>
      </c>
      <c r="R22" s="104">
        <f t="shared" si="0"/>
        <v>54093</v>
      </c>
      <c r="S22" s="105">
        <f t="shared" si="1"/>
        <v>2272</v>
      </c>
      <c r="T22" s="91">
        <f>S22/J22</f>
        <v>54.095238095238095</v>
      </c>
      <c r="U22" s="92">
        <f t="shared" si="2"/>
        <v>23.808538732394368</v>
      </c>
      <c r="V22" s="85">
        <v>222737</v>
      </c>
      <c r="W22" s="86">
        <v>10572</v>
      </c>
      <c r="X22" s="93">
        <f>IF(V22&lt;&gt;0,-(V22-R22)/V22,"")</f>
        <v>-0.7571440757485285</v>
      </c>
      <c r="Y22" s="93">
        <f>IF(W22&lt;&gt;0,-(W22-S22)/W22,"")</f>
        <v>-0.7850926976920166</v>
      </c>
      <c r="Z22" s="94">
        <v>1120406</v>
      </c>
      <c r="AA22" s="95">
        <v>58776</v>
      </c>
      <c r="AB22" s="98">
        <f t="shared" si="3"/>
        <v>19.062304341908263</v>
      </c>
    </row>
    <row r="23" spans="1:28" s="60" customFormat="1" ht="11.25">
      <c r="A23" s="54">
        <v>17</v>
      </c>
      <c r="B23" s="61" t="s">
        <v>29</v>
      </c>
      <c r="C23" s="56" t="s">
        <v>85</v>
      </c>
      <c r="D23" s="57" t="s">
        <v>34</v>
      </c>
      <c r="E23" s="101" t="s">
        <v>85</v>
      </c>
      <c r="F23" s="58">
        <v>43714</v>
      </c>
      <c r="G23" s="59" t="s">
        <v>35</v>
      </c>
      <c r="H23" s="66">
        <v>117</v>
      </c>
      <c r="I23" s="66">
        <v>117</v>
      </c>
      <c r="J23" s="84">
        <v>117</v>
      </c>
      <c r="K23" s="67">
        <v>1</v>
      </c>
      <c r="L23" s="87">
        <v>25232</v>
      </c>
      <c r="M23" s="88">
        <v>1109</v>
      </c>
      <c r="N23" s="87">
        <v>8118</v>
      </c>
      <c r="O23" s="88">
        <v>379</v>
      </c>
      <c r="P23" s="87">
        <v>11504.5</v>
      </c>
      <c r="Q23" s="88">
        <v>616</v>
      </c>
      <c r="R23" s="104">
        <f t="shared" si="0"/>
        <v>44854.5</v>
      </c>
      <c r="S23" s="105">
        <f t="shared" si="1"/>
        <v>2104</v>
      </c>
      <c r="T23" s="91">
        <f>S23/J23</f>
        <v>17.982905982905983</v>
      </c>
      <c r="U23" s="92">
        <f t="shared" si="2"/>
        <v>21.318678707224336</v>
      </c>
      <c r="V23" s="85"/>
      <c r="W23" s="86"/>
      <c r="X23" s="93"/>
      <c r="Y23" s="93"/>
      <c r="Z23" s="94">
        <v>44854.5</v>
      </c>
      <c r="AA23" s="95">
        <v>2104</v>
      </c>
      <c r="AB23" s="98">
        <f t="shared" si="3"/>
        <v>21.318678707224336</v>
      </c>
    </row>
    <row r="24" spans="1:28" s="60" customFormat="1" ht="11.25">
      <c r="A24" s="54">
        <v>18</v>
      </c>
      <c r="B24" s="61" t="s">
        <v>29</v>
      </c>
      <c r="C24" s="56" t="s">
        <v>80</v>
      </c>
      <c r="D24" s="57" t="s">
        <v>30</v>
      </c>
      <c r="E24" s="101" t="s">
        <v>79</v>
      </c>
      <c r="F24" s="58">
        <v>43714</v>
      </c>
      <c r="G24" s="59" t="s">
        <v>36</v>
      </c>
      <c r="H24" s="66">
        <v>56</v>
      </c>
      <c r="I24" s="66">
        <v>56</v>
      </c>
      <c r="J24" s="84">
        <v>56</v>
      </c>
      <c r="K24" s="67">
        <v>1</v>
      </c>
      <c r="L24" s="87">
        <v>12853</v>
      </c>
      <c r="M24" s="88">
        <v>594</v>
      </c>
      <c r="N24" s="87">
        <v>15726</v>
      </c>
      <c r="O24" s="88">
        <v>716</v>
      </c>
      <c r="P24" s="87">
        <v>17748.5</v>
      </c>
      <c r="Q24" s="88">
        <v>773</v>
      </c>
      <c r="R24" s="89">
        <f t="shared" si="0"/>
        <v>46327.5</v>
      </c>
      <c r="S24" s="90">
        <f t="shared" si="1"/>
        <v>2083</v>
      </c>
      <c r="T24" s="91">
        <f>S24/J24</f>
        <v>37.19642857142857</v>
      </c>
      <c r="U24" s="92">
        <f t="shared" si="2"/>
        <v>22.240758521363418</v>
      </c>
      <c r="V24" s="85"/>
      <c r="W24" s="86"/>
      <c r="X24" s="93"/>
      <c r="Y24" s="93"/>
      <c r="Z24" s="99">
        <v>46327.5</v>
      </c>
      <c r="AA24" s="100">
        <v>2083</v>
      </c>
      <c r="AB24" s="98">
        <f t="shared" si="3"/>
        <v>22.240758521363418</v>
      </c>
    </row>
    <row r="25" spans="1:28" s="60" customFormat="1" ht="11.25">
      <c r="A25" s="54">
        <v>19</v>
      </c>
      <c r="B25" s="65"/>
      <c r="C25" s="62" t="s">
        <v>76</v>
      </c>
      <c r="D25" s="63" t="s">
        <v>41</v>
      </c>
      <c r="E25" s="102" t="s">
        <v>75</v>
      </c>
      <c r="F25" s="64">
        <v>43707</v>
      </c>
      <c r="G25" s="59" t="s">
        <v>47</v>
      </c>
      <c r="H25" s="68">
        <v>313</v>
      </c>
      <c r="I25" s="68">
        <v>75</v>
      </c>
      <c r="J25" s="84">
        <v>75</v>
      </c>
      <c r="K25" s="67">
        <v>2</v>
      </c>
      <c r="L25" s="87">
        <v>8111</v>
      </c>
      <c r="M25" s="88">
        <v>507</v>
      </c>
      <c r="N25" s="87">
        <v>10364</v>
      </c>
      <c r="O25" s="88">
        <v>637</v>
      </c>
      <c r="P25" s="87">
        <v>12055.5</v>
      </c>
      <c r="Q25" s="88">
        <v>746</v>
      </c>
      <c r="R25" s="104">
        <f t="shared" si="0"/>
        <v>30530.5</v>
      </c>
      <c r="S25" s="105">
        <f t="shared" si="1"/>
        <v>1890</v>
      </c>
      <c r="T25" s="91">
        <f>S25/J25</f>
        <v>25.2</v>
      </c>
      <c r="U25" s="92">
        <f t="shared" si="2"/>
        <v>16.153703703703705</v>
      </c>
      <c r="V25" s="85">
        <v>289438.5</v>
      </c>
      <c r="W25" s="86">
        <v>16484</v>
      </c>
      <c r="X25" s="93">
        <f>IF(V25&lt;&gt;0,-(V25-R25)/V25,"")</f>
        <v>-0.8945181791641402</v>
      </c>
      <c r="Y25" s="93">
        <f>IF(W25&lt;&gt;0,-(W25-S25)/W25,"")</f>
        <v>-0.8853433632613443</v>
      </c>
      <c r="Z25" s="96">
        <v>541216</v>
      </c>
      <c r="AA25" s="97">
        <v>33421</v>
      </c>
      <c r="AB25" s="98">
        <f t="shared" si="3"/>
        <v>16.19389006911822</v>
      </c>
    </row>
    <row r="26" spans="1:28" s="60" customFormat="1" ht="11.25">
      <c r="A26" s="54">
        <v>20</v>
      </c>
      <c r="B26" s="55"/>
      <c r="C26" s="56" t="s">
        <v>69</v>
      </c>
      <c r="D26" s="57" t="s">
        <v>34</v>
      </c>
      <c r="E26" s="101" t="s">
        <v>67</v>
      </c>
      <c r="F26" s="58">
        <v>43731</v>
      </c>
      <c r="G26" s="59" t="s">
        <v>36</v>
      </c>
      <c r="H26" s="66">
        <v>223</v>
      </c>
      <c r="I26" s="66">
        <v>48</v>
      </c>
      <c r="J26" s="84">
        <v>48</v>
      </c>
      <c r="K26" s="67">
        <v>2</v>
      </c>
      <c r="L26" s="87">
        <v>5869</v>
      </c>
      <c r="M26" s="88">
        <v>384</v>
      </c>
      <c r="N26" s="87">
        <v>11537</v>
      </c>
      <c r="O26" s="88">
        <v>742</v>
      </c>
      <c r="P26" s="87">
        <v>10952.5</v>
      </c>
      <c r="Q26" s="88">
        <v>678</v>
      </c>
      <c r="R26" s="89">
        <f t="shared" si="0"/>
        <v>28358.5</v>
      </c>
      <c r="S26" s="90">
        <f t="shared" si="1"/>
        <v>1804</v>
      </c>
      <c r="T26" s="91">
        <f>S26/J26</f>
        <v>37.583333333333336</v>
      </c>
      <c r="U26" s="92">
        <f t="shared" si="2"/>
        <v>15.71978935698448</v>
      </c>
      <c r="V26" s="85">
        <v>192909.5</v>
      </c>
      <c r="W26" s="86">
        <v>10584</v>
      </c>
      <c r="X26" s="93">
        <f>IF(V26&lt;&gt;0,-(V26-R26)/V26,"")</f>
        <v>-0.8529958348344691</v>
      </c>
      <c r="Y26" s="93">
        <f>IF(W26&lt;&gt;0,-(W26-S26)/W26,"")</f>
        <v>-0.8295540438397582</v>
      </c>
      <c r="Z26" s="99">
        <v>356138.5</v>
      </c>
      <c r="AA26" s="100">
        <v>21436</v>
      </c>
      <c r="AB26" s="98">
        <f t="shared" si="3"/>
        <v>16.61403713379362</v>
      </c>
    </row>
    <row r="27" spans="1:28" s="60" customFormat="1" ht="11.25">
      <c r="A27" s="54">
        <v>21</v>
      </c>
      <c r="B27" s="61" t="s">
        <v>29</v>
      </c>
      <c r="C27" s="56" t="s">
        <v>82</v>
      </c>
      <c r="D27" s="57" t="s">
        <v>30</v>
      </c>
      <c r="E27" s="101" t="s">
        <v>81</v>
      </c>
      <c r="F27" s="58">
        <v>43714</v>
      </c>
      <c r="G27" s="59" t="s">
        <v>40</v>
      </c>
      <c r="H27" s="66">
        <v>21</v>
      </c>
      <c r="I27" s="66">
        <v>21</v>
      </c>
      <c r="J27" s="84">
        <v>21</v>
      </c>
      <c r="K27" s="67">
        <v>1</v>
      </c>
      <c r="L27" s="87">
        <v>6310</v>
      </c>
      <c r="M27" s="88">
        <v>399</v>
      </c>
      <c r="N27" s="87">
        <v>10405</v>
      </c>
      <c r="O27" s="88">
        <v>661</v>
      </c>
      <c r="P27" s="87">
        <v>9773</v>
      </c>
      <c r="Q27" s="88">
        <v>637</v>
      </c>
      <c r="R27" s="89">
        <f t="shared" si="0"/>
        <v>26488</v>
      </c>
      <c r="S27" s="90">
        <f t="shared" si="1"/>
        <v>1697</v>
      </c>
      <c r="T27" s="91">
        <f>S27/J27</f>
        <v>80.80952380952381</v>
      </c>
      <c r="U27" s="92">
        <f t="shared" si="2"/>
        <v>15.608721272834414</v>
      </c>
      <c r="V27" s="85"/>
      <c r="W27" s="86"/>
      <c r="X27" s="93"/>
      <c r="Y27" s="93"/>
      <c r="Z27" s="73">
        <v>29814.4</v>
      </c>
      <c r="AA27" s="74">
        <v>2030</v>
      </c>
      <c r="AB27" s="98">
        <f t="shared" si="3"/>
        <v>14.68689655172414</v>
      </c>
    </row>
    <row r="28" spans="1:28" s="60" customFormat="1" ht="11.25">
      <c r="A28" s="54">
        <v>22</v>
      </c>
      <c r="B28" s="55"/>
      <c r="C28" s="56" t="s">
        <v>48</v>
      </c>
      <c r="D28" s="57" t="s">
        <v>44</v>
      </c>
      <c r="E28" s="101" t="s">
        <v>49</v>
      </c>
      <c r="F28" s="58">
        <v>43665</v>
      </c>
      <c r="G28" s="59" t="s">
        <v>28</v>
      </c>
      <c r="H28" s="66">
        <v>359</v>
      </c>
      <c r="I28" s="66">
        <v>23</v>
      </c>
      <c r="J28" s="84">
        <v>23</v>
      </c>
      <c r="K28" s="67">
        <v>8</v>
      </c>
      <c r="L28" s="87">
        <v>4966</v>
      </c>
      <c r="M28" s="88">
        <v>248</v>
      </c>
      <c r="N28" s="87">
        <v>9776</v>
      </c>
      <c r="O28" s="88">
        <v>461</v>
      </c>
      <c r="P28" s="87">
        <v>10833</v>
      </c>
      <c r="Q28" s="88">
        <v>496</v>
      </c>
      <c r="R28" s="89">
        <f t="shared" si="0"/>
        <v>25575</v>
      </c>
      <c r="S28" s="90">
        <f t="shared" si="1"/>
        <v>1205</v>
      </c>
      <c r="T28" s="91">
        <f>S28/J28</f>
        <v>52.391304347826086</v>
      </c>
      <c r="U28" s="92">
        <f t="shared" si="2"/>
        <v>21.224066390041493</v>
      </c>
      <c r="V28" s="85">
        <v>146641</v>
      </c>
      <c r="W28" s="86">
        <v>6936</v>
      </c>
      <c r="X28" s="93">
        <f>IF(V28&lt;&gt;0,-(V28-R28)/V28,"")</f>
        <v>-0.8255944790338309</v>
      </c>
      <c r="Y28" s="93">
        <f>IF(W28&lt;&gt;0,-(W28-S28)/W28,"")</f>
        <v>-0.8262687427912342</v>
      </c>
      <c r="Z28" s="94">
        <v>14328460</v>
      </c>
      <c r="AA28" s="95">
        <v>766156</v>
      </c>
      <c r="AB28" s="98">
        <f t="shared" si="3"/>
        <v>18.701752645675292</v>
      </c>
    </row>
    <row r="29" spans="1:28" s="60" customFormat="1" ht="11.25">
      <c r="A29" s="54">
        <v>23</v>
      </c>
      <c r="B29" s="61" t="s">
        <v>29</v>
      </c>
      <c r="C29" s="56" t="s">
        <v>88</v>
      </c>
      <c r="D29" s="57" t="s">
        <v>31</v>
      </c>
      <c r="E29" s="101" t="s">
        <v>88</v>
      </c>
      <c r="F29" s="58">
        <v>43714</v>
      </c>
      <c r="G29" s="103" t="s">
        <v>46</v>
      </c>
      <c r="H29" s="66">
        <v>57</v>
      </c>
      <c r="I29" s="66">
        <v>57</v>
      </c>
      <c r="J29" s="84">
        <v>58</v>
      </c>
      <c r="K29" s="67">
        <v>1</v>
      </c>
      <c r="L29" s="87">
        <v>5482</v>
      </c>
      <c r="M29" s="88">
        <v>280</v>
      </c>
      <c r="N29" s="87">
        <v>5128</v>
      </c>
      <c r="O29" s="88">
        <v>265</v>
      </c>
      <c r="P29" s="87">
        <v>6925</v>
      </c>
      <c r="Q29" s="88">
        <v>349</v>
      </c>
      <c r="R29" s="89">
        <f t="shared" si="0"/>
        <v>17535</v>
      </c>
      <c r="S29" s="90">
        <f t="shared" si="1"/>
        <v>894</v>
      </c>
      <c r="T29" s="91">
        <f>S29/J29</f>
        <v>15.413793103448276</v>
      </c>
      <c r="U29" s="92">
        <f t="shared" si="2"/>
        <v>19.614093959731544</v>
      </c>
      <c r="V29" s="85"/>
      <c r="W29" s="86"/>
      <c r="X29" s="93"/>
      <c r="Y29" s="93"/>
      <c r="Z29" s="94">
        <v>17534</v>
      </c>
      <c r="AA29" s="95">
        <v>894</v>
      </c>
      <c r="AB29" s="98">
        <f t="shared" si="3"/>
        <v>19.612975391498882</v>
      </c>
    </row>
    <row r="30" spans="1:28" s="60" customFormat="1" ht="11.25">
      <c r="A30" s="54">
        <v>24</v>
      </c>
      <c r="B30" s="55"/>
      <c r="C30" s="56" t="s">
        <v>59</v>
      </c>
      <c r="D30" s="57" t="s">
        <v>30</v>
      </c>
      <c r="E30" s="101" t="s">
        <v>45</v>
      </c>
      <c r="F30" s="58">
        <v>43700</v>
      </c>
      <c r="G30" s="59" t="s">
        <v>35</v>
      </c>
      <c r="H30" s="66">
        <v>128</v>
      </c>
      <c r="I30" s="66">
        <v>12</v>
      </c>
      <c r="J30" s="84">
        <v>12</v>
      </c>
      <c r="K30" s="67">
        <v>3</v>
      </c>
      <c r="L30" s="87">
        <v>2293</v>
      </c>
      <c r="M30" s="88">
        <v>131</v>
      </c>
      <c r="N30" s="87">
        <v>3312</v>
      </c>
      <c r="O30" s="88">
        <v>201</v>
      </c>
      <c r="P30" s="87">
        <v>2606.5</v>
      </c>
      <c r="Q30" s="88">
        <v>144</v>
      </c>
      <c r="R30" s="104">
        <f t="shared" si="0"/>
        <v>8211.5</v>
      </c>
      <c r="S30" s="105">
        <f t="shared" si="1"/>
        <v>476</v>
      </c>
      <c r="T30" s="91">
        <f>S30/J30</f>
        <v>39.666666666666664</v>
      </c>
      <c r="U30" s="92">
        <f t="shared" si="2"/>
        <v>17.251050420168067</v>
      </c>
      <c r="V30" s="85">
        <v>77721</v>
      </c>
      <c r="W30" s="86">
        <v>3799</v>
      </c>
      <c r="X30" s="93">
        <f aca="true" t="shared" si="5" ref="X30:X35">IF(V30&lt;&gt;0,-(V30-R30)/V30,"")</f>
        <v>-0.8943464443329344</v>
      </c>
      <c r="Y30" s="93">
        <f aca="true" t="shared" si="6" ref="Y30:Y35">IF(W30&lt;&gt;0,-(W30-S30)/W30,"")</f>
        <v>-0.8747038694393261</v>
      </c>
      <c r="Z30" s="94">
        <v>444587.5</v>
      </c>
      <c r="AA30" s="95">
        <v>24686</v>
      </c>
      <c r="AB30" s="98">
        <f t="shared" si="3"/>
        <v>18.009701855302602</v>
      </c>
    </row>
    <row r="31" spans="1:28" s="60" customFormat="1" ht="11.25">
      <c r="A31" s="54">
        <v>25</v>
      </c>
      <c r="B31" s="55"/>
      <c r="C31" s="56" t="s">
        <v>74</v>
      </c>
      <c r="D31" s="57" t="s">
        <v>38</v>
      </c>
      <c r="E31" s="101" t="s">
        <v>74</v>
      </c>
      <c r="F31" s="58">
        <v>43707</v>
      </c>
      <c r="G31" s="59" t="s">
        <v>42</v>
      </c>
      <c r="H31" s="66">
        <v>101</v>
      </c>
      <c r="I31" s="66">
        <v>20</v>
      </c>
      <c r="J31" s="84">
        <v>20</v>
      </c>
      <c r="K31" s="67">
        <v>2</v>
      </c>
      <c r="L31" s="87">
        <v>843</v>
      </c>
      <c r="M31" s="88">
        <v>58</v>
      </c>
      <c r="N31" s="87">
        <v>1964.5</v>
      </c>
      <c r="O31" s="88">
        <v>128</v>
      </c>
      <c r="P31" s="87">
        <v>2769</v>
      </c>
      <c r="Q31" s="88">
        <v>170</v>
      </c>
      <c r="R31" s="89">
        <f t="shared" si="0"/>
        <v>5576.5</v>
      </c>
      <c r="S31" s="90">
        <f t="shared" si="1"/>
        <v>356</v>
      </c>
      <c r="T31" s="91">
        <f>S31/J31</f>
        <v>17.8</v>
      </c>
      <c r="U31" s="92">
        <f t="shared" si="2"/>
        <v>15.664325842696629</v>
      </c>
      <c r="V31" s="85">
        <v>44772.5</v>
      </c>
      <c r="W31" s="86">
        <v>3056</v>
      </c>
      <c r="X31" s="93">
        <f t="shared" si="5"/>
        <v>-0.8754480987213134</v>
      </c>
      <c r="Y31" s="93">
        <f t="shared" si="6"/>
        <v>-0.8835078534031413</v>
      </c>
      <c r="Z31" s="73">
        <v>93218</v>
      </c>
      <c r="AA31" s="74">
        <v>6393</v>
      </c>
      <c r="AB31" s="98">
        <f t="shared" si="3"/>
        <v>14.581260753949632</v>
      </c>
    </row>
    <row r="32" spans="1:28" s="60" customFormat="1" ht="11.25">
      <c r="A32" s="54">
        <v>26</v>
      </c>
      <c r="B32" s="55"/>
      <c r="C32" s="56" t="s">
        <v>71</v>
      </c>
      <c r="D32" s="57" t="s">
        <v>31</v>
      </c>
      <c r="E32" s="101" t="s">
        <v>72</v>
      </c>
      <c r="F32" s="58">
        <v>43707</v>
      </c>
      <c r="G32" s="59" t="s">
        <v>40</v>
      </c>
      <c r="H32" s="66">
        <v>20</v>
      </c>
      <c r="I32" s="66">
        <v>19</v>
      </c>
      <c r="J32" s="84">
        <v>19</v>
      </c>
      <c r="K32" s="67">
        <v>2</v>
      </c>
      <c r="L32" s="87">
        <v>978</v>
      </c>
      <c r="M32" s="88">
        <v>83</v>
      </c>
      <c r="N32" s="87">
        <v>1393</v>
      </c>
      <c r="O32" s="88">
        <v>102</v>
      </c>
      <c r="P32" s="87">
        <v>1334</v>
      </c>
      <c r="Q32" s="88">
        <v>106</v>
      </c>
      <c r="R32" s="89">
        <f t="shared" si="0"/>
        <v>3705</v>
      </c>
      <c r="S32" s="90">
        <f t="shared" si="1"/>
        <v>291</v>
      </c>
      <c r="T32" s="91">
        <f>S32/J32</f>
        <v>15.31578947368421</v>
      </c>
      <c r="U32" s="92">
        <f t="shared" si="2"/>
        <v>12.731958762886597</v>
      </c>
      <c r="V32" s="85">
        <v>9755</v>
      </c>
      <c r="W32" s="86">
        <v>668</v>
      </c>
      <c r="X32" s="93">
        <f t="shared" si="5"/>
        <v>-0.6201947719118401</v>
      </c>
      <c r="Y32" s="93">
        <f t="shared" si="6"/>
        <v>-0.5643712574850299</v>
      </c>
      <c r="Z32" s="73">
        <v>25400.5</v>
      </c>
      <c r="AA32" s="74">
        <v>1857</v>
      </c>
      <c r="AB32" s="98">
        <f t="shared" si="3"/>
        <v>13.678244480344642</v>
      </c>
    </row>
    <row r="33" spans="1:28" s="60" customFormat="1" ht="11.25">
      <c r="A33" s="54">
        <v>27</v>
      </c>
      <c r="B33" s="55"/>
      <c r="C33" s="56" t="s">
        <v>56</v>
      </c>
      <c r="D33" s="57" t="s">
        <v>33</v>
      </c>
      <c r="E33" s="101" t="s">
        <v>55</v>
      </c>
      <c r="F33" s="58">
        <v>43686</v>
      </c>
      <c r="G33" s="59" t="s">
        <v>28</v>
      </c>
      <c r="H33" s="66">
        <v>206</v>
      </c>
      <c r="I33" s="66">
        <v>2</v>
      </c>
      <c r="J33" s="84">
        <v>2</v>
      </c>
      <c r="K33" s="67">
        <v>5</v>
      </c>
      <c r="L33" s="87">
        <v>525</v>
      </c>
      <c r="M33" s="88">
        <v>43</v>
      </c>
      <c r="N33" s="87">
        <v>746</v>
      </c>
      <c r="O33" s="88">
        <v>55</v>
      </c>
      <c r="P33" s="87">
        <v>809</v>
      </c>
      <c r="Q33" s="88">
        <v>63</v>
      </c>
      <c r="R33" s="89">
        <f t="shared" si="0"/>
        <v>2080</v>
      </c>
      <c r="S33" s="90">
        <f t="shared" si="1"/>
        <v>161</v>
      </c>
      <c r="T33" s="91">
        <f>S33/J33</f>
        <v>80.5</v>
      </c>
      <c r="U33" s="92">
        <f t="shared" si="2"/>
        <v>12.919254658385093</v>
      </c>
      <c r="V33" s="85">
        <v>11919</v>
      </c>
      <c r="W33" s="86">
        <v>776</v>
      </c>
      <c r="X33" s="93">
        <f t="shared" si="5"/>
        <v>-0.8254887154962665</v>
      </c>
      <c r="Y33" s="93">
        <f t="shared" si="6"/>
        <v>-0.7925257731958762</v>
      </c>
      <c r="Z33" s="94">
        <v>1398344</v>
      </c>
      <c r="AA33" s="95">
        <v>85172</v>
      </c>
      <c r="AB33" s="98">
        <f t="shared" si="3"/>
        <v>16.41788381158127</v>
      </c>
    </row>
    <row r="34" spans="1:28" s="60" customFormat="1" ht="11.25">
      <c r="A34" s="54">
        <v>28</v>
      </c>
      <c r="B34" s="55"/>
      <c r="C34" s="56" t="s">
        <v>62</v>
      </c>
      <c r="D34" s="57" t="s">
        <v>34</v>
      </c>
      <c r="E34" s="101" t="s">
        <v>63</v>
      </c>
      <c r="F34" s="58">
        <v>43335</v>
      </c>
      <c r="G34" s="59" t="s">
        <v>39</v>
      </c>
      <c r="H34" s="66">
        <v>94</v>
      </c>
      <c r="I34" s="66">
        <v>2</v>
      </c>
      <c r="J34" s="84">
        <v>2</v>
      </c>
      <c r="K34" s="67">
        <v>3</v>
      </c>
      <c r="L34" s="87">
        <v>345</v>
      </c>
      <c r="M34" s="88">
        <v>35</v>
      </c>
      <c r="N34" s="87">
        <v>496</v>
      </c>
      <c r="O34" s="88">
        <v>48</v>
      </c>
      <c r="P34" s="87">
        <v>434</v>
      </c>
      <c r="Q34" s="88">
        <v>42</v>
      </c>
      <c r="R34" s="89">
        <f t="shared" si="0"/>
        <v>1275</v>
      </c>
      <c r="S34" s="90">
        <f t="shared" si="1"/>
        <v>125</v>
      </c>
      <c r="T34" s="91">
        <f>S34/J34</f>
        <v>62.5</v>
      </c>
      <c r="U34" s="92">
        <f t="shared" si="2"/>
        <v>10.2</v>
      </c>
      <c r="V34" s="85">
        <v>1836.5</v>
      </c>
      <c r="W34" s="86">
        <v>113</v>
      </c>
      <c r="X34" s="93">
        <f t="shared" si="5"/>
        <v>-0.3057446229240403</v>
      </c>
      <c r="Y34" s="93">
        <f t="shared" si="6"/>
        <v>0.10619469026548672</v>
      </c>
      <c r="Z34" s="69">
        <v>80589</v>
      </c>
      <c r="AA34" s="70">
        <v>4892</v>
      </c>
      <c r="AB34" s="98">
        <f t="shared" si="3"/>
        <v>16.47363041700736</v>
      </c>
    </row>
    <row r="35" spans="1:28" s="60" customFormat="1" ht="11.25">
      <c r="A35" s="54">
        <v>29</v>
      </c>
      <c r="B35" s="55"/>
      <c r="C35" s="56" t="s">
        <v>51</v>
      </c>
      <c r="D35" s="57" t="s">
        <v>43</v>
      </c>
      <c r="E35" s="101" t="s">
        <v>50</v>
      </c>
      <c r="F35" s="58">
        <v>43672</v>
      </c>
      <c r="G35" s="59" t="s">
        <v>36</v>
      </c>
      <c r="H35" s="66">
        <v>177</v>
      </c>
      <c r="I35" s="66">
        <v>2</v>
      </c>
      <c r="J35" s="84">
        <v>2</v>
      </c>
      <c r="K35" s="67">
        <v>7</v>
      </c>
      <c r="L35" s="87">
        <v>381</v>
      </c>
      <c r="M35" s="88">
        <v>26</v>
      </c>
      <c r="N35" s="87">
        <v>477</v>
      </c>
      <c r="O35" s="88">
        <v>31</v>
      </c>
      <c r="P35" s="87">
        <v>659</v>
      </c>
      <c r="Q35" s="88">
        <v>43</v>
      </c>
      <c r="R35" s="104">
        <f t="shared" si="0"/>
        <v>1517</v>
      </c>
      <c r="S35" s="105">
        <f t="shared" si="1"/>
        <v>100</v>
      </c>
      <c r="T35" s="91">
        <f>S35/J35</f>
        <v>50</v>
      </c>
      <c r="U35" s="92">
        <f t="shared" si="2"/>
        <v>15.17</v>
      </c>
      <c r="V35" s="85">
        <v>2553</v>
      </c>
      <c r="W35" s="86">
        <v>168</v>
      </c>
      <c r="X35" s="93">
        <f t="shared" si="5"/>
        <v>-0.4057971014492754</v>
      </c>
      <c r="Y35" s="93">
        <f t="shared" si="6"/>
        <v>-0.40476190476190477</v>
      </c>
      <c r="Z35" s="71">
        <v>721418.9</v>
      </c>
      <c r="AA35" s="72">
        <v>39114</v>
      </c>
      <c r="AB35" s="98">
        <f t="shared" si="3"/>
        <v>18.444007260827327</v>
      </c>
    </row>
  </sheetData>
  <sheetProtection selectLockedCells="1" selectUnlockedCells="1"/>
  <mergeCells count="11">
    <mergeCell ref="B1:C1"/>
    <mergeCell ref="L1:AB3"/>
    <mergeCell ref="B2:C2"/>
    <mergeCell ref="B3:C3"/>
    <mergeCell ref="L4:M4"/>
    <mergeCell ref="N4:O4"/>
    <mergeCell ref="P4:Q4"/>
    <mergeCell ref="R4:U4"/>
    <mergeCell ref="V4:W4"/>
    <mergeCell ref="X4:Y4"/>
    <mergeCell ref="Z4:AB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2019-05-25T10:12:45Z</cp:lastPrinted>
  <dcterms:created xsi:type="dcterms:W3CDTF">2006-03-15T09:07:04Z</dcterms:created>
  <dcterms:modified xsi:type="dcterms:W3CDTF">2019-09-12T11:10:06Z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