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345" windowHeight="4800" tabRatio="687" activeTab="0"/>
  </bookViews>
  <sheets>
    <sheet name="16-22.8.2019 (hafta)" sheetId="1" r:id="rId1"/>
  </sheets>
  <definedNames>
    <definedName name="Excel_BuiltIn__FilterDatabase" localSheetId="0">'16-22.8.2019 (hafta)'!$A$1:$V$68</definedName>
    <definedName name="_xlnm.Print_Area" localSheetId="0">'16-22.8.2019 (hafta)'!#REF!</definedName>
  </definedNames>
  <calcPr fullCalcOnLoad="1"/>
</workbook>
</file>

<file path=xl/sharedStrings.xml><?xml version="1.0" encoding="utf-8"?>
<sst xmlns="http://schemas.openxmlformats.org/spreadsheetml/2006/main" count="287" uniqueCount="154">
  <si>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</si>
  <si>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</si>
  <si>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</si>
  <si>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</si>
  <si>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</si>
  <si>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</si>
  <si>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</si>
  <si>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</si>
  <si>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</si>
  <si>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</si>
  <si>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</si>
  <si>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</si>
  <si>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</si>
  <si>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</si>
  <si>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ÖNCEKİ HAFTA PERDE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</si>
  <si>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</si>
  <si>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</si>
  <si>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</si>
  <si>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</si>
  <si>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</si>
  <si>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</si>
  <si>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</si>
  <si>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</si>
  <si>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</si>
  <si>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</si>
  <si>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</si>
  <si>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-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</si>
  <si>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</si>
  <si>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</si>
  <si>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</si>
  <si>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</si>
  <si>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</si>
  <si>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</si>
  <si>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</si>
  <si>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</si>
  <si>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</si>
  <si>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</si>
  <si>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</si>
  <si>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</si>
  <si>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</si>
  <si>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MC FİLM</t>
  </si>
  <si>
    <t>KURMACA</t>
  </si>
  <si>
    <t>18+</t>
  </si>
  <si>
    <t>M3 FİLM</t>
  </si>
  <si>
    <t>13A</t>
  </si>
  <si>
    <t>LA LA LAND: CANTANDO ESTACOES</t>
  </si>
  <si>
    <t>AŞIKLAR ŞEHRİ</t>
  </si>
  <si>
    <t>A PERFECT DAY</t>
  </si>
  <si>
    <t>MÜKEMMEL BİR GÜN</t>
  </si>
  <si>
    <t>CJET</t>
  </si>
  <si>
    <t>MÜSLÜM</t>
  </si>
  <si>
    <t>PRINCESS AND THE DRAGON</t>
  </si>
  <si>
    <t>PRENSES VE EJDERHA</t>
  </si>
  <si>
    <t>ÇİFT'LİK BANK: TOSUN FİRARDA</t>
  </si>
  <si>
    <t>YEŞİL REHBER</t>
  </si>
  <si>
    <t>GREEN BOOK</t>
  </si>
  <si>
    <t>SİHİRBAZIN BALONLARI</t>
  </si>
  <si>
    <t>AHI VIENE CASCARRABIAS</t>
  </si>
  <si>
    <t>ZOE</t>
  </si>
  <si>
    <t>AŞKIN ALGORİTMASI</t>
  </si>
  <si>
    <t>ZIMNA WOJNA</t>
  </si>
  <si>
    <t>SOĞUK SAVAŞ</t>
  </si>
  <si>
    <t>ÜÇ HARFLİLER: ADAK</t>
  </si>
  <si>
    <t>HODJA FRA PJORT</t>
  </si>
  <si>
    <t>UÇAN HALI VE KAYIP ELMAS</t>
  </si>
  <si>
    <t>CAPHARNAUM</t>
  </si>
  <si>
    <t>KEFERNAHUM</t>
  </si>
  <si>
    <t>THE UPSIDE</t>
  </si>
  <si>
    <t>OLACAK İŞ DEĞİL</t>
  </si>
  <si>
    <t>AT ETERNITY'S GATE</t>
  </si>
  <si>
    <t>SONSUZLUĞUN KAPISINDA</t>
  </si>
  <si>
    <t>BLACKWELL</t>
  </si>
  <si>
    <t>TME FILMS</t>
  </si>
  <si>
    <t>MUTLU LAZZARO</t>
  </si>
  <si>
    <t>LAZZARO FELICE</t>
  </si>
  <si>
    <t>DER KLEINE DRACHE KOKOSNUSS - AUF IN DEN DSCHUNGEL!</t>
  </si>
  <si>
    <t>SEVİMLİ EJDERHA KOKONAT: ORMANDA ŞENLİK</t>
  </si>
  <si>
    <t>BIG TRIP</t>
  </si>
  <si>
    <t>BÜYÜK MACERA</t>
  </si>
  <si>
    <t>ARCTIC</t>
  </si>
  <si>
    <t>STL3</t>
  </si>
  <si>
    <t>BEN IS BACK</t>
  </si>
  <si>
    <t>EVE DÖNÜŞ</t>
  </si>
  <si>
    <t>QUEEN'S CORGI</t>
  </si>
  <si>
    <t>CORGI - KRALİYET AFACANLARI</t>
  </si>
  <si>
    <t>ÇİFTE HAYATLAR</t>
  </si>
  <si>
    <t>DOUBLES VIES</t>
  </si>
  <si>
    <t>JOHN WICK 3:  PARABELLUM</t>
  </si>
  <si>
    <t>JOHN WICK 3</t>
  </si>
  <si>
    <t>BIKES</t>
  </si>
  <si>
    <t>BİSİKLETLER</t>
  </si>
  <si>
    <t>NAPSZALLTA</t>
  </si>
  <si>
    <t>GÜN BATIMI</t>
  </si>
  <si>
    <t>AYKUT ENİŞTE</t>
  </si>
  <si>
    <t>YARAMAZLAR TAKIMI: ZAMANDA YOLCULUK</t>
  </si>
  <si>
    <t>SMESHARIKI. DEZHA VYU</t>
  </si>
  <si>
    <t>DARK PHOENIX</t>
  </si>
  <si>
    <t>X -MEN: DARK PHOENIX</t>
  </si>
  <si>
    <t>AYNA</t>
  </si>
  <si>
    <t>ZERKALO</t>
  </si>
  <si>
    <t>TOY STORY 4</t>
  </si>
  <si>
    <t>OYUNCAK HİKAYESİ 4</t>
  </si>
  <si>
    <t>THE WHITE CROW</t>
  </si>
  <si>
    <t>BEYAZ KARGA</t>
  </si>
  <si>
    <t>ANNABELLE 3</t>
  </si>
  <si>
    <t>ANNABELLE COMES HOME</t>
  </si>
  <si>
    <t>COLETTE</t>
  </si>
  <si>
    <t>ÖRÜMCEK-ADAM: EVDEN UZAKTA</t>
  </si>
  <si>
    <t>SPIDER-MAN: FAR FROM HOME</t>
  </si>
  <si>
    <t>CİN DERESİ: MÜSFER</t>
  </si>
  <si>
    <t>ECİNNİ: TILSIMLI MEZAR</t>
  </si>
  <si>
    <t>GLORIA BELL</t>
  </si>
  <si>
    <t>OIKTOS</t>
  </si>
  <si>
    <t>ZAVALLI</t>
  </si>
  <si>
    <t>THE LION KING</t>
  </si>
  <si>
    <t>ASLAN KRAL</t>
  </si>
  <si>
    <t>RİTÜEL</t>
  </si>
  <si>
    <t>GAİP</t>
  </si>
  <si>
    <t>YULI</t>
  </si>
  <si>
    <t>LITTLE HERO</t>
  </si>
  <si>
    <t>KÜÇÜK KAHRAMAN</t>
  </si>
  <si>
    <t>CİN AŞK BÜYÜSÜ</t>
  </si>
  <si>
    <t>MIDSOMMAR</t>
  </si>
  <si>
    <t>.</t>
  </si>
  <si>
    <t>GRACE AS DIEU</t>
  </si>
  <si>
    <t>YÜZLEŞME</t>
  </si>
  <si>
    <t>LUIS AND HIS FRIENDS FROM OUTER SPACE</t>
  </si>
  <si>
    <t>LUIS VE UZAYLI DOSTLARI</t>
  </si>
  <si>
    <t>GENİŞ AİLE: KOMŞU KIZI</t>
  </si>
  <si>
    <t>JİNNA: KARABASAN</t>
  </si>
  <si>
    <t>ÖLÜ YATIRIM</t>
  </si>
  <si>
    <t>FAST &amp; FURIOUS PRESENTS: HOBBS &amp; SHAW</t>
  </si>
  <si>
    <t>HIZLI VE ÖFKELİ: HOBBS VE SHAW</t>
  </si>
  <si>
    <t>L'HOMME FIDELE</t>
  </si>
  <si>
    <t>SADIK BİR ADAM</t>
  </si>
  <si>
    <t>KONUŞAN HAYVANLAR</t>
  </si>
  <si>
    <t>BLOOD MYTH</t>
  </si>
  <si>
    <t>KANLI EFSANE</t>
  </si>
  <si>
    <t>IRON SKY: THE COMING RACE</t>
  </si>
  <si>
    <t>AYIN KARANLIK YÜZÜ: GİTLERİN ÇOCUKLARI</t>
  </si>
  <si>
    <t>SİCCİN 6</t>
  </si>
  <si>
    <t>DORA VE KAYIP ALTIN ŞEHRİ</t>
  </si>
  <si>
    <t>DORA AND THE LOST CITY OF GOLD</t>
  </si>
  <si>
    <t>CAN YOU KEEP A SECRET?</t>
  </si>
  <si>
    <t>SIR TUTABİLİR MİSİN?</t>
  </si>
  <si>
    <t>PLAY OR DIE</t>
  </si>
  <si>
    <t>NOUS FINIRONS ENSEMBLE</t>
  </si>
  <si>
    <t>KÜÇÜK BEYAZ YALANLAR DEVAM EDİYOR</t>
  </si>
  <si>
    <t>SESİNDE AŞK VAR</t>
  </si>
  <si>
    <t>ALCATRAZ</t>
  </si>
  <si>
    <t>LATE NIGHT</t>
  </si>
  <si>
    <t>THE ANGRY BIRDS MOVIE 2</t>
  </si>
  <si>
    <t>ANGRY BIRDS FİLMİ 2</t>
  </si>
  <si>
    <t>16 - 22 AĞUSTOS  2019 / 33. VİZYON HAFTASI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</si>
</sst>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</numFmts>
  <fonts count="8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theme="1"/>
      <name val="Calibri"/>
      <family val="2"/>
    </font>
    <font>
      <sz val="7"/>
      <color rgb="FF0070C0"/>
      <name val="Calibri"/>
      <family val="2"/>
    </font>
    <font>
      <b/>
      <sz val="7"/>
      <color theme="1" tint="0.49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6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6" applyNumberFormat="1" applyFont="1" applyFill="1" applyBorder="1" applyAlignment="1" applyProtection="1">
      <alignment horizontal="right" vertical="center"/>
      <protection locked="0"/>
    </xf>
    <xf numFmtId="3" fontId="74" fillId="0" borderId="14" xfId="46" applyNumberFormat="1" applyFont="1" applyFill="1" applyBorder="1" applyAlignment="1" applyProtection="1">
      <alignment horizontal="right" vertical="center"/>
      <protection locked="0"/>
    </xf>
    <xf numFmtId="4" fontId="74" fillId="0" borderId="14" xfId="69" applyNumberFormat="1" applyFont="1" applyFill="1" applyBorder="1" applyAlignment="1" applyProtection="1">
      <alignment horizontal="right" vertical="center"/>
      <protection/>
    </xf>
    <xf numFmtId="3" fontId="74" fillId="0" borderId="14" xfId="69" applyNumberFormat="1" applyFont="1" applyFill="1" applyBorder="1" applyAlignment="1" applyProtection="1">
      <alignment horizontal="right" vertical="center"/>
      <protection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41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5" fontId="6" fillId="0" borderId="14" xfId="143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1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9" applyNumberFormat="1" applyFont="1" applyFill="1" applyBorder="1" applyAlignment="1" applyProtection="1">
      <alignment horizontal="right" vertical="center"/>
      <protection/>
    </xf>
    <xf numFmtId="3" fontId="21" fillId="0" borderId="14" xfId="69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21" fillId="0" borderId="14" xfId="46" applyNumberFormat="1" applyFont="1" applyFill="1" applyBorder="1" applyAlignment="1" applyProtection="1">
      <alignment horizontal="right" vertical="center" shrinkToFit="1"/>
      <protection locked="0"/>
    </xf>
    <xf numFmtId="189" fontId="82" fillId="0" borderId="14" xfId="0" applyNumberFormat="1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5" fillId="0" borderId="14" xfId="0" applyFont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4" fontId="85" fillId="0" borderId="14" xfId="0" applyNumberFormat="1" applyFont="1" applyBorder="1" applyAlignment="1">
      <alignment vertical="center"/>
    </xf>
    <xf numFmtId="3" fontId="85" fillId="0" borderId="14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4" fontId="85" fillId="0" borderId="14" xfId="0" applyNumberFormat="1" applyFont="1" applyBorder="1" applyAlignment="1">
      <alignment vertical="center"/>
    </xf>
    <xf numFmtId="3" fontId="85" fillId="0" borderId="14" xfId="0" applyNumberFormat="1" applyFont="1" applyBorder="1" applyAlignment="1">
      <alignment vertical="center"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0" fontId="85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189" fontId="31" fillId="0" borderId="14" xfId="0" applyNumberFormat="1" applyFont="1" applyFill="1" applyBorder="1" applyAlignment="1">
      <alignment vertical="center"/>
    </xf>
    <xf numFmtId="189" fontId="87" fillId="0" borderId="14" xfId="0" applyNumberFormat="1" applyFont="1" applyFill="1" applyBorder="1" applyAlignment="1">
      <alignment vertical="center"/>
    </xf>
    <xf numFmtId="189" fontId="24" fillId="0" borderId="14" xfId="0" applyNumberFormat="1" applyFont="1" applyFill="1" applyBorder="1" applyAlignment="1">
      <alignment vertical="center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5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3" xfId="54"/>
    <cellStyle name="Binlik Ayracı 4" xfId="55"/>
    <cellStyle name="Binlik Ayracı 4 2" xfId="56"/>
    <cellStyle name="Binlik Ayracı 5" xfId="57"/>
    <cellStyle name="Binlik Ayracı 6" xfId="58"/>
    <cellStyle name="Binlik Ayracı 6 2" xfId="59"/>
    <cellStyle name="Binlik Ayracı 7" xfId="60"/>
    <cellStyle name="Binlik Ayracı 7 2" xfId="61"/>
    <cellStyle name="Comma 2" xfId="62"/>
    <cellStyle name="Comma 2 2" xfId="63"/>
    <cellStyle name="Comma 2 3" xfId="64"/>
    <cellStyle name="Comma 2 3 2" xfId="65"/>
    <cellStyle name="Comma 4" xfId="66"/>
    <cellStyle name="Çıkış" xfId="67"/>
    <cellStyle name="Excel Built-in Normal" xfId="68"/>
    <cellStyle name="Excel_BuiltIn_İyi 1" xfId="69"/>
    <cellStyle name="Giriş" xfId="70"/>
    <cellStyle name="Hesaplama" xfId="71"/>
    <cellStyle name="İşaretli Hücre" xfId="72"/>
    <cellStyle name="İyi" xfId="73"/>
    <cellStyle name="Followed Hyperlink" xfId="74"/>
    <cellStyle name="Hyperlink" xfId="75"/>
    <cellStyle name="Köprü 2" xfId="76"/>
    <cellStyle name="Kötü" xfId="77"/>
    <cellStyle name="Normal 10" xfId="78"/>
    <cellStyle name="Normal 11" xfId="79"/>
    <cellStyle name="Normal 11 2" xfId="80"/>
    <cellStyle name="Normal 12" xfId="81"/>
    <cellStyle name="Normal 12 2" xfId="82"/>
    <cellStyle name="Normal 13" xfId="83"/>
    <cellStyle name="Normal 14" xfId="84"/>
    <cellStyle name="Normal 2" xfId="85"/>
    <cellStyle name="Normal 2 10 10" xfId="86"/>
    <cellStyle name="Normal 2 10 10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2 5" xfId="93"/>
    <cellStyle name="Normal 2 2 5 2" xfId="94"/>
    <cellStyle name="Normal 2 3" xfId="95"/>
    <cellStyle name="Normal 2 4" xfId="96"/>
    <cellStyle name="Normal 2 5" xfId="97"/>
    <cellStyle name="Normal 2 5 2" xfId="98"/>
    <cellStyle name="Normal 2 6" xfId="99"/>
    <cellStyle name="Normal 2 7" xfId="100"/>
    <cellStyle name="Normal 3" xfId="101"/>
    <cellStyle name="Normal 3 2" xfId="102"/>
    <cellStyle name="Normal 4" xfId="103"/>
    <cellStyle name="Normal 4 2" xfId="104"/>
    <cellStyle name="Normal 5" xfId="105"/>
    <cellStyle name="Normal 5 2" xfId="106"/>
    <cellStyle name="Normal 5 2 2" xfId="107"/>
    <cellStyle name="Normal 5 3" xfId="108"/>
    <cellStyle name="Normal 5 4" xfId="109"/>
    <cellStyle name="Normal 5 5" xfId="110"/>
    <cellStyle name="Normal 6" xfId="111"/>
    <cellStyle name="Normal 6 2" xfId="112"/>
    <cellStyle name="Normal 6 3" xfId="113"/>
    <cellStyle name="Normal 6 4" xfId="114"/>
    <cellStyle name="Normal 7" xfId="115"/>
    <cellStyle name="Normal 7 2" xfId="116"/>
    <cellStyle name="Normal 8" xfId="117"/>
    <cellStyle name="Normal 9" xfId="118"/>
    <cellStyle name="Not" xfId="119"/>
    <cellStyle name="Nötr" xfId="120"/>
    <cellStyle name="Onaylı" xfId="121"/>
    <cellStyle name="Currency" xfId="122"/>
    <cellStyle name="Currency [0]" xfId="123"/>
    <cellStyle name="ParaBirimi 2" xfId="124"/>
    <cellStyle name="ParaBirimi 3" xfId="125"/>
    <cellStyle name="Toplam" xfId="126"/>
    <cellStyle name="Uyarı Metni" xfId="127"/>
    <cellStyle name="Virgül 10" xfId="128"/>
    <cellStyle name="Virgül 2" xfId="129"/>
    <cellStyle name="Virgül 2 2" xfId="130"/>
    <cellStyle name="Virgül 2 2 4" xfId="131"/>
    <cellStyle name="Virgül 3" xfId="132"/>
    <cellStyle name="Virgül 3 2" xfId="133"/>
    <cellStyle name="Virgül 4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  <cellStyle name="Yüzde 2 2" xfId="143"/>
    <cellStyle name="Yüzde 2 3" xfId="144"/>
    <cellStyle name="Yüzde 2 4" xfId="145"/>
    <cellStyle name="Yüzde 2 4 2" xfId="146"/>
    <cellStyle name="Yüzde 3" xfId="147"/>
    <cellStyle name="Yüzde 4" xfId="148"/>
    <cellStyle name="Yüzde 5" xfId="149"/>
    <cellStyle name="Yüzde 6" xfId="150"/>
    <cellStyle name="Yüzde 6 2" xfId="151"/>
    <cellStyle name="Yüzde 7" xfId="152"/>
    <cellStyle name="Yüzde 7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4" bestFit="1" customWidth="1"/>
    <col min="11" max="11" width="3.14062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23" width="5.140625" style="3" customWidth="1"/>
    <col min="24" max="16384" width="4.28125" style="3" customWidth="1"/>
  </cols>
  <sheetData>
    <row r="1" spans="1:22" s="23" customFormat="1" ht="12.75">
      <c r="A1" s="18"/>
      <c r="B1" s="131" t="s">
        <v>0</v>
      </c>
      <c r="C1" s="131"/>
      <c r="D1" s="19"/>
      <c r="E1" s="20"/>
      <c r="F1" s="21"/>
      <c r="G1" s="20"/>
      <c r="H1" s="22"/>
      <c r="I1" s="76"/>
      <c r="J1" s="79"/>
      <c r="K1" s="2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23" customFormat="1" ht="12.75">
      <c r="A2" s="18"/>
      <c r="B2" s="133" t="s">
        <v>1</v>
      </c>
      <c r="C2" s="133"/>
      <c r="D2" s="24"/>
      <c r="E2" s="25"/>
      <c r="F2" s="26"/>
      <c r="G2" s="25"/>
      <c r="H2" s="27"/>
      <c r="I2" s="27"/>
      <c r="J2" s="80"/>
      <c r="K2" s="27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23" customFormat="1" ht="11.25">
      <c r="A3" s="18"/>
      <c r="B3" s="134" t="s">
        <v>153</v>
      </c>
      <c r="C3" s="134"/>
      <c r="D3" s="28"/>
      <c r="E3" s="29"/>
      <c r="F3" s="30"/>
      <c r="G3" s="29"/>
      <c r="H3" s="31"/>
      <c r="I3" s="31"/>
      <c r="J3" s="81"/>
      <c r="K3" s="31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38" customFormat="1" ht="11.25" customHeight="1">
      <c r="A4" s="32"/>
      <c r="B4" s="33"/>
      <c r="C4" s="34"/>
      <c r="D4" s="35"/>
      <c r="E4" s="34"/>
      <c r="F4" s="36"/>
      <c r="G4" s="37"/>
      <c r="H4" s="37"/>
      <c r="I4" s="77"/>
      <c r="J4" s="82"/>
      <c r="K4" s="37"/>
      <c r="L4" s="130" t="s">
        <v>3</v>
      </c>
      <c r="M4" s="130"/>
      <c r="N4" s="130" t="s">
        <v>3</v>
      </c>
      <c r="O4" s="130"/>
      <c r="P4" s="130" t="s">
        <v>4</v>
      </c>
      <c r="Q4" s="130"/>
      <c r="R4" s="130" t="s">
        <v>2</v>
      </c>
      <c r="S4" s="130"/>
      <c r="T4" s="130" t="s">
        <v>5</v>
      </c>
      <c r="U4" s="130"/>
      <c r="V4" s="130"/>
    </row>
    <row r="5" spans="1:22" s="49" customFormat="1" ht="51.75" customHeight="1">
      <c r="A5" s="39"/>
      <c r="B5" s="40"/>
      <c r="C5" s="41" t="s">
        <v>6</v>
      </c>
      <c r="D5" s="42" t="s">
        <v>7</v>
      </c>
      <c r="E5" s="41" t="s">
        <v>8</v>
      </c>
      <c r="F5" s="43" t="s">
        <v>9</v>
      </c>
      <c r="G5" s="44" t="s">
        <v>10</v>
      </c>
      <c r="H5" s="45" t="s">
        <v>11</v>
      </c>
      <c r="I5" s="78" t="s">
        <v>12</v>
      </c>
      <c r="J5" s="83" t="s">
        <v>13</v>
      </c>
      <c r="K5" s="45" t="s">
        <v>14</v>
      </c>
      <c r="L5" s="46" t="s">
        <v>15</v>
      </c>
      <c r="M5" s="47" t="s">
        <v>21</v>
      </c>
      <c r="N5" s="48" t="s">
        <v>17</v>
      </c>
      <c r="O5" s="48" t="s">
        <v>18</v>
      </c>
      <c r="P5" s="46" t="s">
        <v>15</v>
      </c>
      <c r="Q5" s="47" t="s">
        <v>19</v>
      </c>
      <c r="R5" s="48" t="s">
        <v>20</v>
      </c>
      <c r="S5" s="48" t="s">
        <v>22</v>
      </c>
      <c r="T5" s="46" t="s">
        <v>15</v>
      </c>
      <c r="U5" s="47" t="s">
        <v>16</v>
      </c>
      <c r="V5" s="48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0">
        <v>1</v>
      </c>
      <c r="B7" s="51"/>
      <c r="C7" s="52" t="s">
        <v>131</v>
      </c>
      <c r="D7" s="53" t="s">
        <v>36</v>
      </c>
      <c r="E7" s="104" t="s">
        <v>132</v>
      </c>
      <c r="F7" s="55">
        <v>43679</v>
      </c>
      <c r="G7" s="56" t="s">
        <v>23</v>
      </c>
      <c r="H7" s="66">
        <v>388</v>
      </c>
      <c r="I7" s="66">
        <v>387</v>
      </c>
      <c r="J7" s="85">
        <v>744</v>
      </c>
      <c r="K7" s="66">
        <v>937</v>
      </c>
      <c r="L7" s="90">
        <v>4144415</v>
      </c>
      <c r="M7" s="91">
        <v>228883</v>
      </c>
      <c r="N7" s="87">
        <f>M7/J7</f>
        <v>307.63844086021504</v>
      </c>
      <c r="O7" s="92">
        <f aca="true" t="shared" si="0" ref="O7:O68">L7/M7</f>
        <v>18.107133338867456</v>
      </c>
      <c r="P7" s="57">
        <v>6592656</v>
      </c>
      <c r="Q7" s="58">
        <v>353905</v>
      </c>
      <c r="R7" s="89">
        <f>IF(P7&lt;&gt;0,-(P7-L7)/P7,"")</f>
        <v>-0.3713588271555501</v>
      </c>
      <c r="S7" s="89">
        <f>IF(Q7&lt;&gt;0,-(Q7-M7)/Q7,"")</f>
        <v>-0.353264294090222</v>
      </c>
      <c r="T7" s="90">
        <v>19810565</v>
      </c>
      <c r="U7" s="91">
        <v>1076242</v>
      </c>
      <c r="V7" s="95">
        <f aca="true" t="shared" si="1" ref="V7:V38">T7/U7</f>
        <v>18.407165860466325</v>
      </c>
    </row>
    <row r="8" spans="1:22" s="59" customFormat="1" ht="11.25">
      <c r="A8" s="50">
        <v>2</v>
      </c>
      <c r="B8" s="64"/>
      <c r="C8" s="61" t="s">
        <v>140</v>
      </c>
      <c r="D8" s="62" t="s">
        <v>42</v>
      </c>
      <c r="E8" s="106" t="s">
        <v>140</v>
      </c>
      <c r="F8" s="63">
        <v>43686</v>
      </c>
      <c r="G8" s="56" t="s">
        <v>72</v>
      </c>
      <c r="H8" s="67">
        <v>355</v>
      </c>
      <c r="I8" s="67">
        <v>349</v>
      </c>
      <c r="J8" s="85">
        <v>349</v>
      </c>
      <c r="K8" s="66">
        <v>437</v>
      </c>
      <c r="L8" s="90">
        <v>1811528</v>
      </c>
      <c r="M8" s="91">
        <v>113093</v>
      </c>
      <c r="N8" s="87">
        <f>M8/J8</f>
        <v>324.0487106017192</v>
      </c>
      <c r="O8" s="92">
        <f t="shared" si="0"/>
        <v>16.01803825170435</v>
      </c>
      <c r="P8" s="57">
        <v>3066437.5</v>
      </c>
      <c r="Q8" s="58">
        <v>183284</v>
      </c>
      <c r="R8" s="89">
        <f>IF(P8&lt;&gt;0,-(P8-L8)/P8,"")</f>
        <v>-0.40924020137374395</v>
      </c>
      <c r="S8" s="89">
        <f>IF(Q8&lt;&gt;0,-(Q8-M8)/Q8,"")</f>
        <v>-0.3829630518757775</v>
      </c>
      <c r="T8" s="68">
        <v>4877965.5</v>
      </c>
      <c r="U8" s="69">
        <v>296377</v>
      </c>
      <c r="V8" s="95">
        <f t="shared" si="1"/>
        <v>16.458650637532603</v>
      </c>
    </row>
    <row r="9" spans="1:22" s="59" customFormat="1" ht="11.25">
      <c r="A9" s="50">
        <v>3</v>
      </c>
      <c r="B9" s="60" t="s">
        <v>24</v>
      </c>
      <c r="C9" s="61" t="s">
        <v>151</v>
      </c>
      <c r="D9" s="62" t="s">
        <v>31</v>
      </c>
      <c r="E9" s="106" t="s">
        <v>152</v>
      </c>
      <c r="F9" s="63">
        <v>43724</v>
      </c>
      <c r="G9" s="56" t="s">
        <v>28</v>
      </c>
      <c r="H9" s="67">
        <v>337</v>
      </c>
      <c r="I9" s="67">
        <v>337</v>
      </c>
      <c r="J9" s="85">
        <v>337</v>
      </c>
      <c r="K9" s="66" t="s">
        <v>26</v>
      </c>
      <c r="L9" s="90">
        <v>1912540</v>
      </c>
      <c r="M9" s="91">
        <v>112962</v>
      </c>
      <c r="N9" s="87">
        <f>M9/J9</f>
        <v>335.19881305637983</v>
      </c>
      <c r="O9" s="92">
        <f t="shared" si="0"/>
        <v>16.930826295568423</v>
      </c>
      <c r="P9" s="57"/>
      <c r="Q9" s="58"/>
      <c r="R9" s="89"/>
      <c r="S9" s="89"/>
      <c r="T9" s="93">
        <v>1912540</v>
      </c>
      <c r="U9" s="94">
        <v>112962</v>
      </c>
      <c r="V9" s="95">
        <f t="shared" si="1"/>
        <v>16.930826295568423</v>
      </c>
    </row>
    <row r="10" spans="1:22" s="59" customFormat="1" ht="11.25">
      <c r="A10" s="50">
        <v>4</v>
      </c>
      <c r="B10" s="51"/>
      <c r="C10" s="52" t="s">
        <v>114</v>
      </c>
      <c r="D10" s="53" t="s">
        <v>44</v>
      </c>
      <c r="E10" s="104" t="s">
        <v>115</v>
      </c>
      <c r="F10" s="55">
        <v>43665</v>
      </c>
      <c r="G10" s="56" t="s">
        <v>23</v>
      </c>
      <c r="H10" s="66">
        <v>359</v>
      </c>
      <c r="I10" s="66">
        <v>238</v>
      </c>
      <c r="J10" s="85">
        <v>238</v>
      </c>
      <c r="K10" s="66">
        <v>319</v>
      </c>
      <c r="L10" s="90">
        <v>1088859</v>
      </c>
      <c r="M10" s="91">
        <v>60688</v>
      </c>
      <c r="N10" s="87">
        <f>M10/J10</f>
        <v>254.99159663865547</v>
      </c>
      <c r="O10" s="92">
        <f t="shared" si="0"/>
        <v>17.941916029528077</v>
      </c>
      <c r="P10" s="57">
        <v>1692284</v>
      </c>
      <c r="Q10" s="58">
        <v>93919</v>
      </c>
      <c r="R10" s="89">
        <f aca="true" t="shared" si="2" ref="R10:S12">IF(P10&lt;&gt;0,-(P10-L10)/P10,"")</f>
        <v>-0.3565743102221613</v>
      </c>
      <c r="S10" s="89">
        <f t="shared" si="2"/>
        <v>-0.3538261693587027</v>
      </c>
      <c r="T10" s="90">
        <v>13507565</v>
      </c>
      <c r="U10" s="91">
        <v>722639</v>
      </c>
      <c r="V10" s="95">
        <f t="shared" si="1"/>
        <v>18.69199558839199</v>
      </c>
    </row>
    <row r="11" spans="1:23" s="59" customFormat="1" ht="11.25">
      <c r="A11" s="50">
        <v>5</v>
      </c>
      <c r="B11" s="51"/>
      <c r="C11" s="52" t="s">
        <v>128</v>
      </c>
      <c r="D11" s="53" t="s">
        <v>27</v>
      </c>
      <c r="E11" s="104" t="s">
        <v>128</v>
      </c>
      <c r="F11" s="55">
        <v>43679</v>
      </c>
      <c r="G11" s="107" t="s">
        <v>49</v>
      </c>
      <c r="H11" s="66">
        <v>344</v>
      </c>
      <c r="I11" s="66">
        <v>320</v>
      </c>
      <c r="J11" s="85">
        <v>333</v>
      </c>
      <c r="K11" s="66">
        <v>381</v>
      </c>
      <c r="L11" s="90">
        <v>601065</v>
      </c>
      <c r="M11" s="91">
        <v>39209</v>
      </c>
      <c r="N11" s="87">
        <f>M11/J11</f>
        <v>117.74474474474475</v>
      </c>
      <c r="O11" s="92">
        <f t="shared" si="0"/>
        <v>15.329771225994032</v>
      </c>
      <c r="P11" s="57">
        <v>893628</v>
      </c>
      <c r="Q11" s="58">
        <v>55045</v>
      </c>
      <c r="R11" s="89">
        <f t="shared" si="2"/>
        <v>-0.3273879063771502</v>
      </c>
      <c r="S11" s="89">
        <f t="shared" si="2"/>
        <v>-0.2876918884549005</v>
      </c>
      <c r="T11" s="74">
        <v>2435024</v>
      </c>
      <c r="U11" s="75">
        <v>153111</v>
      </c>
      <c r="V11" s="95">
        <f t="shared" si="1"/>
        <v>15.903651599166619</v>
      </c>
      <c r="W11" s="3"/>
    </row>
    <row r="12" spans="1:22" s="59" customFormat="1" ht="11.25">
      <c r="A12" s="50">
        <v>6</v>
      </c>
      <c r="B12" s="51"/>
      <c r="C12" s="52" t="s">
        <v>142</v>
      </c>
      <c r="D12" s="53" t="s">
        <v>29</v>
      </c>
      <c r="E12" s="104" t="s">
        <v>141</v>
      </c>
      <c r="F12" s="55">
        <v>43686</v>
      </c>
      <c r="G12" s="56" t="s">
        <v>23</v>
      </c>
      <c r="H12" s="66">
        <v>206</v>
      </c>
      <c r="I12" s="66">
        <v>203</v>
      </c>
      <c r="J12" s="85">
        <v>203</v>
      </c>
      <c r="K12" s="66">
        <v>206</v>
      </c>
      <c r="L12" s="90">
        <v>534541</v>
      </c>
      <c r="M12" s="91">
        <v>32995</v>
      </c>
      <c r="N12" s="87">
        <f>M12/J12</f>
        <v>162.5369458128079</v>
      </c>
      <c r="O12" s="92">
        <f t="shared" si="0"/>
        <v>16.200666767692073</v>
      </c>
      <c r="P12" s="57">
        <v>693348</v>
      </c>
      <c r="Q12" s="58">
        <v>40591</v>
      </c>
      <c r="R12" s="89">
        <f t="shared" si="2"/>
        <v>-0.22904371253685019</v>
      </c>
      <c r="S12" s="89">
        <f t="shared" si="2"/>
        <v>-0.1871350792047498</v>
      </c>
      <c r="T12" s="90">
        <v>1227889</v>
      </c>
      <c r="U12" s="91">
        <v>73586</v>
      </c>
      <c r="V12" s="95">
        <f t="shared" si="1"/>
        <v>16.686448509227297</v>
      </c>
    </row>
    <row r="13" spans="1:22" s="59" customFormat="1" ht="11.25">
      <c r="A13" s="50">
        <v>7</v>
      </c>
      <c r="B13" s="60" t="s">
        <v>24</v>
      </c>
      <c r="C13" s="52" t="s">
        <v>148</v>
      </c>
      <c r="D13" s="53" t="s">
        <v>27</v>
      </c>
      <c r="E13" s="104" t="s">
        <v>148</v>
      </c>
      <c r="F13" s="55">
        <v>43693</v>
      </c>
      <c r="G13" s="107" t="s">
        <v>49</v>
      </c>
      <c r="H13" s="66">
        <v>187</v>
      </c>
      <c r="I13" s="66">
        <v>187</v>
      </c>
      <c r="J13" s="85">
        <v>190</v>
      </c>
      <c r="K13" s="66" t="s">
        <v>26</v>
      </c>
      <c r="L13" s="90">
        <v>493101</v>
      </c>
      <c r="M13" s="91">
        <v>32424</v>
      </c>
      <c r="N13" s="87">
        <f>M13/J13</f>
        <v>170.65263157894736</v>
      </c>
      <c r="O13" s="92">
        <f t="shared" si="0"/>
        <v>15.207901554404145</v>
      </c>
      <c r="P13" s="57"/>
      <c r="Q13" s="58"/>
      <c r="R13" s="89"/>
      <c r="S13" s="89"/>
      <c r="T13" s="90">
        <v>493101</v>
      </c>
      <c r="U13" s="91">
        <v>32424</v>
      </c>
      <c r="V13" s="95">
        <f t="shared" si="1"/>
        <v>15.207901554404145</v>
      </c>
    </row>
    <row r="14" spans="1:22" s="59" customFormat="1" ht="11.25">
      <c r="A14" s="50">
        <v>8</v>
      </c>
      <c r="B14" s="51"/>
      <c r="C14" s="52" t="s">
        <v>135</v>
      </c>
      <c r="D14" s="53" t="s">
        <v>31</v>
      </c>
      <c r="E14" s="104" t="s">
        <v>135</v>
      </c>
      <c r="F14" s="55">
        <v>43686</v>
      </c>
      <c r="G14" s="56" t="s">
        <v>32</v>
      </c>
      <c r="H14" s="66">
        <v>232</v>
      </c>
      <c r="I14" s="66">
        <v>192</v>
      </c>
      <c r="J14" s="85">
        <v>192</v>
      </c>
      <c r="K14" s="66">
        <v>235</v>
      </c>
      <c r="L14" s="90">
        <v>190114</v>
      </c>
      <c r="M14" s="91">
        <v>20574</v>
      </c>
      <c r="N14" s="87">
        <f>M14/J14</f>
        <v>107.15625</v>
      </c>
      <c r="O14" s="92">
        <f t="shared" si="0"/>
        <v>9.240497715563333</v>
      </c>
      <c r="P14" s="57">
        <v>331166</v>
      </c>
      <c r="Q14" s="58">
        <v>34823</v>
      </c>
      <c r="R14" s="89">
        <f>IF(P14&lt;&gt;0,-(P14-L14)/P14,"")</f>
        <v>-0.42592536673450776</v>
      </c>
      <c r="S14" s="89">
        <f>IF(Q14&lt;&gt;0,-(Q14-M14)/Q14,"")</f>
        <v>-0.409183585561267</v>
      </c>
      <c r="T14" s="74">
        <v>522352</v>
      </c>
      <c r="U14" s="75">
        <v>55524</v>
      </c>
      <c r="V14" s="95">
        <f t="shared" si="1"/>
        <v>9.40767956199121</v>
      </c>
    </row>
    <row r="15" spans="1:22" s="59" customFormat="1" ht="11.25">
      <c r="A15" s="50">
        <v>9</v>
      </c>
      <c r="B15" s="60" t="s">
        <v>24</v>
      </c>
      <c r="C15" s="52" t="s">
        <v>143</v>
      </c>
      <c r="D15" s="53" t="s">
        <v>27</v>
      </c>
      <c r="E15" s="104" t="s">
        <v>144</v>
      </c>
      <c r="F15" s="55">
        <v>43724</v>
      </c>
      <c r="G15" s="56" t="s">
        <v>33</v>
      </c>
      <c r="H15" s="66">
        <v>93</v>
      </c>
      <c r="I15" s="66">
        <v>93</v>
      </c>
      <c r="J15" s="85">
        <v>93</v>
      </c>
      <c r="K15" s="66" t="s">
        <v>26</v>
      </c>
      <c r="L15" s="90">
        <v>221634.5</v>
      </c>
      <c r="M15" s="91">
        <v>11784</v>
      </c>
      <c r="N15" s="87">
        <f>M15/J15</f>
        <v>126.70967741935483</v>
      </c>
      <c r="O15" s="92">
        <f t="shared" si="0"/>
        <v>18.80808723693143</v>
      </c>
      <c r="P15" s="57"/>
      <c r="Q15" s="58"/>
      <c r="R15" s="89"/>
      <c r="S15" s="89"/>
      <c r="T15" s="96">
        <v>221634.5</v>
      </c>
      <c r="U15" s="97">
        <v>11784</v>
      </c>
      <c r="V15" s="95">
        <f t="shared" si="1"/>
        <v>18.80808723693143</v>
      </c>
    </row>
    <row r="16" spans="1:22" s="59" customFormat="1" ht="11.25">
      <c r="A16" s="50">
        <v>10</v>
      </c>
      <c r="B16" s="60" t="s">
        <v>24</v>
      </c>
      <c r="C16" s="52" t="s">
        <v>145</v>
      </c>
      <c r="D16" s="53" t="s">
        <v>42</v>
      </c>
      <c r="E16" s="104"/>
      <c r="F16" s="55">
        <v>43724</v>
      </c>
      <c r="G16" s="56" t="s">
        <v>33</v>
      </c>
      <c r="H16" s="66">
        <v>70</v>
      </c>
      <c r="I16" s="66">
        <v>70</v>
      </c>
      <c r="J16" s="85">
        <v>70</v>
      </c>
      <c r="K16" s="66" t="s">
        <v>26</v>
      </c>
      <c r="L16" s="90">
        <v>111795.5</v>
      </c>
      <c r="M16" s="91">
        <v>6555</v>
      </c>
      <c r="N16" s="87">
        <f>M16/J16</f>
        <v>93.64285714285714</v>
      </c>
      <c r="O16" s="92">
        <f t="shared" si="0"/>
        <v>17.054996186117467</v>
      </c>
      <c r="P16" s="57"/>
      <c r="Q16" s="58"/>
      <c r="R16" s="89"/>
      <c r="S16" s="89"/>
      <c r="T16" s="96">
        <v>111795.5</v>
      </c>
      <c r="U16" s="97">
        <v>6555</v>
      </c>
      <c r="V16" s="95">
        <f t="shared" si="1"/>
        <v>17.054996186117467</v>
      </c>
    </row>
    <row r="17" spans="1:22" s="59" customFormat="1" ht="11.25">
      <c r="A17" s="50">
        <v>11</v>
      </c>
      <c r="B17" s="51"/>
      <c r="C17" s="52" t="s">
        <v>100</v>
      </c>
      <c r="D17" s="53" t="s">
        <v>31</v>
      </c>
      <c r="E17" s="104" t="s">
        <v>101</v>
      </c>
      <c r="F17" s="55">
        <v>43636</v>
      </c>
      <c r="G17" s="56" t="s">
        <v>23</v>
      </c>
      <c r="H17" s="66">
        <v>350</v>
      </c>
      <c r="I17" s="66">
        <v>40</v>
      </c>
      <c r="J17" s="85">
        <v>40</v>
      </c>
      <c r="K17" s="66">
        <v>164</v>
      </c>
      <c r="L17" s="90">
        <v>116784</v>
      </c>
      <c r="M17" s="91">
        <v>6324</v>
      </c>
      <c r="N17" s="87">
        <f>M17/J17</f>
        <v>158.1</v>
      </c>
      <c r="O17" s="92">
        <f t="shared" si="0"/>
        <v>18.466793168880454</v>
      </c>
      <c r="P17" s="57">
        <v>338692</v>
      </c>
      <c r="Q17" s="58">
        <v>17958</v>
      </c>
      <c r="R17" s="89">
        <f>IF(P17&lt;&gt;0,-(P17-L17)/P17,"")</f>
        <v>-0.6551911471189164</v>
      </c>
      <c r="S17" s="89">
        <f>IF(Q17&lt;&gt;0,-(Q17-M17)/Q17,"")</f>
        <v>-0.6478449716004009</v>
      </c>
      <c r="T17" s="90">
        <v>11661163</v>
      </c>
      <c r="U17" s="91">
        <v>710856</v>
      </c>
      <c r="V17" s="95">
        <f t="shared" si="1"/>
        <v>16.404395545652</v>
      </c>
    </row>
    <row r="18" spans="1:22" s="59" customFormat="1" ht="11.25">
      <c r="A18" s="50">
        <v>12</v>
      </c>
      <c r="B18" s="60" t="s">
        <v>24</v>
      </c>
      <c r="C18" s="52" t="s">
        <v>149</v>
      </c>
      <c r="D18" s="53" t="s">
        <v>27</v>
      </c>
      <c r="E18" s="104" t="s">
        <v>149</v>
      </c>
      <c r="F18" s="55">
        <v>43693</v>
      </c>
      <c r="G18" s="107" t="s">
        <v>49</v>
      </c>
      <c r="H18" s="66">
        <v>58</v>
      </c>
      <c r="I18" s="66">
        <v>58</v>
      </c>
      <c r="J18" s="85">
        <v>60</v>
      </c>
      <c r="K18" s="66" t="s">
        <v>26</v>
      </c>
      <c r="L18" s="90">
        <v>112522</v>
      </c>
      <c r="M18" s="91">
        <v>6018</v>
      </c>
      <c r="N18" s="87">
        <f>M18/J18</f>
        <v>100.3</v>
      </c>
      <c r="O18" s="92">
        <f t="shared" si="0"/>
        <v>18.697573944832172</v>
      </c>
      <c r="P18" s="57"/>
      <c r="Q18" s="58"/>
      <c r="R18" s="89"/>
      <c r="S18" s="89"/>
      <c r="T18" s="90">
        <v>112522</v>
      </c>
      <c r="U18" s="91">
        <v>6018</v>
      </c>
      <c r="V18" s="95">
        <f t="shared" si="1"/>
        <v>18.697573944832172</v>
      </c>
    </row>
    <row r="19" spans="1:22" s="59" customFormat="1" ht="11.25">
      <c r="A19" s="50">
        <v>13</v>
      </c>
      <c r="B19" s="60" t="s">
        <v>24</v>
      </c>
      <c r="C19" s="61" t="s">
        <v>150</v>
      </c>
      <c r="D19" s="62" t="s">
        <v>39</v>
      </c>
      <c r="E19" s="106"/>
      <c r="F19" s="63">
        <v>43693</v>
      </c>
      <c r="G19" s="56" t="s">
        <v>72</v>
      </c>
      <c r="H19" s="67">
        <v>94</v>
      </c>
      <c r="I19" s="67">
        <v>94</v>
      </c>
      <c r="J19" s="85">
        <v>94</v>
      </c>
      <c r="K19" s="66" t="s">
        <v>26</v>
      </c>
      <c r="L19" s="90">
        <v>117500</v>
      </c>
      <c r="M19" s="91">
        <v>6013</v>
      </c>
      <c r="N19" s="87">
        <f>M19/J19</f>
        <v>63.96808510638298</v>
      </c>
      <c r="O19" s="92">
        <f t="shared" si="0"/>
        <v>19.540994511890904</v>
      </c>
      <c r="P19" s="57"/>
      <c r="Q19" s="58"/>
      <c r="R19" s="89"/>
      <c r="S19" s="89"/>
      <c r="T19" s="68">
        <v>117500</v>
      </c>
      <c r="U19" s="69">
        <v>6013</v>
      </c>
      <c r="V19" s="95">
        <f t="shared" si="1"/>
        <v>19.540994511890904</v>
      </c>
    </row>
    <row r="20" spans="1:22" s="59" customFormat="1" ht="11.25">
      <c r="A20" s="50">
        <v>14</v>
      </c>
      <c r="B20" s="51"/>
      <c r="C20" s="61" t="s">
        <v>108</v>
      </c>
      <c r="D20" s="62" t="s">
        <v>27</v>
      </c>
      <c r="E20" s="106" t="s">
        <v>107</v>
      </c>
      <c r="F20" s="63">
        <v>43651</v>
      </c>
      <c r="G20" s="56" t="s">
        <v>28</v>
      </c>
      <c r="H20" s="67">
        <v>373</v>
      </c>
      <c r="I20" s="67">
        <v>35</v>
      </c>
      <c r="J20" s="85">
        <v>35</v>
      </c>
      <c r="K20" s="66">
        <v>127</v>
      </c>
      <c r="L20" s="90">
        <v>117013</v>
      </c>
      <c r="M20" s="91">
        <v>5982</v>
      </c>
      <c r="N20" s="87">
        <f>M20/J20</f>
        <v>170.9142857142857</v>
      </c>
      <c r="O20" s="92">
        <f t="shared" si="0"/>
        <v>19.560849214309595</v>
      </c>
      <c r="P20" s="57">
        <v>363567</v>
      </c>
      <c r="Q20" s="58">
        <v>20062</v>
      </c>
      <c r="R20" s="89">
        <f aca="true" t="shared" si="3" ref="R20:S23">IF(P20&lt;&gt;0,-(P20-L20)/P20,"")</f>
        <v>-0.6781528576575981</v>
      </c>
      <c r="S20" s="89">
        <f t="shared" si="3"/>
        <v>-0.701824344531951</v>
      </c>
      <c r="T20" s="93">
        <v>17317029</v>
      </c>
      <c r="U20" s="94">
        <v>941345</v>
      </c>
      <c r="V20" s="95">
        <f t="shared" si="1"/>
        <v>18.396049269927605</v>
      </c>
    </row>
    <row r="21" spans="1:22" s="59" customFormat="1" ht="11.25">
      <c r="A21" s="50">
        <v>15</v>
      </c>
      <c r="B21" s="51"/>
      <c r="C21" s="102" t="s">
        <v>53</v>
      </c>
      <c r="D21" s="53" t="s">
        <v>27</v>
      </c>
      <c r="E21" s="104" t="s">
        <v>53</v>
      </c>
      <c r="F21" s="55">
        <v>43420</v>
      </c>
      <c r="G21" s="56" t="s">
        <v>37</v>
      </c>
      <c r="H21" s="66">
        <v>63</v>
      </c>
      <c r="I21" s="66">
        <v>45</v>
      </c>
      <c r="J21" s="85">
        <v>45</v>
      </c>
      <c r="K21" s="66">
        <v>1</v>
      </c>
      <c r="L21" s="90">
        <v>20349.5</v>
      </c>
      <c r="M21" s="94">
        <v>2194</v>
      </c>
      <c r="N21" s="87">
        <f>M21/J21</f>
        <v>48.75555555555555</v>
      </c>
      <c r="O21" s="92">
        <f t="shared" si="0"/>
        <v>9.27506836827712</v>
      </c>
      <c r="P21" s="57">
        <v>942</v>
      </c>
      <c r="Q21" s="65">
        <v>70</v>
      </c>
      <c r="R21" s="89">
        <f t="shared" si="3"/>
        <v>20.60244161358811</v>
      </c>
      <c r="S21" s="89">
        <f t="shared" si="3"/>
        <v>30.34285714285714</v>
      </c>
      <c r="T21" s="68">
        <v>20349.5</v>
      </c>
      <c r="U21" s="69">
        <v>2194</v>
      </c>
      <c r="V21" s="95">
        <f t="shared" si="1"/>
        <v>9.27506836827712</v>
      </c>
    </row>
    <row r="22" spans="1:22" s="59" customFormat="1" ht="11.25">
      <c r="A22" s="50">
        <v>16</v>
      </c>
      <c r="B22" s="51"/>
      <c r="C22" s="128" t="s">
        <v>124</v>
      </c>
      <c r="D22" s="53" t="s">
        <v>36</v>
      </c>
      <c r="E22" s="104" t="s">
        <v>125</v>
      </c>
      <c r="F22" s="55">
        <v>43679</v>
      </c>
      <c r="G22" s="56" t="s">
        <v>38</v>
      </c>
      <c r="H22" s="66">
        <v>25</v>
      </c>
      <c r="I22" s="66">
        <v>21</v>
      </c>
      <c r="J22" s="85">
        <v>21</v>
      </c>
      <c r="K22" s="66">
        <v>21</v>
      </c>
      <c r="L22" s="90">
        <v>24280.5</v>
      </c>
      <c r="M22" s="91">
        <v>1835</v>
      </c>
      <c r="N22" s="87">
        <f>M22/J22</f>
        <v>87.38095238095238</v>
      </c>
      <c r="O22" s="92">
        <f t="shared" si="0"/>
        <v>13.231880108991826</v>
      </c>
      <c r="P22" s="57">
        <v>27783</v>
      </c>
      <c r="Q22" s="58">
        <v>1859</v>
      </c>
      <c r="R22" s="89">
        <f t="shared" si="3"/>
        <v>-0.1260662995356873</v>
      </c>
      <c r="S22" s="89">
        <f t="shared" si="3"/>
        <v>-0.012910166756320602</v>
      </c>
      <c r="T22" s="70">
        <v>99535</v>
      </c>
      <c r="U22" s="71">
        <v>6875</v>
      </c>
      <c r="V22" s="95">
        <f t="shared" si="1"/>
        <v>14.477818181818181</v>
      </c>
    </row>
    <row r="23" spans="1:22" s="59" customFormat="1" ht="11.25">
      <c r="A23" s="50">
        <v>17</v>
      </c>
      <c r="B23" s="51"/>
      <c r="C23" s="52" t="s">
        <v>126</v>
      </c>
      <c r="D23" s="53" t="s">
        <v>29</v>
      </c>
      <c r="E23" s="104" t="s">
        <v>127</v>
      </c>
      <c r="F23" s="55">
        <v>43679</v>
      </c>
      <c r="G23" s="56" t="s">
        <v>32</v>
      </c>
      <c r="H23" s="66">
        <v>235</v>
      </c>
      <c r="I23" s="66">
        <v>41</v>
      </c>
      <c r="J23" s="85">
        <v>41</v>
      </c>
      <c r="K23" s="66">
        <v>168</v>
      </c>
      <c r="L23" s="90">
        <v>26031.5</v>
      </c>
      <c r="M23" s="91">
        <v>1759</v>
      </c>
      <c r="N23" s="87">
        <f>M23/J23</f>
        <v>42.90243902439025</v>
      </c>
      <c r="O23" s="92">
        <f t="shared" si="0"/>
        <v>14.799033541785105</v>
      </c>
      <c r="P23" s="57">
        <v>215108</v>
      </c>
      <c r="Q23" s="58">
        <v>12841</v>
      </c>
      <c r="R23" s="89">
        <f t="shared" si="3"/>
        <v>-0.8789840452237946</v>
      </c>
      <c r="S23" s="89">
        <f t="shared" si="3"/>
        <v>-0.8630168989954053</v>
      </c>
      <c r="T23" s="74">
        <v>732544</v>
      </c>
      <c r="U23" s="75">
        <v>44185</v>
      </c>
      <c r="V23" s="95">
        <f t="shared" si="1"/>
        <v>16.57902002942175</v>
      </c>
    </row>
    <row r="24" spans="1:22" s="59" customFormat="1" ht="11.25">
      <c r="A24" s="50">
        <v>18</v>
      </c>
      <c r="B24" s="60" t="s">
        <v>24</v>
      </c>
      <c r="C24" s="52" t="s">
        <v>146</v>
      </c>
      <c r="D24" s="53" t="s">
        <v>39</v>
      </c>
      <c r="E24" s="104" t="s">
        <v>147</v>
      </c>
      <c r="F24" s="55">
        <v>43724</v>
      </c>
      <c r="G24" s="56" t="s">
        <v>38</v>
      </c>
      <c r="H24" s="66">
        <v>23</v>
      </c>
      <c r="I24" s="66">
        <v>23</v>
      </c>
      <c r="J24" s="85">
        <v>23</v>
      </c>
      <c r="K24" s="66" t="s">
        <v>26</v>
      </c>
      <c r="L24" s="74">
        <v>24318.5</v>
      </c>
      <c r="M24" s="75">
        <v>1626</v>
      </c>
      <c r="N24" s="87">
        <f>M24/J24</f>
        <v>70.69565217391305</v>
      </c>
      <c r="O24" s="92">
        <f t="shared" si="0"/>
        <v>14.956027060270603</v>
      </c>
      <c r="P24" s="57"/>
      <c r="Q24" s="58"/>
      <c r="R24" s="89"/>
      <c r="S24" s="89"/>
      <c r="T24" s="74">
        <v>27001.5</v>
      </c>
      <c r="U24" s="75">
        <v>1827</v>
      </c>
      <c r="V24" s="95">
        <f t="shared" si="1"/>
        <v>14.779146141215106</v>
      </c>
    </row>
    <row r="25" spans="1:22" s="59" customFormat="1" ht="11.25">
      <c r="A25" s="50">
        <v>19</v>
      </c>
      <c r="B25" s="51"/>
      <c r="C25" s="52" t="s">
        <v>60</v>
      </c>
      <c r="D25" s="53" t="s">
        <v>36</v>
      </c>
      <c r="E25" s="104" t="s">
        <v>61</v>
      </c>
      <c r="F25" s="55">
        <v>43455</v>
      </c>
      <c r="G25" s="56" t="s">
        <v>38</v>
      </c>
      <c r="H25" s="66">
        <v>24</v>
      </c>
      <c r="I25" s="66">
        <v>1</v>
      </c>
      <c r="J25" s="85">
        <v>1</v>
      </c>
      <c r="K25" s="66">
        <v>1</v>
      </c>
      <c r="L25" s="74">
        <v>6534</v>
      </c>
      <c r="M25" s="75">
        <v>1307</v>
      </c>
      <c r="N25" s="87">
        <f>M25/J25</f>
        <v>1307</v>
      </c>
      <c r="O25" s="92">
        <f t="shared" si="0"/>
        <v>4.999234889058913</v>
      </c>
      <c r="P25" s="57">
        <v>3326.4</v>
      </c>
      <c r="Q25" s="58">
        <v>655</v>
      </c>
      <c r="R25" s="89">
        <f aca="true" t="shared" si="4" ref="R25:R68">IF(P25&lt;&gt;0,-(P25-L25)/P25,"")</f>
        <v>0.9642857142857142</v>
      </c>
      <c r="S25" s="89">
        <f aca="true" t="shared" si="5" ref="S25:S68">IF(Q25&lt;&gt;0,-(Q25-M25)/Q25,"")</f>
        <v>0.9954198473282443</v>
      </c>
      <c r="T25" s="74">
        <v>336427.41000000003</v>
      </c>
      <c r="U25" s="75">
        <v>28434</v>
      </c>
      <c r="V25" s="95">
        <f t="shared" si="1"/>
        <v>11.831870647815997</v>
      </c>
    </row>
    <row r="26" spans="1:22" s="59" customFormat="1" ht="11.25">
      <c r="A26" s="50">
        <v>20</v>
      </c>
      <c r="B26" s="51"/>
      <c r="C26" s="52" t="s">
        <v>133</v>
      </c>
      <c r="D26" s="53" t="s">
        <v>36</v>
      </c>
      <c r="E26" s="104" t="s">
        <v>134</v>
      </c>
      <c r="F26" s="55">
        <v>43686</v>
      </c>
      <c r="G26" s="56" t="s">
        <v>38</v>
      </c>
      <c r="H26" s="66">
        <v>11</v>
      </c>
      <c r="I26" s="66">
        <v>12</v>
      </c>
      <c r="J26" s="85">
        <v>12</v>
      </c>
      <c r="K26" s="66">
        <v>11</v>
      </c>
      <c r="L26" s="74">
        <v>19171</v>
      </c>
      <c r="M26" s="75">
        <v>1177</v>
      </c>
      <c r="N26" s="87">
        <f>M26/J26</f>
        <v>98.08333333333333</v>
      </c>
      <c r="O26" s="92">
        <f t="shared" si="0"/>
        <v>16.28802039082413</v>
      </c>
      <c r="P26" s="57">
        <v>31937</v>
      </c>
      <c r="Q26" s="58">
        <v>1842</v>
      </c>
      <c r="R26" s="89">
        <f t="shared" si="4"/>
        <v>-0.3997244575257538</v>
      </c>
      <c r="S26" s="89">
        <f t="shared" si="5"/>
        <v>-0.36102062975027144</v>
      </c>
      <c r="T26" s="74">
        <v>55983</v>
      </c>
      <c r="U26" s="75">
        <v>3434</v>
      </c>
      <c r="V26" s="95">
        <f t="shared" si="1"/>
        <v>16.302562609202095</v>
      </c>
    </row>
    <row r="27" spans="1:22" s="59" customFormat="1" ht="11.25">
      <c r="A27" s="50">
        <v>21</v>
      </c>
      <c r="B27" s="51"/>
      <c r="C27" s="52" t="s">
        <v>138</v>
      </c>
      <c r="D27" s="53" t="s">
        <v>25</v>
      </c>
      <c r="E27" s="104" t="s">
        <v>139</v>
      </c>
      <c r="F27" s="55">
        <v>43686</v>
      </c>
      <c r="G27" s="56" t="s">
        <v>37</v>
      </c>
      <c r="H27" s="66">
        <v>64</v>
      </c>
      <c r="I27" s="66">
        <v>21</v>
      </c>
      <c r="J27" s="85">
        <v>21</v>
      </c>
      <c r="K27" s="66">
        <v>67</v>
      </c>
      <c r="L27" s="90">
        <v>19193</v>
      </c>
      <c r="M27" s="94">
        <v>967</v>
      </c>
      <c r="N27" s="87">
        <f>M27/J27</f>
        <v>46.04761904761905</v>
      </c>
      <c r="O27" s="92">
        <f t="shared" si="0"/>
        <v>19.847983453981385</v>
      </c>
      <c r="P27" s="57">
        <v>81450</v>
      </c>
      <c r="Q27" s="65">
        <v>4141</v>
      </c>
      <c r="R27" s="89">
        <f t="shared" si="4"/>
        <v>-0.7643585021485574</v>
      </c>
      <c r="S27" s="89">
        <f t="shared" si="5"/>
        <v>-0.7664815262014006</v>
      </c>
      <c r="T27" s="68">
        <v>100643</v>
      </c>
      <c r="U27" s="69">
        <v>5108</v>
      </c>
      <c r="V27" s="95">
        <f t="shared" si="1"/>
        <v>19.70301487862177</v>
      </c>
    </row>
    <row r="28" spans="1:22" s="59" customFormat="1" ht="11.25">
      <c r="A28" s="50">
        <v>22</v>
      </c>
      <c r="B28" s="51"/>
      <c r="C28" s="128" t="s">
        <v>118</v>
      </c>
      <c r="D28" s="53" t="s">
        <v>27</v>
      </c>
      <c r="E28" s="104" t="s">
        <v>118</v>
      </c>
      <c r="F28" s="55">
        <v>43672</v>
      </c>
      <c r="G28" s="56" t="s">
        <v>38</v>
      </c>
      <c r="H28" s="66">
        <v>39</v>
      </c>
      <c r="I28" s="66">
        <v>5</v>
      </c>
      <c r="J28" s="85">
        <v>5</v>
      </c>
      <c r="K28" s="66">
        <v>20</v>
      </c>
      <c r="L28" s="74">
        <v>7190.4</v>
      </c>
      <c r="M28" s="75">
        <v>927</v>
      </c>
      <c r="N28" s="87">
        <f>M28/J28</f>
        <v>185.4</v>
      </c>
      <c r="O28" s="92">
        <f t="shared" si="0"/>
        <v>7.756634304207119</v>
      </c>
      <c r="P28" s="57">
        <v>22550</v>
      </c>
      <c r="Q28" s="58">
        <v>1477</v>
      </c>
      <c r="R28" s="89">
        <f t="shared" si="4"/>
        <v>-0.6811352549889136</v>
      </c>
      <c r="S28" s="89">
        <f t="shared" si="5"/>
        <v>-0.37237643872714965</v>
      </c>
      <c r="T28" s="74">
        <v>104543.4</v>
      </c>
      <c r="U28" s="75">
        <v>7268</v>
      </c>
      <c r="V28" s="95">
        <f t="shared" si="1"/>
        <v>14.384067143643367</v>
      </c>
    </row>
    <row r="29" spans="1:22" s="59" customFormat="1" ht="11.25">
      <c r="A29" s="50">
        <v>23</v>
      </c>
      <c r="B29" s="51"/>
      <c r="C29" s="128" t="s">
        <v>106</v>
      </c>
      <c r="D29" s="53" t="s">
        <v>25</v>
      </c>
      <c r="E29" s="104" t="s">
        <v>106</v>
      </c>
      <c r="F29" s="55">
        <v>43658</v>
      </c>
      <c r="G29" s="56" t="s">
        <v>38</v>
      </c>
      <c r="H29" s="66">
        <v>24</v>
      </c>
      <c r="I29" s="66">
        <v>2</v>
      </c>
      <c r="J29" s="85">
        <v>2</v>
      </c>
      <c r="K29" s="66">
        <v>2</v>
      </c>
      <c r="L29" s="74">
        <v>4001.6</v>
      </c>
      <c r="M29" s="75">
        <v>780</v>
      </c>
      <c r="N29" s="87">
        <f>M29/J29</f>
        <v>390</v>
      </c>
      <c r="O29" s="92">
        <f t="shared" si="0"/>
        <v>5.13025641025641</v>
      </c>
      <c r="P29" s="57">
        <v>1749</v>
      </c>
      <c r="Q29" s="58">
        <v>85</v>
      </c>
      <c r="R29" s="89">
        <f t="shared" si="4"/>
        <v>1.2879359634076615</v>
      </c>
      <c r="S29" s="89">
        <f t="shared" si="5"/>
        <v>8.176470588235293</v>
      </c>
      <c r="T29" s="74">
        <v>99444.6</v>
      </c>
      <c r="U29" s="75">
        <v>7377</v>
      </c>
      <c r="V29" s="95">
        <f t="shared" si="1"/>
        <v>13.480357869052462</v>
      </c>
    </row>
    <row r="30" spans="1:22" s="59" customFormat="1" ht="11.25">
      <c r="A30" s="50">
        <v>24</v>
      </c>
      <c r="B30" s="51"/>
      <c r="C30" s="52" t="s">
        <v>122</v>
      </c>
      <c r="D30" s="53" t="s">
        <v>42</v>
      </c>
      <c r="E30" s="104" t="s">
        <v>116</v>
      </c>
      <c r="F30" s="55">
        <v>43672</v>
      </c>
      <c r="G30" s="56" t="s">
        <v>33</v>
      </c>
      <c r="H30" s="66">
        <v>177</v>
      </c>
      <c r="I30" s="66">
        <v>4</v>
      </c>
      <c r="J30" s="85">
        <v>4</v>
      </c>
      <c r="K30" s="66">
        <v>17</v>
      </c>
      <c r="L30" s="90">
        <v>10971</v>
      </c>
      <c r="M30" s="91">
        <v>751</v>
      </c>
      <c r="N30" s="87">
        <f>M30/J30</f>
        <v>187.75</v>
      </c>
      <c r="O30" s="92">
        <f t="shared" si="0"/>
        <v>14.608521970705725</v>
      </c>
      <c r="P30" s="57">
        <v>56412</v>
      </c>
      <c r="Q30" s="58">
        <v>2857</v>
      </c>
      <c r="R30" s="89">
        <f t="shared" si="4"/>
        <v>-0.8055201021059349</v>
      </c>
      <c r="S30" s="89">
        <f t="shared" si="5"/>
        <v>-0.7371368568428421</v>
      </c>
      <c r="T30" s="70">
        <v>703378.5</v>
      </c>
      <c r="U30" s="71">
        <v>37820</v>
      </c>
      <c r="V30" s="95">
        <f t="shared" si="1"/>
        <v>18.598056583818085</v>
      </c>
    </row>
    <row r="31" spans="1:22" s="59" customFormat="1" ht="11.25">
      <c r="A31" s="50">
        <v>25</v>
      </c>
      <c r="B31" s="51"/>
      <c r="C31" s="61" t="s">
        <v>87</v>
      </c>
      <c r="D31" s="62" t="s">
        <v>25</v>
      </c>
      <c r="E31" s="106" t="s">
        <v>88</v>
      </c>
      <c r="F31" s="63">
        <v>43601</v>
      </c>
      <c r="G31" s="56" t="s">
        <v>30</v>
      </c>
      <c r="H31" s="67">
        <v>353</v>
      </c>
      <c r="I31" s="88">
        <v>1</v>
      </c>
      <c r="J31" s="86">
        <v>1</v>
      </c>
      <c r="K31" s="66">
        <v>2</v>
      </c>
      <c r="L31" s="98">
        <v>5930</v>
      </c>
      <c r="M31" s="99">
        <v>593</v>
      </c>
      <c r="N31" s="87">
        <f>M31/J31</f>
        <v>593</v>
      </c>
      <c r="O31" s="92">
        <f t="shared" si="0"/>
        <v>10</v>
      </c>
      <c r="P31" s="57">
        <v>3191.5</v>
      </c>
      <c r="Q31" s="58">
        <v>204</v>
      </c>
      <c r="R31" s="89">
        <f t="shared" si="4"/>
        <v>0.8580604731317563</v>
      </c>
      <c r="S31" s="89">
        <f t="shared" si="5"/>
        <v>1.9068627450980393</v>
      </c>
      <c r="T31" s="72">
        <v>16702698.59</v>
      </c>
      <c r="U31" s="73">
        <v>944173</v>
      </c>
      <c r="V31" s="95">
        <f t="shared" si="1"/>
        <v>17.690294670574144</v>
      </c>
    </row>
    <row r="32" spans="1:22" s="59" customFormat="1" ht="11.25">
      <c r="A32" s="50">
        <v>26</v>
      </c>
      <c r="B32" s="51"/>
      <c r="C32" s="52" t="s">
        <v>136</v>
      </c>
      <c r="D32" s="53" t="s">
        <v>39</v>
      </c>
      <c r="E32" s="104" t="s">
        <v>137</v>
      </c>
      <c r="F32" s="55">
        <v>43686</v>
      </c>
      <c r="G32" s="107" t="s">
        <v>49</v>
      </c>
      <c r="H32" s="66">
        <v>74</v>
      </c>
      <c r="I32" s="66">
        <v>16</v>
      </c>
      <c r="J32" s="85">
        <v>16</v>
      </c>
      <c r="K32" s="66">
        <v>79</v>
      </c>
      <c r="L32" s="90">
        <v>7551.5</v>
      </c>
      <c r="M32" s="91">
        <v>548</v>
      </c>
      <c r="N32" s="87">
        <f>M32/J32</f>
        <v>34.25</v>
      </c>
      <c r="O32" s="92">
        <f t="shared" si="0"/>
        <v>13.780109489051094</v>
      </c>
      <c r="P32" s="57">
        <v>50550</v>
      </c>
      <c r="Q32" s="58">
        <v>3048</v>
      </c>
      <c r="R32" s="89">
        <f t="shared" si="4"/>
        <v>-0.8506132542037587</v>
      </c>
      <c r="S32" s="89">
        <f t="shared" si="5"/>
        <v>-0.8202099737532809</v>
      </c>
      <c r="T32" s="74">
        <v>58102</v>
      </c>
      <c r="U32" s="75">
        <v>3596</v>
      </c>
      <c r="V32" s="95">
        <f t="shared" si="1"/>
        <v>16.157397107897665</v>
      </c>
    </row>
    <row r="33" spans="1:22" s="59" customFormat="1" ht="11.25">
      <c r="A33" s="50">
        <v>27</v>
      </c>
      <c r="B33" s="51"/>
      <c r="C33" s="127" t="s">
        <v>65</v>
      </c>
      <c r="D33" s="53" t="s">
        <v>36</v>
      </c>
      <c r="E33" s="104" t="s">
        <v>66</v>
      </c>
      <c r="F33" s="55">
        <v>43490</v>
      </c>
      <c r="G33" s="56" t="s">
        <v>38</v>
      </c>
      <c r="H33" s="66">
        <v>25</v>
      </c>
      <c r="I33" s="66">
        <v>1</v>
      </c>
      <c r="J33" s="85">
        <v>1</v>
      </c>
      <c r="K33" s="66">
        <v>1</v>
      </c>
      <c r="L33" s="74">
        <v>2376</v>
      </c>
      <c r="M33" s="75">
        <v>475</v>
      </c>
      <c r="N33" s="87">
        <f>M33/J33</f>
        <v>475</v>
      </c>
      <c r="O33" s="92">
        <f t="shared" si="0"/>
        <v>5.002105263157895</v>
      </c>
      <c r="P33" s="57">
        <v>2376</v>
      </c>
      <c r="Q33" s="58">
        <v>475</v>
      </c>
      <c r="R33" s="89">
        <f t="shared" si="4"/>
        <v>0</v>
      </c>
      <c r="S33" s="89">
        <f t="shared" si="5"/>
        <v>0</v>
      </c>
      <c r="T33" s="74">
        <v>478110.00000000006</v>
      </c>
      <c r="U33" s="75">
        <v>39798</v>
      </c>
      <c r="V33" s="95">
        <f t="shared" si="1"/>
        <v>12.013417759686417</v>
      </c>
    </row>
    <row r="34" spans="1:22" s="59" customFormat="1" ht="11.25">
      <c r="A34" s="50">
        <v>28</v>
      </c>
      <c r="B34" s="51"/>
      <c r="C34" s="52" t="s">
        <v>75</v>
      </c>
      <c r="D34" s="53" t="s">
        <v>29</v>
      </c>
      <c r="E34" s="104" t="s">
        <v>76</v>
      </c>
      <c r="F34" s="55">
        <v>43553</v>
      </c>
      <c r="G34" s="56" t="s">
        <v>33</v>
      </c>
      <c r="H34" s="66">
        <v>205</v>
      </c>
      <c r="I34" s="66">
        <v>3</v>
      </c>
      <c r="J34" s="85">
        <v>3</v>
      </c>
      <c r="K34" s="66">
        <v>2</v>
      </c>
      <c r="L34" s="90">
        <v>3761</v>
      </c>
      <c r="M34" s="91">
        <v>373</v>
      </c>
      <c r="N34" s="87">
        <f>M34/J34</f>
        <v>124.33333333333333</v>
      </c>
      <c r="O34" s="92">
        <f t="shared" si="0"/>
        <v>10.083109919571045</v>
      </c>
      <c r="P34" s="57">
        <v>816</v>
      </c>
      <c r="Q34" s="58">
        <v>63</v>
      </c>
      <c r="R34" s="89">
        <f t="shared" si="4"/>
        <v>3.6090686274509802</v>
      </c>
      <c r="S34" s="89">
        <f t="shared" si="5"/>
        <v>4.920634920634921</v>
      </c>
      <c r="T34" s="70">
        <v>418188.07</v>
      </c>
      <c r="U34" s="71">
        <v>35728</v>
      </c>
      <c r="V34" s="95">
        <f t="shared" si="1"/>
        <v>11.704771327810121</v>
      </c>
    </row>
    <row r="35" spans="1:22" s="59" customFormat="1" ht="11.25">
      <c r="A35" s="50">
        <v>29</v>
      </c>
      <c r="B35" s="51"/>
      <c r="C35" s="52" t="s">
        <v>57</v>
      </c>
      <c r="D35" s="53" t="s">
        <v>34</v>
      </c>
      <c r="E35" s="104" t="s">
        <v>56</v>
      </c>
      <c r="F35" s="55">
        <v>43441</v>
      </c>
      <c r="G35" s="56" t="s">
        <v>33</v>
      </c>
      <c r="H35" s="66">
        <v>120</v>
      </c>
      <c r="I35" s="66">
        <v>2</v>
      </c>
      <c r="J35" s="85">
        <v>2</v>
      </c>
      <c r="K35" s="66">
        <v>2</v>
      </c>
      <c r="L35" s="74">
        <v>3389.6</v>
      </c>
      <c r="M35" s="75">
        <v>339</v>
      </c>
      <c r="N35" s="87">
        <f>M35/J35</f>
        <v>169.5</v>
      </c>
      <c r="O35" s="92">
        <f t="shared" si="0"/>
        <v>9.99882005899705</v>
      </c>
      <c r="P35" s="57">
        <v>4170</v>
      </c>
      <c r="Q35" s="58">
        <v>417</v>
      </c>
      <c r="R35" s="89">
        <f t="shared" si="4"/>
        <v>-0.18714628297362113</v>
      </c>
      <c r="S35" s="89">
        <f t="shared" si="5"/>
        <v>-0.18705035971223022</v>
      </c>
      <c r="T35" s="70">
        <v>487368.2499999999</v>
      </c>
      <c r="U35" s="71">
        <v>42323</v>
      </c>
      <c r="V35" s="95">
        <f t="shared" si="1"/>
        <v>11.51544668383621</v>
      </c>
    </row>
    <row r="36" spans="1:22" s="59" customFormat="1" ht="11.25">
      <c r="A36" s="50">
        <v>30</v>
      </c>
      <c r="B36" s="51"/>
      <c r="C36" s="52" t="s">
        <v>58</v>
      </c>
      <c r="D36" s="53" t="s">
        <v>25</v>
      </c>
      <c r="E36" s="104" t="s">
        <v>59</v>
      </c>
      <c r="F36" s="55">
        <v>43455</v>
      </c>
      <c r="G36" s="56" t="s">
        <v>33</v>
      </c>
      <c r="H36" s="66">
        <v>25</v>
      </c>
      <c r="I36" s="66">
        <v>1</v>
      </c>
      <c r="J36" s="85">
        <v>1</v>
      </c>
      <c r="K36" s="66">
        <v>1</v>
      </c>
      <c r="L36" s="90">
        <v>3088.8</v>
      </c>
      <c r="M36" s="91">
        <v>309</v>
      </c>
      <c r="N36" s="87">
        <f>M36/J36</f>
        <v>309</v>
      </c>
      <c r="O36" s="92">
        <f t="shared" si="0"/>
        <v>9.996116504854369</v>
      </c>
      <c r="P36" s="57">
        <v>2851.2</v>
      </c>
      <c r="Q36" s="58">
        <v>285</v>
      </c>
      <c r="R36" s="89">
        <f t="shared" si="4"/>
        <v>0.08333333333333347</v>
      </c>
      <c r="S36" s="89">
        <f t="shared" si="5"/>
        <v>0.08421052631578947</v>
      </c>
      <c r="T36" s="96">
        <v>85397.59999999999</v>
      </c>
      <c r="U36" s="97">
        <v>5326</v>
      </c>
      <c r="V36" s="95">
        <f t="shared" si="1"/>
        <v>16.034096883214417</v>
      </c>
    </row>
    <row r="37" spans="1:22" s="59" customFormat="1" ht="11.25">
      <c r="A37" s="50">
        <v>31</v>
      </c>
      <c r="B37" s="64"/>
      <c r="C37" s="61" t="s">
        <v>45</v>
      </c>
      <c r="D37" s="62" t="s">
        <v>31</v>
      </c>
      <c r="E37" s="106" t="s">
        <v>46</v>
      </c>
      <c r="F37" s="63">
        <v>42734</v>
      </c>
      <c r="G37" s="56" t="s">
        <v>72</v>
      </c>
      <c r="H37" s="67">
        <v>39</v>
      </c>
      <c r="I37" s="67">
        <v>1</v>
      </c>
      <c r="J37" s="85">
        <v>1</v>
      </c>
      <c r="K37" s="66">
        <v>1</v>
      </c>
      <c r="L37" s="100">
        <v>3000</v>
      </c>
      <c r="M37" s="101">
        <v>300</v>
      </c>
      <c r="N37" s="87">
        <f>M37/J37</f>
        <v>300</v>
      </c>
      <c r="O37" s="92">
        <f t="shared" si="0"/>
        <v>10</v>
      </c>
      <c r="P37" s="57">
        <v>4000</v>
      </c>
      <c r="Q37" s="58">
        <v>400</v>
      </c>
      <c r="R37" s="89">
        <f t="shared" si="4"/>
        <v>-0.25</v>
      </c>
      <c r="S37" s="89">
        <f t="shared" si="5"/>
        <v>-0.25</v>
      </c>
      <c r="T37" s="100">
        <v>4421832.149999999</v>
      </c>
      <c r="U37" s="101">
        <v>293253</v>
      </c>
      <c r="V37" s="95">
        <f t="shared" si="1"/>
        <v>15.078557252611224</v>
      </c>
    </row>
    <row r="38" spans="1:22" s="59" customFormat="1" ht="11.25">
      <c r="A38" s="50">
        <v>32</v>
      </c>
      <c r="B38" s="51"/>
      <c r="C38" s="103" t="s">
        <v>63</v>
      </c>
      <c r="D38" s="120" t="s">
        <v>29</v>
      </c>
      <c r="E38" s="111" t="s">
        <v>64</v>
      </c>
      <c r="F38" s="116">
        <v>43483</v>
      </c>
      <c r="G38" s="112" t="s">
        <v>33</v>
      </c>
      <c r="H38" s="113">
        <v>133</v>
      </c>
      <c r="I38" s="113">
        <v>1</v>
      </c>
      <c r="J38" s="122">
        <v>1</v>
      </c>
      <c r="K38" s="66">
        <v>1</v>
      </c>
      <c r="L38" s="126">
        <v>2970</v>
      </c>
      <c r="M38" s="124">
        <v>297</v>
      </c>
      <c r="N38" s="87">
        <f>M38/J38</f>
        <v>297</v>
      </c>
      <c r="O38" s="92">
        <f t="shared" si="0"/>
        <v>10</v>
      </c>
      <c r="P38" s="114">
        <v>1260</v>
      </c>
      <c r="Q38" s="115">
        <v>105</v>
      </c>
      <c r="R38" s="89">
        <f t="shared" si="4"/>
        <v>1.3571428571428572</v>
      </c>
      <c r="S38" s="89">
        <f t="shared" si="5"/>
        <v>1.8285714285714285</v>
      </c>
      <c r="T38" s="117">
        <v>898865.18</v>
      </c>
      <c r="U38" s="118">
        <v>74511</v>
      </c>
      <c r="V38" s="95">
        <f t="shared" si="1"/>
        <v>12.063523238179599</v>
      </c>
    </row>
    <row r="39" spans="1:22" s="59" customFormat="1" ht="11.25">
      <c r="A39" s="50">
        <v>33</v>
      </c>
      <c r="B39" s="51"/>
      <c r="C39" s="102" t="s">
        <v>83</v>
      </c>
      <c r="D39" s="53" t="s">
        <v>31</v>
      </c>
      <c r="E39" s="104" t="s">
        <v>84</v>
      </c>
      <c r="F39" s="55">
        <v>43581</v>
      </c>
      <c r="G39" s="56" t="s">
        <v>32</v>
      </c>
      <c r="H39" s="66">
        <v>259</v>
      </c>
      <c r="I39" s="66">
        <v>1</v>
      </c>
      <c r="J39" s="85">
        <v>1</v>
      </c>
      <c r="K39" s="66">
        <v>1</v>
      </c>
      <c r="L39" s="90">
        <v>1797.27</v>
      </c>
      <c r="M39" s="91">
        <v>257</v>
      </c>
      <c r="N39" s="87">
        <f>M39/J39</f>
        <v>257</v>
      </c>
      <c r="O39" s="92">
        <f t="shared" si="0"/>
        <v>6.993268482490272</v>
      </c>
      <c r="P39" s="57">
        <v>221</v>
      </c>
      <c r="Q39" s="58">
        <v>20</v>
      </c>
      <c r="R39" s="89">
        <f t="shared" si="4"/>
        <v>7.132443438914027</v>
      </c>
      <c r="S39" s="89">
        <f t="shared" si="5"/>
        <v>11.85</v>
      </c>
      <c r="T39" s="90">
        <v>1365482.89</v>
      </c>
      <c r="U39" s="91">
        <v>87307</v>
      </c>
      <c r="V39" s="95">
        <f aca="true" t="shared" si="6" ref="V39:V68">T39/U39</f>
        <v>15.640016149907796</v>
      </c>
    </row>
    <row r="40" spans="1:22" s="59" customFormat="1" ht="11.25">
      <c r="A40" s="50">
        <v>34</v>
      </c>
      <c r="B40" s="51"/>
      <c r="C40" s="52" t="s">
        <v>86</v>
      </c>
      <c r="D40" s="53" t="s">
        <v>39</v>
      </c>
      <c r="E40" s="104" t="s">
        <v>85</v>
      </c>
      <c r="F40" s="55">
        <v>43588</v>
      </c>
      <c r="G40" s="119" t="s">
        <v>35</v>
      </c>
      <c r="H40" s="66">
        <v>37</v>
      </c>
      <c r="I40" s="66">
        <v>5</v>
      </c>
      <c r="J40" s="85">
        <v>5</v>
      </c>
      <c r="K40" s="66">
        <v>1</v>
      </c>
      <c r="L40" s="90">
        <v>1652</v>
      </c>
      <c r="M40" s="91">
        <v>165</v>
      </c>
      <c r="N40" s="87">
        <f>M40/J40</f>
        <v>33</v>
      </c>
      <c r="O40" s="92">
        <f t="shared" si="0"/>
        <v>10.012121212121212</v>
      </c>
      <c r="P40" s="57">
        <v>1652</v>
      </c>
      <c r="Q40" s="58">
        <v>165</v>
      </c>
      <c r="R40" s="89">
        <f t="shared" si="4"/>
        <v>0</v>
      </c>
      <c r="S40" s="89">
        <f t="shared" si="5"/>
        <v>0</v>
      </c>
      <c r="T40" s="90">
        <v>88131.27</v>
      </c>
      <c r="U40" s="91">
        <v>6371</v>
      </c>
      <c r="V40" s="95">
        <f t="shared" si="6"/>
        <v>13.833192591429917</v>
      </c>
    </row>
    <row r="41" spans="1:22" s="59" customFormat="1" ht="11.25">
      <c r="A41" s="50">
        <v>35</v>
      </c>
      <c r="B41" s="51"/>
      <c r="C41" s="52" t="s">
        <v>74</v>
      </c>
      <c r="D41" s="53" t="s">
        <v>27</v>
      </c>
      <c r="E41" s="104" t="s">
        <v>73</v>
      </c>
      <c r="F41" s="55">
        <v>43525</v>
      </c>
      <c r="G41" s="119" t="s">
        <v>35</v>
      </c>
      <c r="H41" s="66">
        <v>17</v>
      </c>
      <c r="I41" s="66">
        <v>1</v>
      </c>
      <c r="J41" s="85">
        <v>1</v>
      </c>
      <c r="K41" s="66">
        <v>2</v>
      </c>
      <c r="L41" s="90">
        <v>1652</v>
      </c>
      <c r="M41" s="91">
        <v>165</v>
      </c>
      <c r="N41" s="87">
        <f>M41/J41</f>
        <v>165</v>
      </c>
      <c r="O41" s="92">
        <f t="shared" si="0"/>
        <v>10.012121212121212</v>
      </c>
      <c r="P41" s="57">
        <v>2264</v>
      </c>
      <c r="Q41" s="58">
        <v>222</v>
      </c>
      <c r="R41" s="89">
        <f t="shared" si="4"/>
        <v>-0.2703180212014134</v>
      </c>
      <c r="S41" s="89">
        <f t="shared" si="5"/>
        <v>-0.25675675675675674</v>
      </c>
      <c r="T41" s="90">
        <v>49533.62</v>
      </c>
      <c r="U41" s="91">
        <v>4469</v>
      </c>
      <c r="V41" s="95">
        <f t="shared" si="6"/>
        <v>11.083826359364512</v>
      </c>
    </row>
    <row r="42" spans="1:22" s="59" customFormat="1" ht="11.25">
      <c r="A42" s="50">
        <v>36</v>
      </c>
      <c r="B42" s="51"/>
      <c r="C42" s="52" t="s">
        <v>121</v>
      </c>
      <c r="D42" s="54" t="s">
        <v>39</v>
      </c>
      <c r="E42" s="104" t="s">
        <v>121</v>
      </c>
      <c r="F42" s="55">
        <v>43642</v>
      </c>
      <c r="G42" s="56" t="s">
        <v>80</v>
      </c>
      <c r="H42" s="66">
        <v>127</v>
      </c>
      <c r="I42" s="66">
        <v>4</v>
      </c>
      <c r="J42" s="85">
        <v>4</v>
      </c>
      <c r="K42" s="66">
        <v>6</v>
      </c>
      <c r="L42" s="90">
        <v>1745</v>
      </c>
      <c r="M42" s="91">
        <v>146</v>
      </c>
      <c r="N42" s="87">
        <f>M42/J42</f>
        <v>36.5</v>
      </c>
      <c r="O42" s="92">
        <f t="shared" si="0"/>
        <v>11.952054794520548</v>
      </c>
      <c r="P42" s="57">
        <v>1723</v>
      </c>
      <c r="Q42" s="58">
        <v>156</v>
      </c>
      <c r="R42" s="89">
        <f t="shared" si="4"/>
        <v>0.012768427161926872</v>
      </c>
      <c r="S42" s="89">
        <f t="shared" si="5"/>
        <v>-0.0641025641025641</v>
      </c>
      <c r="T42" s="74">
        <v>236183</v>
      </c>
      <c r="U42" s="75">
        <v>16377</v>
      </c>
      <c r="V42" s="95">
        <f t="shared" si="6"/>
        <v>14.421627892776455</v>
      </c>
    </row>
    <row r="43" spans="1:22" s="59" customFormat="1" ht="11.25">
      <c r="A43" s="50">
        <v>37</v>
      </c>
      <c r="B43" s="51"/>
      <c r="C43" s="52" t="s">
        <v>110</v>
      </c>
      <c r="D43" s="53" t="s">
        <v>36</v>
      </c>
      <c r="E43" s="104" t="s">
        <v>110</v>
      </c>
      <c r="F43" s="55">
        <v>43665</v>
      </c>
      <c r="G43" s="56" t="s">
        <v>33</v>
      </c>
      <c r="H43" s="66">
        <v>171</v>
      </c>
      <c r="I43" s="66">
        <v>2</v>
      </c>
      <c r="J43" s="85">
        <v>2</v>
      </c>
      <c r="K43" s="66">
        <v>9</v>
      </c>
      <c r="L43" s="90">
        <v>1727</v>
      </c>
      <c r="M43" s="91">
        <v>132</v>
      </c>
      <c r="N43" s="87">
        <f>M43/J43</f>
        <v>66</v>
      </c>
      <c r="O43" s="92">
        <f t="shared" si="0"/>
        <v>13.083333333333334</v>
      </c>
      <c r="P43" s="57">
        <v>7982</v>
      </c>
      <c r="Q43" s="58">
        <v>577</v>
      </c>
      <c r="R43" s="89">
        <f t="shared" si="4"/>
        <v>-0.7836381859183162</v>
      </c>
      <c r="S43" s="89">
        <f t="shared" si="5"/>
        <v>-0.7712305025996534</v>
      </c>
      <c r="T43" s="70">
        <v>409934</v>
      </c>
      <c r="U43" s="71">
        <v>27891</v>
      </c>
      <c r="V43" s="95">
        <f t="shared" si="6"/>
        <v>14.697716109139149</v>
      </c>
    </row>
    <row r="44" spans="1:22" s="59" customFormat="1" ht="11.25">
      <c r="A44" s="50">
        <v>38</v>
      </c>
      <c r="B44" s="51"/>
      <c r="C44" s="52" t="s">
        <v>93</v>
      </c>
      <c r="D44" s="53" t="s">
        <v>34</v>
      </c>
      <c r="E44" s="104" t="s">
        <v>93</v>
      </c>
      <c r="F44" s="55">
        <v>43501</v>
      </c>
      <c r="G44" s="107" t="s">
        <v>49</v>
      </c>
      <c r="H44" s="66">
        <v>13</v>
      </c>
      <c r="I44" s="66">
        <v>1</v>
      </c>
      <c r="J44" s="85">
        <v>1</v>
      </c>
      <c r="K44" s="66">
        <v>13</v>
      </c>
      <c r="L44" s="90">
        <v>1775</v>
      </c>
      <c r="M44" s="91">
        <v>125</v>
      </c>
      <c r="N44" s="87">
        <f>M44/J44</f>
        <v>125</v>
      </c>
      <c r="O44" s="92">
        <f t="shared" si="0"/>
        <v>14.2</v>
      </c>
      <c r="P44" s="57">
        <v>18423</v>
      </c>
      <c r="Q44" s="58">
        <v>1812</v>
      </c>
      <c r="R44" s="89">
        <f t="shared" si="4"/>
        <v>-0.9036530423926613</v>
      </c>
      <c r="S44" s="89">
        <f t="shared" si="5"/>
        <v>-0.9310154525386314</v>
      </c>
      <c r="T44" s="74">
        <v>7773581</v>
      </c>
      <c r="U44" s="75">
        <v>567435</v>
      </c>
      <c r="V44" s="95">
        <f t="shared" si="6"/>
        <v>13.699509194885758</v>
      </c>
    </row>
    <row r="45" spans="1:22" s="59" customFormat="1" ht="11.25">
      <c r="A45" s="50">
        <v>39</v>
      </c>
      <c r="B45" s="51"/>
      <c r="C45" s="61" t="s">
        <v>55</v>
      </c>
      <c r="D45" s="62" t="s">
        <v>34</v>
      </c>
      <c r="E45" s="106" t="s">
        <v>54</v>
      </c>
      <c r="F45" s="63">
        <v>43434</v>
      </c>
      <c r="G45" s="56" t="s">
        <v>30</v>
      </c>
      <c r="H45" s="67">
        <v>31</v>
      </c>
      <c r="I45" s="88">
        <v>1</v>
      </c>
      <c r="J45" s="86">
        <v>1</v>
      </c>
      <c r="K45" s="66">
        <v>1</v>
      </c>
      <c r="L45" s="72">
        <v>1608</v>
      </c>
      <c r="M45" s="73">
        <v>121</v>
      </c>
      <c r="N45" s="87">
        <f>M45/J45</f>
        <v>121</v>
      </c>
      <c r="O45" s="92">
        <f t="shared" si="0"/>
        <v>13.289256198347108</v>
      </c>
      <c r="P45" s="57">
        <v>4744</v>
      </c>
      <c r="Q45" s="58">
        <v>474</v>
      </c>
      <c r="R45" s="89">
        <f t="shared" si="4"/>
        <v>-0.6610455311973018</v>
      </c>
      <c r="S45" s="89">
        <f t="shared" si="5"/>
        <v>-0.7447257383966245</v>
      </c>
      <c r="T45" s="98">
        <v>985534.26</v>
      </c>
      <c r="U45" s="99">
        <v>68254</v>
      </c>
      <c r="V45" s="95">
        <f t="shared" si="6"/>
        <v>14.439216163155272</v>
      </c>
    </row>
    <row r="46" spans="1:22" s="59" customFormat="1" ht="11.25">
      <c r="A46" s="50">
        <v>40</v>
      </c>
      <c r="B46" s="64"/>
      <c r="C46" s="61" t="s">
        <v>130</v>
      </c>
      <c r="D46" s="62" t="s">
        <v>36</v>
      </c>
      <c r="E46" s="106" t="s">
        <v>130</v>
      </c>
      <c r="F46" s="63">
        <v>43679</v>
      </c>
      <c r="G46" s="56" t="s">
        <v>72</v>
      </c>
      <c r="H46" s="67">
        <v>196</v>
      </c>
      <c r="I46" s="67">
        <v>4</v>
      </c>
      <c r="J46" s="85">
        <v>4</v>
      </c>
      <c r="K46" s="66">
        <v>21</v>
      </c>
      <c r="L46" s="90">
        <v>1217</v>
      </c>
      <c r="M46" s="91">
        <v>103</v>
      </c>
      <c r="N46" s="87">
        <f>M46/J46</f>
        <v>25.75</v>
      </c>
      <c r="O46" s="92">
        <f t="shared" si="0"/>
        <v>11.815533980582524</v>
      </c>
      <c r="P46" s="57">
        <v>8664.5</v>
      </c>
      <c r="Q46" s="58">
        <v>626</v>
      </c>
      <c r="R46" s="89">
        <f t="shared" si="4"/>
        <v>-0.8595418085290554</v>
      </c>
      <c r="S46" s="89">
        <f t="shared" si="5"/>
        <v>-0.8354632587859425</v>
      </c>
      <c r="T46" s="68">
        <v>135041</v>
      </c>
      <c r="U46" s="69">
        <v>9034</v>
      </c>
      <c r="V46" s="95">
        <f t="shared" si="6"/>
        <v>14.948085012176223</v>
      </c>
    </row>
    <row r="47" spans="1:22" s="59" customFormat="1" ht="11.25">
      <c r="A47" s="50">
        <v>41</v>
      </c>
      <c r="B47" s="51"/>
      <c r="C47" s="52" t="s">
        <v>47</v>
      </c>
      <c r="D47" s="53"/>
      <c r="E47" s="104" t="s">
        <v>48</v>
      </c>
      <c r="F47" s="55">
        <v>42447</v>
      </c>
      <c r="G47" s="56" t="s">
        <v>43</v>
      </c>
      <c r="H47" s="66">
        <v>17</v>
      </c>
      <c r="I47" s="66">
        <v>1</v>
      </c>
      <c r="J47" s="85">
        <v>1</v>
      </c>
      <c r="K47" s="66">
        <v>1</v>
      </c>
      <c r="L47" s="90">
        <v>1683</v>
      </c>
      <c r="M47" s="91">
        <v>98</v>
      </c>
      <c r="N47" s="87">
        <f>M47/J47</f>
        <v>98</v>
      </c>
      <c r="O47" s="92">
        <f t="shared" si="0"/>
        <v>17.1734693877551</v>
      </c>
      <c r="P47" s="57">
        <v>2376</v>
      </c>
      <c r="Q47" s="58">
        <v>475</v>
      </c>
      <c r="R47" s="89">
        <f t="shared" si="4"/>
        <v>-0.2916666666666667</v>
      </c>
      <c r="S47" s="89">
        <f t="shared" si="5"/>
        <v>-0.7936842105263158</v>
      </c>
      <c r="T47" s="90">
        <v>49139.5</v>
      </c>
      <c r="U47" s="91">
        <v>4615</v>
      </c>
      <c r="V47" s="95">
        <f t="shared" si="6"/>
        <v>10.647778981581798</v>
      </c>
    </row>
    <row r="48" spans="1:22" s="59" customFormat="1" ht="11.25">
      <c r="A48" s="50">
        <v>42</v>
      </c>
      <c r="B48" s="51"/>
      <c r="C48" s="52" t="s">
        <v>81</v>
      </c>
      <c r="D48" s="53" t="s">
        <v>123</v>
      </c>
      <c r="E48" s="104" t="s">
        <v>82</v>
      </c>
      <c r="F48" s="55">
        <v>43581</v>
      </c>
      <c r="G48" s="56" t="s">
        <v>33</v>
      </c>
      <c r="H48" s="66">
        <v>75</v>
      </c>
      <c r="I48" s="66">
        <v>1</v>
      </c>
      <c r="J48" s="85">
        <v>1</v>
      </c>
      <c r="K48" s="66">
        <v>1</v>
      </c>
      <c r="L48" s="90">
        <v>1314</v>
      </c>
      <c r="M48" s="91">
        <v>96</v>
      </c>
      <c r="N48" s="87">
        <f>M48/J48</f>
        <v>96</v>
      </c>
      <c r="O48" s="92">
        <f t="shared" si="0"/>
        <v>13.6875</v>
      </c>
      <c r="P48" s="57">
        <v>412</v>
      </c>
      <c r="Q48" s="58">
        <v>34</v>
      </c>
      <c r="R48" s="89">
        <f t="shared" si="4"/>
        <v>2.1893203883495147</v>
      </c>
      <c r="S48" s="89">
        <f t="shared" si="5"/>
        <v>1.8235294117647058</v>
      </c>
      <c r="T48" s="96">
        <v>192874.72999999998</v>
      </c>
      <c r="U48" s="97">
        <v>10374</v>
      </c>
      <c r="V48" s="95">
        <f t="shared" si="6"/>
        <v>18.592127433969537</v>
      </c>
    </row>
    <row r="49" spans="1:22" s="59" customFormat="1" ht="11.25">
      <c r="A49" s="50">
        <v>43</v>
      </c>
      <c r="B49" s="51"/>
      <c r="C49" s="128" t="s">
        <v>112</v>
      </c>
      <c r="D49" s="53" t="s">
        <v>25</v>
      </c>
      <c r="E49" s="104" t="s">
        <v>113</v>
      </c>
      <c r="F49" s="55">
        <v>43665</v>
      </c>
      <c r="G49" s="56" t="s">
        <v>38</v>
      </c>
      <c r="H49" s="66">
        <v>11</v>
      </c>
      <c r="I49" s="66">
        <v>2</v>
      </c>
      <c r="J49" s="85">
        <v>2</v>
      </c>
      <c r="K49" s="66">
        <v>2</v>
      </c>
      <c r="L49" s="74">
        <v>829</v>
      </c>
      <c r="M49" s="75">
        <v>93</v>
      </c>
      <c r="N49" s="87">
        <f>M49/J49</f>
        <v>46.5</v>
      </c>
      <c r="O49" s="92">
        <f t="shared" si="0"/>
        <v>8.913978494623656</v>
      </c>
      <c r="P49" s="57">
        <v>1174</v>
      </c>
      <c r="Q49" s="58">
        <v>110</v>
      </c>
      <c r="R49" s="89">
        <f t="shared" si="4"/>
        <v>-0.2938671209540034</v>
      </c>
      <c r="S49" s="89">
        <f t="shared" si="5"/>
        <v>-0.15454545454545454</v>
      </c>
      <c r="T49" s="74">
        <v>35123</v>
      </c>
      <c r="U49" s="75">
        <v>2257</v>
      </c>
      <c r="V49" s="95">
        <f t="shared" si="6"/>
        <v>15.561807709348694</v>
      </c>
    </row>
    <row r="50" spans="1:22" s="59" customFormat="1" ht="11.25">
      <c r="A50" s="50">
        <v>44</v>
      </c>
      <c r="B50" s="51"/>
      <c r="C50" s="52" t="s">
        <v>95</v>
      </c>
      <c r="D50" s="53" t="s">
        <v>31</v>
      </c>
      <c r="E50" s="104" t="s">
        <v>94</v>
      </c>
      <c r="F50" s="55">
        <v>43616</v>
      </c>
      <c r="G50" s="56" t="s">
        <v>33</v>
      </c>
      <c r="H50" s="66">
        <v>176</v>
      </c>
      <c r="I50" s="66">
        <v>2</v>
      </c>
      <c r="J50" s="85">
        <v>2</v>
      </c>
      <c r="K50" s="66">
        <v>1</v>
      </c>
      <c r="L50" s="90">
        <v>1084</v>
      </c>
      <c r="M50" s="91">
        <v>92</v>
      </c>
      <c r="N50" s="87">
        <f>M50/J50</f>
        <v>46</v>
      </c>
      <c r="O50" s="92">
        <f t="shared" si="0"/>
        <v>11.782608695652174</v>
      </c>
      <c r="P50" s="57">
        <v>1161</v>
      </c>
      <c r="Q50" s="58">
        <v>88</v>
      </c>
      <c r="R50" s="89">
        <f t="shared" si="4"/>
        <v>-0.06632213608957795</v>
      </c>
      <c r="S50" s="89">
        <f t="shared" si="5"/>
        <v>0.045454545454545456</v>
      </c>
      <c r="T50" s="70">
        <v>261550.46000000002</v>
      </c>
      <c r="U50" s="71">
        <v>17047</v>
      </c>
      <c r="V50" s="95">
        <f t="shared" si="6"/>
        <v>15.34290256350091</v>
      </c>
    </row>
    <row r="51" spans="1:22" s="59" customFormat="1" ht="11.25">
      <c r="A51" s="50">
        <v>45</v>
      </c>
      <c r="B51" s="51"/>
      <c r="C51" s="52" t="s">
        <v>102</v>
      </c>
      <c r="D51" s="53" t="s">
        <v>27</v>
      </c>
      <c r="E51" s="104" t="s">
        <v>103</v>
      </c>
      <c r="F51" s="55">
        <v>43637</v>
      </c>
      <c r="G51" s="56" t="s">
        <v>33</v>
      </c>
      <c r="H51" s="66">
        <v>43</v>
      </c>
      <c r="I51" s="66">
        <v>1</v>
      </c>
      <c r="J51" s="85">
        <v>1</v>
      </c>
      <c r="K51" s="66">
        <v>1</v>
      </c>
      <c r="L51" s="90">
        <v>1185</v>
      </c>
      <c r="M51" s="91">
        <v>88</v>
      </c>
      <c r="N51" s="87">
        <f>M51/J51</f>
        <v>88</v>
      </c>
      <c r="O51" s="92">
        <f t="shared" si="0"/>
        <v>13.465909090909092</v>
      </c>
      <c r="P51" s="57">
        <v>3801.6</v>
      </c>
      <c r="Q51" s="58">
        <v>380</v>
      </c>
      <c r="R51" s="89">
        <f t="shared" si="4"/>
        <v>-0.6882891414141414</v>
      </c>
      <c r="S51" s="89">
        <f t="shared" si="5"/>
        <v>-0.7684210526315789</v>
      </c>
      <c r="T51" s="96">
        <v>152419.72</v>
      </c>
      <c r="U51" s="97">
        <v>8398</v>
      </c>
      <c r="V51" s="95">
        <f t="shared" si="6"/>
        <v>18.149526077637532</v>
      </c>
    </row>
    <row r="52" spans="1:22" s="59" customFormat="1" ht="11.25">
      <c r="A52" s="50">
        <v>46</v>
      </c>
      <c r="B52" s="51"/>
      <c r="C52" s="52" t="s">
        <v>109</v>
      </c>
      <c r="D52" s="53" t="s">
        <v>36</v>
      </c>
      <c r="E52" s="104" t="s">
        <v>109</v>
      </c>
      <c r="F52" s="55">
        <v>43658</v>
      </c>
      <c r="G52" s="56" t="s">
        <v>40</v>
      </c>
      <c r="H52" s="66">
        <v>38</v>
      </c>
      <c r="I52" s="66">
        <v>1</v>
      </c>
      <c r="J52" s="85">
        <v>1</v>
      </c>
      <c r="K52" s="66">
        <v>1</v>
      </c>
      <c r="L52" s="90">
        <v>480</v>
      </c>
      <c r="M52" s="91">
        <v>87</v>
      </c>
      <c r="N52" s="87">
        <f>M52/J52</f>
        <v>87</v>
      </c>
      <c r="O52" s="92">
        <f t="shared" si="0"/>
        <v>5.517241379310345</v>
      </c>
      <c r="P52" s="57">
        <v>591.999999993338</v>
      </c>
      <c r="Q52" s="58">
        <v>54</v>
      </c>
      <c r="R52" s="89">
        <f t="shared" si="4"/>
        <v>-0.18918918918006475</v>
      </c>
      <c r="S52" s="89">
        <f t="shared" si="5"/>
        <v>0.6111111111111112</v>
      </c>
      <c r="T52" s="74">
        <v>30281.5</v>
      </c>
      <c r="U52" s="75">
        <v>2198</v>
      </c>
      <c r="V52" s="95">
        <f t="shared" si="6"/>
        <v>13.776842584167426</v>
      </c>
    </row>
    <row r="53" spans="1:22" s="59" customFormat="1" ht="11.25">
      <c r="A53" s="50">
        <v>47</v>
      </c>
      <c r="B53" s="51"/>
      <c r="C53" s="61" t="s">
        <v>67</v>
      </c>
      <c r="D53" s="62" t="s">
        <v>36</v>
      </c>
      <c r="E53" s="106" t="s">
        <v>68</v>
      </c>
      <c r="F53" s="63">
        <v>43521</v>
      </c>
      <c r="G53" s="56" t="s">
        <v>30</v>
      </c>
      <c r="H53" s="67">
        <v>68</v>
      </c>
      <c r="I53" s="88">
        <v>1</v>
      </c>
      <c r="J53" s="86">
        <v>1</v>
      </c>
      <c r="K53" s="66">
        <v>1</v>
      </c>
      <c r="L53" s="98">
        <v>1197</v>
      </c>
      <c r="M53" s="99">
        <v>86</v>
      </c>
      <c r="N53" s="87">
        <f>M53/J53</f>
        <v>86</v>
      </c>
      <c r="O53" s="92">
        <f t="shared" si="0"/>
        <v>13.918604651162791</v>
      </c>
      <c r="P53" s="57">
        <v>2965</v>
      </c>
      <c r="Q53" s="58">
        <v>297</v>
      </c>
      <c r="R53" s="89">
        <f t="shared" si="4"/>
        <v>-0.5962900505902192</v>
      </c>
      <c r="S53" s="89">
        <f t="shared" si="5"/>
        <v>-0.7104377104377104</v>
      </c>
      <c r="T53" s="98">
        <v>379908.77</v>
      </c>
      <c r="U53" s="99">
        <v>23656</v>
      </c>
      <c r="V53" s="95">
        <f t="shared" si="6"/>
        <v>16.059721423740278</v>
      </c>
    </row>
    <row r="54" spans="1:22" s="59" customFormat="1" ht="11.25">
      <c r="A54" s="50">
        <v>48</v>
      </c>
      <c r="B54" s="51"/>
      <c r="C54" s="52" t="s">
        <v>51</v>
      </c>
      <c r="D54" s="53" t="s">
        <v>31</v>
      </c>
      <c r="E54" s="104" t="s">
        <v>52</v>
      </c>
      <c r="F54" s="55">
        <v>43420</v>
      </c>
      <c r="G54" s="56" t="s">
        <v>33</v>
      </c>
      <c r="H54" s="66">
        <v>134</v>
      </c>
      <c r="I54" s="66">
        <v>1</v>
      </c>
      <c r="J54" s="85">
        <v>1</v>
      </c>
      <c r="K54" s="66">
        <v>4</v>
      </c>
      <c r="L54" s="74">
        <v>1334</v>
      </c>
      <c r="M54" s="75">
        <v>80</v>
      </c>
      <c r="N54" s="87">
        <f>M54/J54</f>
        <v>80</v>
      </c>
      <c r="O54" s="92">
        <f t="shared" si="0"/>
        <v>16.675</v>
      </c>
      <c r="P54" s="57">
        <v>4739</v>
      </c>
      <c r="Q54" s="58">
        <v>374</v>
      </c>
      <c r="R54" s="89">
        <f t="shared" si="4"/>
        <v>-0.7185060139269888</v>
      </c>
      <c r="S54" s="89">
        <f t="shared" si="5"/>
        <v>-0.786096256684492</v>
      </c>
      <c r="T54" s="70">
        <v>567366.3600000001</v>
      </c>
      <c r="U54" s="71">
        <v>47701</v>
      </c>
      <c r="V54" s="95">
        <f t="shared" si="6"/>
        <v>11.894223601182368</v>
      </c>
    </row>
    <row r="55" spans="1:22" s="59" customFormat="1" ht="11.25">
      <c r="A55" s="50">
        <v>49</v>
      </c>
      <c r="B55" s="51"/>
      <c r="C55" s="129" t="s">
        <v>50</v>
      </c>
      <c r="D55" s="53" t="s">
        <v>36</v>
      </c>
      <c r="E55" s="104" t="s">
        <v>50</v>
      </c>
      <c r="F55" s="55">
        <v>43399</v>
      </c>
      <c r="G55" s="56" t="s">
        <v>32</v>
      </c>
      <c r="H55" s="66">
        <v>411</v>
      </c>
      <c r="I55" s="66">
        <v>1</v>
      </c>
      <c r="J55" s="85">
        <v>1</v>
      </c>
      <c r="K55" s="66">
        <v>1</v>
      </c>
      <c r="L55" s="74">
        <v>964</v>
      </c>
      <c r="M55" s="75">
        <v>62</v>
      </c>
      <c r="N55" s="87">
        <f>M55/J55</f>
        <v>62</v>
      </c>
      <c r="O55" s="92">
        <f t="shared" si="0"/>
        <v>15.548387096774194</v>
      </c>
      <c r="P55" s="57">
        <v>603</v>
      </c>
      <c r="Q55" s="58">
        <v>39</v>
      </c>
      <c r="R55" s="89">
        <f t="shared" si="4"/>
        <v>0.5986733001658375</v>
      </c>
      <c r="S55" s="89">
        <f t="shared" si="5"/>
        <v>0.5897435897435898</v>
      </c>
      <c r="T55" s="74">
        <v>84600698.17</v>
      </c>
      <c r="U55" s="75">
        <v>6480517</v>
      </c>
      <c r="V55" s="95">
        <f t="shared" si="6"/>
        <v>13.054621748542594</v>
      </c>
    </row>
    <row r="56" spans="1:22" s="59" customFormat="1" ht="11.25">
      <c r="A56" s="50">
        <v>50</v>
      </c>
      <c r="B56" s="51"/>
      <c r="C56" s="52" t="s">
        <v>99</v>
      </c>
      <c r="D56" s="53" t="s">
        <v>34</v>
      </c>
      <c r="E56" s="104" t="s">
        <v>98</v>
      </c>
      <c r="F56" s="55">
        <v>43630</v>
      </c>
      <c r="G56" s="56" t="s">
        <v>38</v>
      </c>
      <c r="H56" s="66">
        <v>23</v>
      </c>
      <c r="I56" s="66">
        <v>1</v>
      </c>
      <c r="J56" s="85">
        <v>1</v>
      </c>
      <c r="K56" s="67">
        <v>1</v>
      </c>
      <c r="L56" s="74">
        <v>980</v>
      </c>
      <c r="M56" s="75">
        <v>57</v>
      </c>
      <c r="N56" s="87">
        <f>M56/J56</f>
        <v>57</v>
      </c>
      <c r="O56" s="92">
        <f t="shared" si="0"/>
        <v>17.19298245614035</v>
      </c>
      <c r="P56" s="57">
        <v>3326.4</v>
      </c>
      <c r="Q56" s="58">
        <v>665</v>
      </c>
      <c r="R56" s="89">
        <f t="shared" si="4"/>
        <v>-0.7053872053872053</v>
      </c>
      <c r="S56" s="89">
        <f t="shared" si="5"/>
        <v>-0.9142857142857143</v>
      </c>
      <c r="T56" s="74">
        <v>61180.95</v>
      </c>
      <c r="U56" s="75">
        <v>4851</v>
      </c>
      <c r="V56" s="95">
        <f t="shared" si="6"/>
        <v>12.612028447742732</v>
      </c>
    </row>
    <row r="57" spans="1:22" s="59" customFormat="1" ht="11.25">
      <c r="A57" s="50">
        <v>51</v>
      </c>
      <c r="B57" s="51"/>
      <c r="C57" s="52" t="s">
        <v>129</v>
      </c>
      <c r="D57" s="53" t="s">
        <v>39</v>
      </c>
      <c r="E57" s="104" t="s">
        <v>129</v>
      </c>
      <c r="F57" s="55">
        <v>43679</v>
      </c>
      <c r="G57" s="56" t="s">
        <v>41</v>
      </c>
      <c r="H57" s="66">
        <v>79</v>
      </c>
      <c r="I57" s="66">
        <v>7</v>
      </c>
      <c r="J57" s="85">
        <v>7</v>
      </c>
      <c r="K57" s="66">
        <v>14</v>
      </c>
      <c r="L57" s="90">
        <v>656</v>
      </c>
      <c r="M57" s="91">
        <v>56</v>
      </c>
      <c r="N57" s="87">
        <f>M57/J57</f>
        <v>8</v>
      </c>
      <c r="O57" s="92">
        <f t="shared" si="0"/>
        <v>11.714285714285714</v>
      </c>
      <c r="P57" s="57">
        <v>2423.00000004028</v>
      </c>
      <c r="Q57" s="58">
        <v>174</v>
      </c>
      <c r="R57" s="89">
        <f t="shared" si="4"/>
        <v>-0.729261246393275</v>
      </c>
      <c r="S57" s="89">
        <f t="shared" si="5"/>
        <v>-0.6781609195402298</v>
      </c>
      <c r="T57" s="74">
        <v>65617</v>
      </c>
      <c r="U57" s="75">
        <v>4564</v>
      </c>
      <c r="V57" s="95">
        <f t="shared" si="6"/>
        <v>14.377081507449606</v>
      </c>
    </row>
    <row r="58" spans="1:22" s="59" customFormat="1" ht="11.25">
      <c r="A58" s="50">
        <v>52</v>
      </c>
      <c r="B58" s="51"/>
      <c r="C58" s="61" t="s">
        <v>105</v>
      </c>
      <c r="D58" s="62" t="s">
        <v>25</v>
      </c>
      <c r="E58" s="106" t="s">
        <v>104</v>
      </c>
      <c r="F58" s="63">
        <v>43644</v>
      </c>
      <c r="G58" s="56" t="s">
        <v>28</v>
      </c>
      <c r="H58" s="67">
        <v>314</v>
      </c>
      <c r="I58" s="67">
        <v>1</v>
      </c>
      <c r="J58" s="85">
        <v>1</v>
      </c>
      <c r="K58" s="66">
        <v>7</v>
      </c>
      <c r="L58" s="90">
        <v>633</v>
      </c>
      <c r="M58" s="91">
        <v>49</v>
      </c>
      <c r="N58" s="87">
        <f>M58/J58</f>
        <v>49</v>
      </c>
      <c r="O58" s="92">
        <f t="shared" si="0"/>
        <v>12.918367346938776</v>
      </c>
      <c r="P58" s="57">
        <v>9585</v>
      </c>
      <c r="Q58" s="58">
        <v>599</v>
      </c>
      <c r="R58" s="89">
        <f t="shared" si="4"/>
        <v>-0.9339593114241002</v>
      </c>
      <c r="S58" s="89">
        <f t="shared" si="5"/>
        <v>-0.9181969949916527</v>
      </c>
      <c r="T58" s="93">
        <v>5079947</v>
      </c>
      <c r="U58" s="94">
        <v>292248</v>
      </c>
      <c r="V58" s="95">
        <f t="shared" si="6"/>
        <v>17.382315704470177</v>
      </c>
    </row>
    <row r="59" spans="1:22" s="59" customFormat="1" ht="11.25">
      <c r="A59" s="50">
        <v>53</v>
      </c>
      <c r="B59" s="51"/>
      <c r="C59" s="52" t="s">
        <v>77</v>
      </c>
      <c r="D59" s="53" t="s">
        <v>31</v>
      </c>
      <c r="E59" s="104" t="s">
        <v>78</v>
      </c>
      <c r="F59" s="55">
        <v>43567</v>
      </c>
      <c r="G59" s="56" t="s">
        <v>32</v>
      </c>
      <c r="H59" s="66">
        <v>243</v>
      </c>
      <c r="I59" s="66">
        <v>1</v>
      </c>
      <c r="J59" s="85">
        <v>1</v>
      </c>
      <c r="K59" s="66">
        <v>2</v>
      </c>
      <c r="L59" s="90">
        <v>576</v>
      </c>
      <c r="M59" s="91">
        <v>48</v>
      </c>
      <c r="N59" s="87">
        <f>M59/J59</f>
        <v>48</v>
      </c>
      <c r="O59" s="92">
        <f t="shared" si="0"/>
        <v>12</v>
      </c>
      <c r="P59" s="57">
        <v>2053.27</v>
      </c>
      <c r="Q59" s="58">
        <v>289</v>
      </c>
      <c r="R59" s="89">
        <f t="shared" si="4"/>
        <v>-0.7194718668270612</v>
      </c>
      <c r="S59" s="89">
        <f t="shared" si="5"/>
        <v>-0.8339100346020761</v>
      </c>
      <c r="T59" s="90">
        <v>2289173.72</v>
      </c>
      <c r="U59" s="91">
        <v>147659</v>
      </c>
      <c r="V59" s="95">
        <f t="shared" si="6"/>
        <v>15.503110003453905</v>
      </c>
    </row>
    <row r="60" spans="1:22" s="59" customFormat="1" ht="11.25">
      <c r="A60" s="50">
        <v>54</v>
      </c>
      <c r="B60" s="51"/>
      <c r="C60" s="52" t="s">
        <v>111</v>
      </c>
      <c r="D60" s="53" t="s">
        <v>36</v>
      </c>
      <c r="E60" s="104" t="s">
        <v>111</v>
      </c>
      <c r="F60" s="55">
        <v>43665</v>
      </c>
      <c r="G60" s="56" t="s">
        <v>33</v>
      </c>
      <c r="H60" s="66">
        <v>85</v>
      </c>
      <c r="I60" s="66">
        <v>2</v>
      </c>
      <c r="J60" s="85">
        <v>2</v>
      </c>
      <c r="K60" s="66">
        <v>5</v>
      </c>
      <c r="L60" s="90">
        <v>934</v>
      </c>
      <c r="M60" s="91">
        <v>43</v>
      </c>
      <c r="N60" s="87">
        <f>M60/J60</f>
        <v>21.5</v>
      </c>
      <c r="O60" s="92">
        <f t="shared" si="0"/>
        <v>21.72093023255814</v>
      </c>
      <c r="P60" s="57">
        <v>2544</v>
      </c>
      <c r="Q60" s="58">
        <v>115</v>
      </c>
      <c r="R60" s="89">
        <f t="shared" si="4"/>
        <v>-0.6328616352201258</v>
      </c>
      <c r="S60" s="89">
        <f t="shared" si="5"/>
        <v>-0.6260869565217392</v>
      </c>
      <c r="T60" s="70">
        <v>172045</v>
      </c>
      <c r="U60" s="71">
        <v>8409</v>
      </c>
      <c r="V60" s="95">
        <f t="shared" si="6"/>
        <v>20.459626590557736</v>
      </c>
    </row>
    <row r="61" spans="1:22" s="59" customFormat="1" ht="11.25">
      <c r="A61" s="50">
        <v>55</v>
      </c>
      <c r="B61" s="64"/>
      <c r="C61" s="61" t="s">
        <v>96</v>
      </c>
      <c r="D61" s="62" t="s">
        <v>36</v>
      </c>
      <c r="E61" s="106" t="s">
        <v>97</v>
      </c>
      <c r="F61" s="63">
        <v>43623</v>
      </c>
      <c r="G61" s="56" t="s">
        <v>72</v>
      </c>
      <c r="H61" s="67">
        <v>350</v>
      </c>
      <c r="I61" s="67">
        <v>1</v>
      </c>
      <c r="J61" s="85">
        <v>1</v>
      </c>
      <c r="K61" s="66">
        <v>2</v>
      </c>
      <c r="L61" s="90">
        <v>408</v>
      </c>
      <c r="M61" s="91">
        <v>33</v>
      </c>
      <c r="N61" s="87">
        <f>M61/J61</f>
        <v>33</v>
      </c>
      <c r="O61" s="92">
        <f t="shared" si="0"/>
        <v>12.363636363636363</v>
      </c>
      <c r="P61" s="57">
        <v>354</v>
      </c>
      <c r="Q61" s="58">
        <v>31</v>
      </c>
      <c r="R61" s="89">
        <f t="shared" si="4"/>
        <v>0.15254237288135594</v>
      </c>
      <c r="S61" s="89">
        <f t="shared" si="5"/>
        <v>0.06451612903225806</v>
      </c>
      <c r="T61" s="93">
        <v>6020327.65</v>
      </c>
      <c r="U61" s="94">
        <v>344951</v>
      </c>
      <c r="V61" s="95">
        <f t="shared" si="6"/>
        <v>17.452703862287688</v>
      </c>
    </row>
    <row r="62" spans="1:22" s="59" customFormat="1" ht="11.25">
      <c r="A62" s="50">
        <v>56</v>
      </c>
      <c r="B62" s="64"/>
      <c r="C62" s="103" t="s">
        <v>62</v>
      </c>
      <c r="D62" s="120" t="s">
        <v>25</v>
      </c>
      <c r="E62" s="105" t="s">
        <v>62</v>
      </c>
      <c r="F62" s="63">
        <v>43483</v>
      </c>
      <c r="G62" s="56" t="s">
        <v>72</v>
      </c>
      <c r="H62" s="108">
        <v>301</v>
      </c>
      <c r="I62" s="108">
        <v>1</v>
      </c>
      <c r="J62" s="121">
        <v>1</v>
      </c>
      <c r="K62" s="66">
        <v>1</v>
      </c>
      <c r="L62" s="125">
        <v>240</v>
      </c>
      <c r="M62" s="123">
        <v>20</v>
      </c>
      <c r="N62" s="87">
        <f>M62/J62</f>
        <v>20</v>
      </c>
      <c r="O62" s="92">
        <f t="shared" si="0"/>
        <v>12</v>
      </c>
      <c r="P62" s="109">
        <v>2034.81</v>
      </c>
      <c r="Q62" s="110">
        <v>127</v>
      </c>
      <c r="R62" s="89">
        <f t="shared" si="4"/>
        <v>-0.8820528698011116</v>
      </c>
      <c r="S62" s="89">
        <f t="shared" si="5"/>
        <v>-0.84251968503937</v>
      </c>
      <c r="T62" s="93">
        <v>2897229.91</v>
      </c>
      <c r="U62" s="94">
        <v>219898</v>
      </c>
      <c r="V62" s="95">
        <f t="shared" si="6"/>
        <v>13.175335428244004</v>
      </c>
    </row>
    <row r="63" spans="1:22" s="59" customFormat="1" ht="11.25">
      <c r="A63" s="50">
        <v>57</v>
      </c>
      <c r="B63" s="51"/>
      <c r="C63" s="52" t="s">
        <v>119</v>
      </c>
      <c r="D63" s="53" t="s">
        <v>34</v>
      </c>
      <c r="E63" s="104" t="s">
        <v>120</v>
      </c>
      <c r="F63" s="55">
        <v>43672</v>
      </c>
      <c r="G63" s="56" t="s">
        <v>37</v>
      </c>
      <c r="H63" s="66">
        <v>182</v>
      </c>
      <c r="I63" s="66">
        <v>1</v>
      </c>
      <c r="J63" s="85">
        <v>1</v>
      </c>
      <c r="K63" s="66">
        <v>6</v>
      </c>
      <c r="L63" s="90">
        <v>180</v>
      </c>
      <c r="M63" s="94">
        <v>15</v>
      </c>
      <c r="N63" s="87">
        <f>M63/J63</f>
        <v>15</v>
      </c>
      <c r="O63" s="92">
        <f t="shared" si="0"/>
        <v>12</v>
      </c>
      <c r="P63" s="57">
        <v>793</v>
      </c>
      <c r="Q63" s="65">
        <v>69</v>
      </c>
      <c r="R63" s="89">
        <f t="shared" si="4"/>
        <v>-0.7730138713745272</v>
      </c>
      <c r="S63" s="89">
        <f t="shared" si="5"/>
        <v>-0.782608695652174</v>
      </c>
      <c r="T63" s="68">
        <v>111595.5</v>
      </c>
      <c r="U63" s="69">
        <v>7436</v>
      </c>
      <c r="V63" s="95">
        <f t="shared" si="6"/>
        <v>15.007463690155998</v>
      </c>
    </row>
    <row r="64" spans="1:22" s="59" customFormat="1" ht="11.25">
      <c r="A64" s="50">
        <v>58</v>
      </c>
      <c r="B64" s="51"/>
      <c r="C64" s="52" t="s">
        <v>117</v>
      </c>
      <c r="D64" s="53" t="s">
        <v>36</v>
      </c>
      <c r="E64" s="104" t="s">
        <v>117</v>
      </c>
      <c r="F64" s="55">
        <v>43672</v>
      </c>
      <c r="G64" s="119" t="s">
        <v>71</v>
      </c>
      <c r="H64" s="66">
        <v>90</v>
      </c>
      <c r="I64" s="66">
        <v>1</v>
      </c>
      <c r="J64" s="85">
        <v>1</v>
      </c>
      <c r="K64" s="66">
        <v>1</v>
      </c>
      <c r="L64" s="90">
        <v>140</v>
      </c>
      <c r="M64" s="91">
        <v>14</v>
      </c>
      <c r="N64" s="87">
        <f>M64/J64</f>
        <v>14</v>
      </c>
      <c r="O64" s="92">
        <f t="shared" si="0"/>
        <v>10</v>
      </c>
      <c r="P64" s="57">
        <v>47</v>
      </c>
      <c r="Q64" s="58">
        <v>5</v>
      </c>
      <c r="R64" s="89">
        <f t="shared" si="4"/>
        <v>1.9787234042553192</v>
      </c>
      <c r="S64" s="89">
        <f t="shared" si="5"/>
        <v>1.8</v>
      </c>
      <c r="T64" s="68">
        <v>65146.5</v>
      </c>
      <c r="U64" s="69">
        <v>4367</v>
      </c>
      <c r="V64" s="95">
        <f t="shared" si="6"/>
        <v>14.91790702999771</v>
      </c>
    </row>
    <row r="65" spans="1:22" s="59" customFormat="1" ht="11.25">
      <c r="A65" s="50">
        <v>59</v>
      </c>
      <c r="B65" s="51"/>
      <c r="C65" s="128" t="s">
        <v>69</v>
      </c>
      <c r="D65" s="53" t="s">
        <v>34</v>
      </c>
      <c r="E65" s="104" t="s">
        <v>70</v>
      </c>
      <c r="F65" s="55">
        <v>43511</v>
      </c>
      <c r="G65" s="56" t="s">
        <v>38</v>
      </c>
      <c r="H65" s="66">
        <v>37</v>
      </c>
      <c r="I65" s="66">
        <v>1</v>
      </c>
      <c r="J65" s="85">
        <v>1</v>
      </c>
      <c r="K65" s="66">
        <v>1</v>
      </c>
      <c r="L65" s="74">
        <v>70</v>
      </c>
      <c r="M65" s="75">
        <v>9</v>
      </c>
      <c r="N65" s="87">
        <f>M65/J65</f>
        <v>9</v>
      </c>
      <c r="O65" s="92">
        <f t="shared" si="0"/>
        <v>7.777777777777778</v>
      </c>
      <c r="P65" s="57">
        <v>70</v>
      </c>
      <c r="Q65" s="58">
        <v>9</v>
      </c>
      <c r="R65" s="89">
        <f t="shared" si="4"/>
        <v>0</v>
      </c>
      <c r="S65" s="89">
        <f t="shared" si="5"/>
        <v>0</v>
      </c>
      <c r="T65" s="74">
        <v>838323.26</v>
      </c>
      <c r="U65" s="75">
        <v>59646</v>
      </c>
      <c r="V65" s="95">
        <f t="shared" si="6"/>
        <v>14.054978707708816</v>
      </c>
    </row>
    <row r="66" spans="1:22" s="59" customFormat="1" ht="11.25">
      <c r="A66" s="50">
        <v>60</v>
      </c>
      <c r="B66" s="51"/>
      <c r="C66" s="52" t="s">
        <v>79</v>
      </c>
      <c r="D66" s="53" t="s">
        <v>34</v>
      </c>
      <c r="E66" s="104" t="s">
        <v>79</v>
      </c>
      <c r="F66" s="55">
        <v>42479</v>
      </c>
      <c r="G66" s="56" t="s">
        <v>38</v>
      </c>
      <c r="H66" s="66">
        <v>28</v>
      </c>
      <c r="I66" s="66">
        <v>1</v>
      </c>
      <c r="J66" s="85">
        <v>1</v>
      </c>
      <c r="K66" s="66">
        <v>1</v>
      </c>
      <c r="L66" s="74">
        <v>80</v>
      </c>
      <c r="M66" s="75">
        <v>8</v>
      </c>
      <c r="N66" s="87">
        <f>M66/J66</f>
        <v>8</v>
      </c>
      <c r="O66" s="92">
        <f t="shared" si="0"/>
        <v>10</v>
      </c>
      <c r="P66" s="57">
        <v>70</v>
      </c>
      <c r="Q66" s="58">
        <v>7</v>
      </c>
      <c r="R66" s="89">
        <f t="shared" si="4"/>
        <v>0.14285714285714285</v>
      </c>
      <c r="S66" s="89">
        <f t="shared" si="5"/>
        <v>0.14285714285714285</v>
      </c>
      <c r="T66" s="74">
        <v>136600.86000000002</v>
      </c>
      <c r="U66" s="75">
        <v>10639</v>
      </c>
      <c r="V66" s="95">
        <f t="shared" si="6"/>
        <v>12.839633424194005</v>
      </c>
    </row>
    <row r="67" spans="1:22" s="59" customFormat="1" ht="11.25">
      <c r="A67" s="50">
        <v>61</v>
      </c>
      <c r="B67" s="51"/>
      <c r="C67" s="52" t="s">
        <v>91</v>
      </c>
      <c r="D67" s="53" t="s">
        <v>39</v>
      </c>
      <c r="E67" s="104" t="s">
        <v>92</v>
      </c>
      <c r="F67" s="55">
        <v>43602</v>
      </c>
      <c r="G67" s="56" t="s">
        <v>38</v>
      </c>
      <c r="H67" s="66">
        <v>26</v>
      </c>
      <c r="I67" s="66">
        <v>1</v>
      </c>
      <c r="J67" s="85">
        <v>1</v>
      </c>
      <c r="K67" s="66">
        <v>1</v>
      </c>
      <c r="L67" s="74">
        <v>80</v>
      </c>
      <c r="M67" s="75">
        <v>8</v>
      </c>
      <c r="N67" s="87">
        <f>M67/J67</f>
        <v>8</v>
      </c>
      <c r="O67" s="92">
        <f t="shared" si="0"/>
        <v>10</v>
      </c>
      <c r="P67" s="57">
        <v>130</v>
      </c>
      <c r="Q67" s="58">
        <v>13</v>
      </c>
      <c r="R67" s="89">
        <f t="shared" si="4"/>
        <v>-0.38461538461538464</v>
      </c>
      <c r="S67" s="89">
        <f t="shared" si="5"/>
        <v>-0.38461538461538464</v>
      </c>
      <c r="T67" s="74">
        <v>51553.79</v>
      </c>
      <c r="U67" s="75">
        <v>4697</v>
      </c>
      <c r="V67" s="95">
        <f t="shared" si="6"/>
        <v>10.975897381307217</v>
      </c>
    </row>
    <row r="68" spans="1:22" s="59" customFormat="1" ht="11.25">
      <c r="A68" s="50">
        <v>62</v>
      </c>
      <c r="B68" s="51"/>
      <c r="C68" s="52" t="s">
        <v>89</v>
      </c>
      <c r="D68" s="53" t="s">
        <v>31</v>
      </c>
      <c r="E68" s="104" t="s">
        <v>90</v>
      </c>
      <c r="F68" s="55">
        <v>43602</v>
      </c>
      <c r="G68" s="56" t="s">
        <v>33</v>
      </c>
      <c r="H68" s="66">
        <v>124</v>
      </c>
      <c r="I68" s="66">
        <v>1</v>
      </c>
      <c r="J68" s="85">
        <v>1</v>
      </c>
      <c r="K68" s="66">
        <v>1</v>
      </c>
      <c r="L68" s="90">
        <v>48</v>
      </c>
      <c r="M68" s="91">
        <v>4</v>
      </c>
      <c r="N68" s="87">
        <f>M68/J68</f>
        <v>4</v>
      </c>
      <c r="O68" s="92">
        <f t="shared" si="0"/>
        <v>12</v>
      </c>
      <c r="P68" s="57">
        <v>24</v>
      </c>
      <c r="Q68" s="58">
        <v>2</v>
      </c>
      <c r="R68" s="89">
        <f t="shared" si="4"/>
        <v>1</v>
      </c>
      <c r="S68" s="89">
        <f t="shared" si="5"/>
        <v>1</v>
      </c>
      <c r="T68" s="96">
        <v>93973.11</v>
      </c>
      <c r="U68" s="97">
        <v>7793</v>
      </c>
      <c r="V68" s="95">
        <f t="shared" si="6"/>
        <v>12.05865648659053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2019-08-23T18:30:43Z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