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05" windowHeight="4095" tabRatio="687" activeTab="0"/>
  </bookViews>
  <sheets>
    <sheet name="9-11.8.2019 (hafta sonu)" sheetId="1" r:id="rId1"/>
  </sheets>
  <definedNames>
    <definedName name="Excel_BuiltIn__FilterDatabase" localSheetId="0">'9-11.8.2019 (hafta sonu)'!$A$1:$AB$41</definedName>
    <definedName name="_xlnm.Print_Area" localSheetId="0">'9-11.8.2019 (hafta sonu)'!#REF!</definedName>
  </definedNames>
  <calcPr fullCalcOnLoad="1"/>
</workbook>
</file>

<file path=xl/sharedStrings.xml><?xml version="1.0" encoding="utf-8"?>
<sst xmlns="http://schemas.openxmlformats.org/spreadsheetml/2006/main" count="182" uniqueCount="107">
  <si>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</si>
  <si>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</si>
  <si>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</si>
  <si>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</si>
  <si>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</si>
  <si>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</si>
  <si>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</si>
  <si>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</si>
  <si>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</si>
  <si>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</si>
  <si>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</si>
  <si>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</si>
  <si>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</si>
  <si>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</si>
  <si>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</si>
  <si>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</si>
  <si>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</si>
  <si>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</si>
  <si>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</si>
  <si>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</si>
  <si>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</si>
  <si>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</si>
  <si>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</si>
  <si>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</si>
  <si>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</si>
  <si>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</si>
  <si>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</si>
  <si>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</si>
  <si>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</si>
  <si>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</si>
  <si>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</si>
  <si>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</si>
  <si>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</si>
  <si>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</si>
  <si>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</si>
  <si>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</si>
  <si>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</si>
  <si>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</si>
  <si>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</si>
  <si>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13+</t>
  </si>
  <si>
    <t>ÖZEN FİLM</t>
  </si>
  <si>
    <t>BS DAĞITIM</t>
  </si>
  <si>
    <t>13+15A</t>
  </si>
  <si>
    <t>MC FİLM</t>
  </si>
  <si>
    <t>KURMACA</t>
  </si>
  <si>
    <t>18+</t>
  </si>
  <si>
    <t>13A</t>
  </si>
  <si>
    <t>CJET</t>
  </si>
  <si>
    <t>MÜSLÜM</t>
  </si>
  <si>
    <t>PRINCESS AND THE DRAGON</t>
  </si>
  <si>
    <t>PRENSES VE EJDERHA</t>
  </si>
  <si>
    <t>SİHİRBAZIN BALONLARI</t>
  </si>
  <si>
    <t>AHI VIENE CASCARRABIAS</t>
  </si>
  <si>
    <t>BİZİM İÇİN ŞAMPİYON</t>
  </si>
  <si>
    <t>TME FILMS</t>
  </si>
  <si>
    <t>STL3</t>
  </si>
  <si>
    <t>JOHN WICK 3:  PARABELLUM</t>
  </si>
  <si>
    <t>JOHN WICK 3</t>
  </si>
  <si>
    <t>AYKUT ENİŞTE</t>
  </si>
  <si>
    <t>YARAMAZLAR TAKIMI: ZAMANDA YOLCULUK</t>
  </si>
  <si>
    <t>SMESHARIKI. DEZHA VYU</t>
  </si>
  <si>
    <t>TOY STORY 4</t>
  </si>
  <si>
    <t>OYUNCAK HİKAYESİ 4</t>
  </si>
  <si>
    <t>ANNABELLE 3</t>
  </si>
  <si>
    <t>ANNABELLE COMES HOME</t>
  </si>
  <si>
    <t>EFSUNLU KABİRDEN GELEN</t>
  </si>
  <si>
    <t>ÖRÜMCEK-ADAM: EVDEN UZAKTA</t>
  </si>
  <si>
    <t>SPIDER-MAN: FAR FROM HOME</t>
  </si>
  <si>
    <t>ESCAPE PLAN 3: THE EXTRACTORS</t>
  </si>
  <si>
    <t>KAÇIŞ PLANI 3</t>
  </si>
  <si>
    <t>CİN DERESİ: MÜSFER</t>
  </si>
  <si>
    <t>CRAWL</t>
  </si>
  <si>
    <t>ÖLÜMCÜL SULAR</t>
  </si>
  <si>
    <t>ECİNNİ: TILSIMLI MEZAR</t>
  </si>
  <si>
    <t>GLORIA BELL</t>
  </si>
  <si>
    <t>OIKTOS</t>
  </si>
  <si>
    <t>ZAVALLI</t>
  </si>
  <si>
    <t>THE LION KING</t>
  </si>
  <si>
    <t>ASLAN KRAL</t>
  </si>
  <si>
    <t>RİTÜEL</t>
  </si>
  <si>
    <t>YULI</t>
  </si>
  <si>
    <t>THE HUMMINGBIRD PROJECT</t>
  </si>
  <si>
    <t>KOD ADI: HUMMINGBIRD</t>
  </si>
  <si>
    <t>LITTLE HERO</t>
  </si>
  <si>
    <t>KÜÇÜK KAHRAMAN</t>
  </si>
  <si>
    <t>CİN AŞK BÜYÜSÜ</t>
  </si>
  <si>
    <t>MIDSOMMAR</t>
  </si>
  <si>
    <t>GRACE AS DIEU</t>
  </si>
  <si>
    <t>YÜZLEŞME</t>
  </si>
  <si>
    <t>LUIS AND HIS FRIENDS FROM OUTER SPACE</t>
  </si>
  <si>
    <t>LUIS VE UZAYLI DOSTLARI</t>
  </si>
  <si>
    <t>GENİŞ AİLE: KOMŞU KIZI</t>
  </si>
  <si>
    <t>JİNNA: KARABASAN</t>
  </si>
  <si>
    <t>ÖLÜ YATIRIM</t>
  </si>
  <si>
    <t>FAST &amp; FURIOUS PRESENTS: HOBBS &amp; SHAW</t>
  </si>
  <si>
    <t>HIZLI VE ÖFKELİ: HOBBS VE SHAW</t>
  </si>
  <si>
    <t>9 - 11 AĞUSTOS  2019 / 32. VİZYON HAFTASI</t>
  </si>
  <si>
    <t>L'HOMME FIDELE</t>
  </si>
  <si>
    <t>SADIK BİR ADAM</t>
  </si>
  <si>
    <t>KONUŞAN HAYVANLAR</t>
  </si>
  <si>
    <t>BLOOD MYTH</t>
  </si>
  <si>
    <t>KANLI EFSANE</t>
  </si>
  <si>
    <t>IRON SKY: THE COMING RACE</t>
  </si>
  <si>
    <t>AYIN KARANLIK YÜZÜ: GİTLERİN ÇOCUKLARI</t>
  </si>
  <si>
    <t>SİCCİN 6</t>
  </si>
  <si>
    <t>DORA VE KAYIP ALTIN ŞEHRİ</t>
  </si>
  <si>
    <t>DORA AND THE LOST CITY OF GOLD</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</si>
</sst>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6">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7"/>
      <color indexed="23"/>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b/>
      <sz val="7"/>
      <color indexed="21"/>
      <name val="Calibri"/>
      <family val="2"/>
    </font>
    <font>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
      <b/>
      <sz val="7"/>
      <color rgb="FF00B050"/>
      <name val="Calibri"/>
      <family val="2"/>
    </font>
    <font>
      <sz val="7"/>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6" fillId="20" borderId="5" applyNumberFormat="0" applyAlignment="0" applyProtection="0"/>
    <xf numFmtId="0" fontId="3" fillId="0" borderId="0">
      <alignment/>
      <protection/>
    </xf>
    <xf numFmtId="0" fontId="31" fillId="21" borderId="0" applyNumberFormat="0" applyBorder="0" applyAlignment="0" applyProtection="0"/>
    <xf numFmtId="0" fontId="67" fillId="22" borderId="6" applyNumberFormat="0" applyAlignment="0" applyProtection="0"/>
    <xf numFmtId="0" fontId="68" fillId="20" borderId="6" applyNumberFormat="0" applyAlignment="0" applyProtection="0"/>
    <xf numFmtId="0" fontId="69" fillId="23" borderId="7" applyNumberFormat="0" applyAlignment="0" applyProtection="0"/>
    <xf numFmtId="0" fontId="70" fillId="24" borderId="0" applyNumberFormat="0" applyBorder="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2"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3"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4" fillId="0" borderId="10" applyNumberFormat="0" applyFill="0" applyAlignment="0" applyProtection="0"/>
    <xf numFmtId="0" fontId="75"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8"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7">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3" fillId="0" borderId="14" xfId="0" applyFont="1" applyBorder="1" applyAlignment="1">
      <alignment vertical="center"/>
    </xf>
    <xf numFmtId="189" fontId="33" fillId="0" borderId="14" xfId="0" applyNumberFormat="1" applyFont="1" applyFill="1" applyBorder="1" applyAlignment="1">
      <alignment vertical="center"/>
    </xf>
    <xf numFmtId="4" fontId="84" fillId="0" borderId="14" xfId="0" applyNumberFormat="1" applyFont="1" applyFill="1" applyBorder="1" applyAlignment="1">
      <alignment vertical="center"/>
    </xf>
    <xf numFmtId="3" fontId="84" fillId="0" borderId="14" xfId="0" applyNumberFormat="1" applyFont="1" applyFill="1" applyBorder="1" applyAlignment="1">
      <alignment vertical="center"/>
    </xf>
    <xf numFmtId="4" fontId="85" fillId="0" borderId="14" xfId="46" applyNumberFormat="1" applyFont="1" applyFill="1" applyBorder="1" applyAlignment="1" applyProtection="1">
      <alignment vertical="center"/>
      <protection/>
    </xf>
    <xf numFmtId="3" fontId="85" fillId="0" borderId="14" xfId="46" applyNumberFormat="1" applyFont="1" applyFill="1" applyBorder="1" applyAlignment="1" applyProtection="1">
      <alignment vertical="center"/>
      <protection/>
    </xf>
    <xf numFmtId="4" fontId="84" fillId="0" borderId="14" xfId="46" applyNumberFormat="1" applyFont="1" applyFill="1" applyBorder="1" applyAlignment="1" applyProtection="1">
      <alignment horizontal="right" vertical="center"/>
      <protection locked="0"/>
    </xf>
    <xf numFmtId="3" fontId="84" fillId="0" borderId="14" xfId="46" applyNumberFormat="1" applyFont="1" applyFill="1" applyBorder="1" applyAlignment="1" applyProtection="1">
      <alignment horizontal="right" vertical="center"/>
      <protection locked="0"/>
    </xf>
    <xf numFmtId="4" fontId="84" fillId="0" borderId="14" xfId="44" applyNumberFormat="1" applyFont="1" applyFill="1" applyBorder="1" applyAlignment="1" applyProtection="1">
      <alignment horizontal="right" vertical="center"/>
      <protection locked="0"/>
    </xf>
    <xf numFmtId="3" fontId="84" fillId="0" borderId="14" xfId="44" applyNumberFormat="1" applyFont="1" applyFill="1" applyBorder="1" applyAlignment="1" applyProtection="1">
      <alignment horizontal="right" vertical="center"/>
      <protection locked="0"/>
    </xf>
    <xf numFmtId="4" fontId="84" fillId="0" borderId="14" xfId="69" applyNumberFormat="1" applyFont="1" applyFill="1" applyBorder="1" applyAlignment="1" applyProtection="1">
      <alignment horizontal="right" vertical="center"/>
      <protection/>
    </xf>
    <xf numFmtId="3" fontId="84" fillId="0" borderId="14" xfId="69" applyNumberFormat="1" applyFont="1" applyFill="1" applyBorder="1" applyAlignment="1" applyProtection="1">
      <alignment horizontal="right" vertical="center"/>
      <protection/>
    </xf>
    <xf numFmtId="4" fontId="84" fillId="0" borderId="14" xfId="45" applyNumberFormat="1" applyFont="1" applyFill="1" applyBorder="1" applyAlignment="1" applyProtection="1">
      <alignment horizontal="right" vertical="center"/>
      <protection locked="0"/>
    </xf>
    <xf numFmtId="3" fontId="84" fillId="0" borderId="14" xfId="45" applyNumberFormat="1" applyFont="1" applyFill="1" applyBorder="1" applyAlignment="1" applyProtection="1">
      <alignment horizontal="right" vertical="center"/>
      <protection locked="0"/>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customWidth="1"/>
    <col min="2" max="2" width="3.28125" style="2" bestFit="1" customWidth="1"/>
    <col min="3" max="3" width="24.421875" style="3" bestFit="1" customWidth="1"/>
    <col min="4" max="4" width="4.00390625" style="4" bestFit="1" customWidth="1"/>
    <col min="5" max="5" width="19.28125" style="6" bestFit="1" customWidth="1"/>
    <col min="6" max="6" width="5.8515625" style="7" bestFit="1" customWidth="1"/>
    <col min="7" max="7" width="13.57421875" style="8" bestFit="1" customWidth="1"/>
    <col min="8" max="9" width="3.140625" style="9" bestFit="1" customWidth="1"/>
    <col min="10" max="10" width="3.140625" style="78"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00390625" style="19" bestFit="1" customWidth="1"/>
    <col min="26" max="26" width="9.00390625" style="13" bestFit="1" customWidth="1"/>
    <col min="27" max="27" width="6.57421875" style="14" bestFit="1" customWidth="1"/>
    <col min="28" max="28" width="4.28125" style="20" bestFit="1" customWidth="1"/>
    <col min="29" max="16384" width="2.7109375" style="3" customWidth="1"/>
  </cols>
  <sheetData>
    <row r="1" spans="1:28" s="26" customFormat="1" ht="12.75">
      <c r="A1" s="21"/>
      <c r="B1" s="113" t="s">
        <v>0</v>
      </c>
      <c r="C1" s="113"/>
      <c r="D1" s="22"/>
      <c r="E1" s="23"/>
      <c r="F1" s="24"/>
      <c r="G1" s="23"/>
      <c r="H1" s="25"/>
      <c r="I1" s="70"/>
      <c r="J1" s="73"/>
      <c r="K1" s="25"/>
      <c r="L1" s="114" t="s">
        <v>1</v>
      </c>
      <c r="M1" s="114"/>
      <c r="N1" s="114"/>
      <c r="O1" s="114"/>
      <c r="P1" s="114"/>
      <c r="Q1" s="114"/>
      <c r="R1" s="114"/>
      <c r="S1" s="114"/>
      <c r="T1" s="114"/>
      <c r="U1" s="114"/>
      <c r="V1" s="114"/>
      <c r="W1" s="114"/>
      <c r="X1" s="114"/>
      <c r="Y1" s="114"/>
      <c r="Z1" s="114"/>
      <c r="AA1" s="114"/>
      <c r="AB1" s="114"/>
    </row>
    <row r="2" spans="1:28" s="26" customFormat="1" ht="12.75">
      <c r="A2" s="21"/>
      <c r="B2" s="115" t="s">
        <v>2</v>
      </c>
      <c r="C2" s="115"/>
      <c r="D2" s="27"/>
      <c r="E2" s="28"/>
      <c r="F2" s="29"/>
      <c r="G2" s="28"/>
      <c r="H2" s="30"/>
      <c r="I2" s="30"/>
      <c r="J2" s="74"/>
      <c r="K2" s="31"/>
      <c r="L2" s="114"/>
      <c r="M2" s="114"/>
      <c r="N2" s="114"/>
      <c r="O2" s="114"/>
      <c r="P2" s="114"/>
      <c r="Q2" s="114"/>
      <c r="R2" s="114"/>
      <c r="S2" s="114"/>
      <c r="T2" s="114"/>
      <c r="U2" s="114"/>
      <c r="V2" s="114"/>
      <c r="W2" s="114"/>
      <c r="X2" s="114"/>
      <c r="Y2" s="114"/>
      <c r="Z2" s="114"/>
      <c r="AA2" s="114"/>
      <c r="AB2" s="114"/>
    </row>
    <row r="3" spans="1:28" s="26" customFormat="1" ht="11.25">
      <c r="A3" s="21"/>
      <c r="B3" s="116" t="s">
        <v>96</v>
      </c>
      <c r="C3" s="116"/>
      <c r="D3" s="32"/>
      <c r="E3" s="33"/>
      <c r="F3" s="34"/>
      <c r="G3" s="33"/>
      <c r="H3" s="35"/>
      <c r="I3" s="35"/>
      <c r="J3" s="75"/>
      <c r="K3" s="35"/>
      <c r="L3" s="114"/>
      <c r="M3" s="114"/>
      <c r="N3" s="114"/>
      <c r="O3" s="114"/>
      <c r="P3" s="114"/>
      <c r="Q3" s="114"/>
      <c r="R3" s="114"/>
      <c r="S3" s="114"/>
      <c r="T3" s="114"/>
      <c r="U3" s="114"/>
      <c r="V3" s="114"/>
      <c r="W3" s="114"/>
      <c r="X3" s="114"/>
      <c r="Y3" s="114"/>
      <c r="Z3" s="114"/>
      <c r="AA3" s="114"/>
      <c r="AB3" s="114"/>
    </row>
    <row r="4" spans="1:28" s="42" customFormat="1" ht="11.25">
      <c r="A4" s="36"/>
      <c r="B4" s="37"/>
      <c r="C4" s="38"/>
      <c r="D4" s="39"/>
      <c r="E4" s="38"/>
      <c r="F4" s="40"/>
      <c r="G4" s="41"/>
      <c r="H4" s="41"/>
      <c r="I4" s="71"/>
      <c r="J4" s="76"/>
      <c r="K4" s="41"/>
      <c r="L4" s="112" t="s">
        <v>3</v>
      </c>
      <c r="M4" s="112"/>
      <c r="N4" s="112" t="s">
        <v>4</v>
      </c>
      <c r="O4" s="112"/>
      <c r="P4" s="112" t="s">
        <v>5</v>
      </c>
      <c r="Q4" s="112"/>
      <c r="R4" s="112" t="s">
        <v>6</v>
      </c>
      <c r="S4" s="112"/>
      <c r="T4" s="112"/>
      <c r="U4" s="112"/>
      <c r="V4" s="112" t="s">
        <v>7</v>
      </c>
      <c r="W4" s="112"/>
      <c r="X4" s="112" t="s">
        <v>8</v>
      </c>
      <c r="Y4" s="112"/>
      <c r="Z4" s="112" t="s">
        <v>9</v>
      </c>
      <c r="AA4" s="112"/>
      <c r="AB4" s="112"/>
    </row>
    <row r="5" spans="1:28" s="53" customFormat="1" ht="57.75">
      <c r="A5" s="43"/>
      <c r="B5" s="44"/>
      <c r="C5" s="45" t="s">
        <v>10</v>
      </c>
      <c r="D5" s="46" t="s">
        <v>11</v>
      </c>
      <c r="E5" s="45" t="s">
        <v>12</v>
      </c>
      <c r="F5" s="47" t="s">
        <v>13</v>
      </c>
      <c r="G5" s="48" t="s">
        <v>14</v>
      </c>
      <c r="H5" s="49" t="s">
        <v>15</v>
      </c>
      <c r="I5" s="72" t="s">
        <v>16</v>
      </c>
      <c r="J5" s="77"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55"/>
      <c r="C7" s="56" t="s">
        <v>94</v>
      </c>
      <c r="D7" s="57" t="s">
        <v>39</v>
      </c>
      <c r="E7" s="96" t="s">
        <v>95</v>
      </c>
      <c r="F7" s="59">
        <v>43679</v>
      </c>
      <c r="G7" s="60" t="s">
        <v>28</v>
      </c>
      <c r="H7" s="67">
        <v>388</v>
      </c>
      <c r="I7" s="67">
        <v>388</v>
      </c>
      <c r="J7" s="79">
        <v>937</v>
      </c>
      <c r="K7" s="68">
        <v>2</v>
      </c>
      <c r="L7" s="84">
        <v>705777</v>
      </c>
      <c r="M7" s="85">
        <v>36213</v>
      </c>
      <c r="N7" s="84">
        <v>807105</v>
      </c>
      <c r="O7" s="85">
        <v>40461</v>
      </c>
      <c r="P7" s="84">
        <v>827889</v>
      </c>
      <c r="Q7" s="85">
        <v>42440</v>
      </c>
      <c r="R7" s="86">
        <f aca="true" t="shared" si="0" ref="R7:R38">L7+N7+P7</f>
        <v>2340771</v>
      </c>
      <c r="S7" s="87">
        <f aca="true" t="shared" si="1" ref="S7:S38">M7+O7+Q7</f>
        <v>119114</v>
      </c>
      <c r="T7" s="88">
        <f>S7/J7</f>
        <v>127.12273212379937</v>
      </c>
      <c r="U7" s="89">
        <f aca="true" t="shared" si="2" ref="U7:U38">R7/S7</f>
        <v>19.65151871316554</v>
      </c>
      <c r="V7" s="81">
        <v>5631416</v>
      </c>
      <c r="W7" s="82">
        <v>285103</v>
      </c>
      <c r="X7" s="90">
        <f>IF(V7&lt;&gt;0,-(V7-R7)/V7,"")</f>
        <v>-0.5843370477336428</v>
      </c>
      <c r="Y7" s="90">
        <f>IF(W7&lt;&gt;0,-(W7-S7)/W7,"")</f>
        <v>-0.5822071321592547</v>
      </c>
      <c r="Z7" s="91">
        <v>11414265</v>
      </c>
      <c r="AA7" s="92">
        <v>612568</v>
      </c>
      <c r="AB7" s="95">
        <f aca="true" t="shared" si="3" ref="AB7:AB38">Z7/AA7</f>
        <v>18.633465998876858</v>
      </c>
    </row>
    <row r="8" spans="1:28" s="61" customFormat="1" ht="11.25">
      <c r="A8" s="54">
        <v>2</v>
      </c>
      <c r="B8" s="62" t="s">
        <v>29</v>
      </c>
      <c r="C8" s="63" t="s">
        <v>104</v>
      </c>
      <c r="D8" s="64" t="s">
        <v>45</v>
      </c>
      <c r="E8" s="97" t="s">
        <v>104</v>
      </c>
      <c r="F8" s="65">
        <v>43686</v>
      </c>
      <c r="G8" s="60" t="s">
        <v>54</v>
      </c>
      <c r="H8" s="69">
        <v>341</v>
      </c>
      <c r="I8" s="69">
        <v>341</v>
      </c>
      <c r="J8" s="79">
        <v>341</v>
      </c>
      <c r="K8" s="68">
        <v>1</v>
      </c>
      <c r="L8" s="102">
        <v>369067.499999765</v>
      </c>
      <c r="M8" s="103">
        <v>21504</v>
      </c>
      <c r="N8" s="102">
        <v>324780.499999414</v>
      </c>
      <c r="O8" s="103">
        <v>18458</v>
      </c>
      <c r="P8" s="102">
        <v>440444.499999721</v>
      </c>
      <c r="Q8" s="103">
        <v>25516</v>
      </c>
      <c r="R8" s="100">
        <f t="shared" si="0"/>
        <v>1134292.4999989</v>
      </c>
      <c r="S8" s="101">
        <f t="shared" si="1"/>
        <v>65478</v>
      </c>
      <c r="T8" s="88">
        <f>S8/J8</f>
        <v>192.0175953079179</v>
      </c>
      <c r="U8" s="89">
        <f t="shared" si="2"/>
        <v>17.323261248035983</v>
      </c>
      <c r="V8" s="81"/>
      <c r="W8" s="82"/>
      <c r="X8" s="90"/>
      <c r="Y8" s="90"/>
      <c r="Z8" s="104">
        <v>1134292.4999989</v>
      </c>
      <c r="AA8" s="105">
        <v>65478</v>
      </c>
      <c r="AB8" s="95">
        <f t="shared" si="3"/>
        <v>17.323261248035983</v>
      </c>
    </row>
    <row r="9" spans="1:28" s="61" customFormat="1" ht="11.25">
      <c r="A9" s="54">
        <v>3</v>
      </c>
      <c r="B9" s="55"/>
      <c r="C9" s="56" t="s">
        <v>77</v>
      </c>
      <c r="D9" s="57" t="s">
        <v>46</v>
      </c>
      <c r="E9" s="96" t="s">
        <v>78</v>
      </c>
      <c r="F9" s="59">
        <v>43665</v>
      </c>
      <c r="G9" s="60" t="s">
        <v>28</v>
      </c>
      <c r="H9" s="67">
        <v>359</v>
      </c>
      <c r="I9" s="67">
        <v>319</v>
      </c>
      <c r="J9" s="79">
        <v>319</v>
      </c>
      <c r="K9" s="68">
        <v>4</v>
      </c>
      <c r="L9" s="84">
        <v>183875</v>
      </c>
      <c r="M9" s="85">
        <v>9903</v>
      </c>
      <c r="N9" s="84">
        <v>199689</v>
      </c>
      <c r="O9" s="85">
        <v>10352</v>
      </c>
      <c r="P9" s="84">
        <v>168235</v>
      </c>
      <c r="Q9" s="85">
        <v>8776</v>
      </c>
      <c r="R9" s="86">
        <f t="shared" si="0"/>
        <v>551799</v>
      </c>
      <c r="S9" s="87">
        <f t="shared" si="1"/>
        <v>29031</v>
      </c>
      <c r="T9" s="88">
        <f>S9/J9</f>
        <v>91.00626959247649</v>
      </c>
      <c r="U9" s="89">
        <f t="shared" si="2"/>
        <v>19.00723364679136</v>
      </c>
      <c r="V9" s="81">
        <v>1071396</v>
      </c>
      <c r="W9" s="82">
        <v>56360</v>
      </c>
      <c r="X9" s="90">
        <f>IF(V9&lt;&gt;0,-(V9-R9)/V9,"")</f>
        <v>-0.48497194314707165</v>
      </c>
      <c r="Y9" s="90">
        <f>IF(W9&lt;&gt;0,-(W9-S9)/W9,"")</f>
        <v>-0.4849006387508872</v>
      </c>
      <c r="Z9" s="91">
        <v>11278221</v>
      </c>
      <c r="AA9" s="92">
        <v>597063</v>
      </c>
      <c r="AB9" s="95">
        <f t="shared" si="3"/>
        <v>18.88949909808513</v>
      </c>
    </row>
    <row r="10" spans="1:28" s="61" customFormat="1" ht="11.25">
      <c r="A10" s="54">
        <v>4</v>
      </c>
      <c r="B10" s="55"/>
      <c r="C10" s="56" t="s">
        <v>91</v>
      </c>
      <c r="D10" s="57" t="s">
        <v>31</v>
      </c>
      <c r="E10" s="96" t="s">
        <v>91</v>
      </c>
      <c r="F10" s="59">
        <v>43679</v>
      </c>
      <c r="G10" s="98" t="s">
        <v>47</v>
      </c>
      <c r="H10" s="67">
        <v>360</v>
      </c>
      <c r="I10" s="67">
        <v>331</v>
      </c>
      <c r="J10" s="79">
        <v>331</v>
      </c>
      <c r="K10" s="68">
        <v>2</v>
      </c>
      <c r="L10" s="102">
        <v>72565.9999997639</v>
      </c>
      <c r="M10" s="103">
        <v>4335</v>
      </c>
      <c r="N10" s="102">
        <v>80450.5000000817</v>
      </c>
      <c r="O10" s="103">
        <v>4651</v>
      </c>
      <c r="P10" s="102">
        <v>103867.999999857</v>
      </c>
      <c r="Q10" s="103">
        <v>6047</v>
      </c>
      <c r="R10" s="100">
        <f t="shared" si="0"/>
        <v>256884.49999970256</v>
      </c>
      <c r="S10" s="101">
        <f t="shared" si="1"/>
        <v>15033</v>
      </c>
      <c r="T10" s="88">
        <f>S10/J10</f>
        <v>45.41691842900302</v>
      </c>
      <c r="U10" s="89">
        <f t="shared" si="2"/>
        <v>17.088039646092103</v>
      </c>
      <c r="V10" s="81">
        <v>522541</v>
      </c>
      <c r="W10" s="82">
        <v>30300</v>
      </c>
      <c r="X10" s="90">
        <f>IF(V10&lt;&gt;0,-(V10-R10)/V10,"")</f>
        <v>-0.5083935997372406</v>
      </c>
      <c r="Y10" s="90">
        <f>IF(W10&lt;&gt;0,-(W10-S10)/W10,"")</f>
        <v>-0.5038613861386139</v>
      </c>
      <c r="Z10" s="106">
        <v>1194022.5</v>
      </c>
      <c r="AA10" s="107">
        <v>73689</v>
      </c>
      <c r="AB10" s="95">
        <f t="shared" si="3"/>
        <v>16.203537841468876</v>
      </c>
    </row>
    <row r="11" spans="1:28" s="61" customFormat="1" ht="11.25">
      <c r="A11" s="54">
        <v>5</v>
      </c>
      <c r="B11" s="62" t="s">
        <v>29</v>
      </c>
      <c r="C11" s="56" t="s">
        <v>106</v>
      </c>
      <c r="D11" s="57" t="s">
        <v>33</v>
      </c>
      <c r="E11" s="96" t="s">
        <v>105</v>
      </c>
      <c r="F11" s="59">
        <v>43686</v>
      </c>
      <c r="G11" s="60" t="s">
        <v>28</v>
      </c>
      <c r="H11" s="67">
        <v>206</v>
      </c>
      <c r="I11" s="67">
        <v>206</v>
      </c>
      <c r="J11" s="79">
        <v>206</v>
      </c>
      <c r="K11" s="68">
        <v>1</v>
      </c>
      <c r="L11" s="84">
        <v>66708</v>
      </c>
      <c r="M11" s="85">
        <v>3705</v>
      </c>
      <c r="N11" s="84">
        <v>65981</v>
      </c>
      <c r="O11" s="85">
        <v>3580</v>
      </c>
      <c r="P11" s="84">
        <v>75625</v>
      </c>
      <c r="Q11" s="85">
        <v>4209</v>
      </c>
      <c r="R11" s="86">
        <f t="shared" si="0"/>
        <v>208314</v>
      </c>
      <c r="S11" s="87">
        <f t="shared" si="1"/>
        <v>11494</v>
      </c>
      <c r="T11" s="88">
        <f>S11/J11</f>
        <v>55.79611650485437</v>
      </c>
      <c r="U11" s="89">
        <f t="shared" si="2"/>
        <v>18.123716721767877</v>
      </c>
      <c r="V11" s="81"/>
      <c r="W11" s="82"/>
      <c r="X11" s="90"/>
      <c r="Y11" s="90"/>
      <c r="Z11" s="91">
        <v>208314</v>
      </c>
      <c r="AA11" s="92">
        <v>11494</v>
      </c>
      <c r="AB11" s="95">
        <f t="shared" si="3"/>
        <v>18.123716721767877</v>
      </c>
    </row>
    <row r="12" spans="1:28" s="61" customFormat="1" ht="11.25">
      <c r="A12" s="54">
        <v>6</v>
      </c>
      <c r="B12" s="62" t="s">
        <v>29</v>
      </c>
      <c r="C12" s="56" t="s">
        <v>99</v>
      </c>
      <c r="D12" s="57" t="s">
        <v>35</v>
      </c>
      <c r="E12" s="96" t="s">
        <v>99</v>
      </c>
      <c r="F12" s="59">
        <v>43686</v>
      </c>
      <c r="G12" s="60" t="s">
        <v>36</v>
      </c>
      <c r="H12" s="67">
        <v>232</v>
      </c>
      <c r="I12" s="67">
        <v>232</v>
      </c>
      <c r="J12" s="79">
        <v>232</v>
      </c>
      <c r="K12" s="68">
        <v>1</v>
      </c>
      <c r="L12" s="102">
        <v>33078.499999891</v>
      </c>
      <c r="M12" s="103">
        <v>3458</v>
      </c>
      <c r="N12" s="102">
        <v>31558.0000005026</v>
      </c>
      <c r="O12" s="103">
        <v>3291</v>
      </c>
      <c r="P12" s="102">
        <v>27789.5000003694</v>
      </c>
      <c r="Q12" s="103">
        <v>2878</v>
      </c>
      <c r="R12" s="100">
        <f t="shared" si="0"/>
        <v>92426.000000763</v>
      </c>
      <c r="S12" s="101">
        <f t="shared" si="1"/>
        <v>9627</v>
      </c>
      <c r="T12" s="88">
        <f>S12/J12</f>
        <v>41.49568965517241</v>
      </c>
      <c r="U12" s="89">
        <f t="shared" si="2"/>
        <v>9.600706346812403</v>
      </c>
      <c r="V12" s="81"/>
      <c r="W12" s="82"/>
      <c r="X12" s="90"/>
      <c r="Y12" s="90"/>
      <c r="Z12" s="106">
        <v>92426.000000763</v>
      </c>
      <c r="AA12" s="107">
        <v>9627</v>
      </c>
      <c r="AB12" s="95">
        <f t="shared" si="3"/>
        <v>9.600706346812403</v>
      </c>
    </row>
    <row r="13" spans="1:28" s="61" customFormat="1" ht="11.25">
      <c r="A13" s="54">
        <v>7</v>
      </c>
      <c r="B13" s="55"/>
      <c r="C13" s="63" t="s">
        <v>67</v>
      </c>
      <c r="D13" s="64" t="s">
        <v>31</v>
      </c>
      <c r="E13" s="97" t="s">
        <v>66</v>
      </c>
      <c r="F13" s="65">
        <v>43651</v>
      </c>
      <c r="G13" s="60" t="s">
        <v>32</v>
      </c>
      <c r="H13" s="69">
        <v>373</v>
      </c>
      <c r="I13" s="69">
        <v>127</v>
      </c>
      <c r="J13" s="79">
        <v>127</v>
      </c>
      <c r="K13" s="68">
        <v>6</v>
      </c>
      <c r="L13" s="84">
        <v>36938</v>
      </c>
      <c r="M13" s="85">
        <v>1919</v>
      </c>
      <c r="N13" s="84">
        <v>35524</v>
      </c>
      <c r="O13" s="85">
        <v>1873</v>
      </c>
      <c r="P13" s="84">
        <v>44374</v>
      </c>
      <c r="Q13" s="85">
        <v>2325</v>
      </c>
      <c r="R13" s="86">
        <f t="shared" si="0"/>
        <v>116836</v>
      </c>
      <c r="S13" s="87">
        <f t="shared" si="1"/>
        <v>6117</v>
      </c>
      <c r="T13" s="88">
        <f>S13/J13</f>
        <v>48.16535433070866</v>
      </c>
      <c r="U13" s="89">
        <f t="shared" si="2"/>
        <v>19.10021252247834</v>
      </c>
      <c r="V13" s="81">
        <v>355796</v>
      </c>
      <c r="W13" s="82">
        <v>18927</v>
      </c>
      <c r="X13" s="90">
        <f aca="true" t="shared" si="4" ref="X13:Y15">IF(V13&lt;&gt;0,-(V13-R13)/V13,"")</f>
        <v>-0.6716208164228941</v>
      </c>
      <c r="Y13" s="90">
        <f t="shared" si="4"/>
        <v>-0.6768109050562688</v>
      </c>
      <c r="Z13" s="93">
        <v>16954361</v>
      </c>
      <c r="AA13" s="94">
        <v>921423</v>
      </c>
      <c r="AB13" s="95">
        <f t="shared" si="3"/>
        <v>18.40019296240706</v>
      </c>
    </row>
    <row r="14" spans="1:28" s="61" customFormat="1" ht="11.25">
      <c r="A14" s="54">
        <v>8</v>
      </c>
      <c r="B14" s="55"/>
      <c r="C14" s="56" t="s">
        <v>61</v>
      </c>
      <c r="D14" s="57" t="s">
        <v>35</v>
      </c>
      <c r="E14" s="96" t="s">
        <v>62</v>
      </c>
      <c r="F14" s="59">
        <v>43636</v>
      </c>
      <c r="G14" s="60" t="s">
        <v>28</v>
      </c>
      <c r="H14" s="67">
        <v>350</v>
      </c>
      <c r="I14" s="67">
        <v>164</v>
      </c>
      <c r="J14" s="79">
        <v>164</v>
      </c>
      <c r="K14" s="68">
        <v>8</v>
      </c>
      <c r="L14" s="84">
        <v>32216</v>
      </c>
      <c r="M14" s="85">
        <v>1660</v>
      </c>
      <c r="N14" s="84">
        <v>37792</v>
      </c>
      <c r="O14" s="85">
        <v>1871</v>
      </c>
      <c r="P14" s="84">
        <v>23815</v>
      </c>
      <c r="Q14" s="85">
        <v>1175</v>
      </c>
      <c r="R14" s="86">
        <f t="shared" si="0"/>
        <v>93823</v>
      </c>
      <c r="S14" s="87">
        <f t="shared" si="1"/>
        <v>4706</v>
      </c>
      <c r="T14" s="88">
        <f>S14/J14</f>
        <v>28.695121951219512</v>
      </c>
      <c r="U14" s="89">
        <f t="shared" si="2"/>
        <v>19.936889077773056</v>
      </c>
      <c r="V14" s="81">
        <v>260633</v>
      </c>
      <c r="W14" s="82">
        <v>13607</v>
      </c>
      <c r="X14" s="90">
        <f t="shared" si="4"/>
        <v>-0.6400187236458929</v>
      </c>
      <c r="Y14" s="90">
        <f t="shared" si="4"/>
        <v>-0.6541485999853017</v>
      </c>
      <c r="Z14" s="91">
        <v>11299510</v>
      </c>
      <c r="AA14" s="92">
        <v>691280</v>
      </c>
      <c r="AB14" s="95">
        <f t="shared" si="3"/>
        <v>16.34577884504108</v>
      </c>
    </row>
    <row r="15" spans="1:28" s="61" customFormat="1" ht="11.25">
      <c r="A15" s="54">
        <v>9</v>
      </c>
      <c r="B15" s="55"/>
      <c r="C15" s="56" t="s">
        <v>89</v>
      </c>
      <c r="D15" s="57" t="s">
        <v>33</v>
      </c>
      <c r="E15" s="96" t="s">
        <v>90</v>
      </c>
      <c r="F15" s="59">
        <v>43679</v>
      </c>
      <c r="G15" s="60" t="s">
        <v>36</v>
      </c>
      <c r="H15" s="67">
        <v>235</v>
      </c>
      <c r="I15" s="67">
        <v>154</v>
      </c>
      <c r="J15" s="79">
        <v>154</v>
      </c>
      <c r="K15" s="68">
        <v>2</v>
      </c>
      <c r="L15" s="102">
        <v>24614.9999999937</v>
      </c>
      <c r="M15" s="103">
        <v>1420</v>
      </c>
      <c r="N15" s="102">
        <v>26708.5000000533</v>
      </c>
      <c r="O15" s="103">
        <v>1417</v>
      </c>
      <c r="P15" s="102">
        <v>15178.0000000032</v>
      </c>
      <c r="Q15" s="103">
        <v>800</v>
      </c>
      <c r="R15" s="100">
        <f t="shared" si="0"/>
        <v>66501.5000000502</v>
      </c>
      <c r="S15" s="101">
        <f t="shared" si="1"/>
        <v>3637</v>
      </c>
      <c r="T15" s="88">
        <f>S15/J15</f>
        <v>23.616883116883116</v>
      </c>
      <c r="U15" s="89">
        <f t="shared" si="2"/>
        <v>18.28471267529563</v>
      </c>
      <c r="V15" s="81">
        <v>255385.5</v>
      </c>
      <c r="W15" s="82">
        <v>13919</v>
      </c>
      <c r="X15" s="90">
        <f t="shared" si="4"/>
        <v>-0.7396034622167265</v>
      </c>
      <c r="Y15" s="90">
        <f t="shared" si="4"/>
        <v>-0.7387024929951864</v>
      </c>
      <c r="Z15" s="106">
        <v>553758.5</v>
      </c>
      <c r="AA15" s="107">
        <v>33034</v>
      </c>
      <c r="AB15" s="95">
        <f t="shared" si="3"/>
        <v>16.763289338257554</v>
      </c>
    </row>
    <row r="16" spans="1:28" s="61" customFormat="1" ht="11.25">
      <c r="A16" s="54">
        <v>10</v>
      </c>
      <c r="B16" s="62" t="s">
        <v>29</v>
      </c>
      <c r="C16" s="56" t="s">
        <v>102</v>
      </c>
      <c r="D16" s="57" t="s">
        <v>30</v>
      </c>
      <c r="E16" s="96" t="s">
        <v>103</v>
      </c>
      <c r="F16" s="59">
        <v>43686</v>
      </c>
      <c r="G16" s="60" t="s">
        <v>40</v>
      </c>
      <c r="H16" s="67">
        <v>64</v>
      </c>
      <c r="I16" s="67">
        <v>64</v>
      </c>
      <c r="J16" s="79">
        <v>64</v>
      </c>
      <c r="K16" s="68">
        <v>1</v>
      </c>
      <c r="L16" s="102">
        <v>9439.50000006579</v>
      </c>
      <c r="M16" s="103">
        <v>437</v>
      </c>
      <c r="N16" s="102">
        <v>10317.9999998188</v>
      </c>
      <c r="O16" s="103">
        <v>473</v>
      </c>
      <c r="P16" s="102">
        <v>10387.9999999539</v>
      </c>
      <c r="Q16" s="103">
        <v>492</v>
      </c>
      <c r="R16" s="100">
        <f t="shared" si="0"/>
        <v>30145.49999983849</v>
      </c>
      <c r="S16" s="101">
        <f t="shared" si="1"/>
        <v>1402</v>
      </c>
      <c r="T16" s="88">
        <f>S16/J16</f>
        <v>21.90625</v>
      </c>
      <c r="U16" s="89">
        <f t="shared" si="2"/>
        <v>21.50178316678922</v>
      </c>
      <c r="V16" s="81"/>
      <c r="W16" s="82"/>
      <c r="X16" s="90"/>
      <c r="Y16" s="90"/>
      <c r="Z16" s="104">
        <v>30145.49999983849</v>
      </c>
      <c r="AA16" s="105">
        <v>1402</v>
      </c>
      <c r="AB16" s="95">
        <f t="shared" si="3"/>
        <v>21.50178316678922</v>
      </c>
    </row>
    <row r="17" spans="1:28" s="61" customFormat="1" ht="11.25">
      <c r="A17" s="54">
        <v>11</v>
      </c>
      <c r="B17" s="55"/>
      <c r="C17" s="56" t="s">
        <v>86</v>
      </c>
      <c r="D17" s="57" t="s">
        <v>45</v>
      </c>
      <c r="E17" s="96" t="s">
        <v>79</v>
      </c>
      <c r="F17" s="59">
        <v>43672</v>
      </c>
      <c r="G17" s="60" t="s">
        <v>37</v>
      </c>
      <c r="H17" s="67">
        <v>177</v>
      </c>
      <c r="I17" s="67">
        <v>15</v>
      </c>
      <c r="J17" s="79">
        <v>15</v>
      </c>
      <c r="K17" s="68">
        <v>3</v>
      </c>
      <c r="L17" s="102">
        <v>7480.50000003363</v>
      </c>
      <c r="M17" s="103">
        <v>352</v>
      </c>
      <c r="N17" s="102">
        <v>7110.00000003507</v>
      </c>
      <c r="O17" s="103">
        <v>340</v>
      </c>
      <c r="P17" s="102">
        <v>5947.99999997643</v>
      </c>
      <c r="Q17" s="103">
        <v>279</v>
      </c>
      <c r="R17" s="100">
        <f t="shared" si="0"/>
        <v>20538.50000004513</v>
      </c>
      <c r="S17" s="101">
        <f t="shared" si="1"/>
        <v>971</v>
      </c>
      <c r="T17" s="88">
        <f>S17/J17</f>
        <v>64.73333333333333</v>
      </c>
      <c r="U17" s="89">
        <f t="shared" si="2"/>
        <v>21.151905252363676</v>
      </c>
      <c r="V17" s="81">
        <v>104378.5</v>
      </c>
      <c r="W17" s="82">
        <v>5067</v>
      </c>
      <c r="X17" s="90">
        <f>IF(V17&lt;&gt;0,-(V17-R17)/V17,"")</f>
        <v>-0.8032305503523702</v>
      </c>
      <c r="Y17" s="90">
        <f>IF(W17&lt;&gt;0,-(W17-S17)/W17,"")</f>
        <v>-0.8083678705348333</v>
      </c>
      <c r="Z17" s="108">
        <v>656534</v>
      </c>
      <c r="AA17" s="109">
        <v>35183</v>
      </c>
      <c r="AB17" s="95">
        <f t="shared" si="3"/>
        <v>18.660546286558848</v>
      </c>
    </row>
    <row r="18" spans="1:28" s="61" customFormat="1" ht="11.25">
      <c r="A18" s="54">
        <v>12</v>
      </c>
      <c r="B18" s="62" t="s">
        <v>29</v>
      </c>
      <c r="C18" s="56" t="s">
        <v>100</v>
      </c>
      <c r="D18" s="57" t="s">
        <v>42</v>
      </c>
      <c r="E18" s="96" t="s">
        <v>101</v>
      </c>
      <c r="F18" s="59">
        <v>43686</v>
      </c>
      <c r="G18" s="98" t="s">
        <v>47</v>
      </c>
      <c r="H18" s="67">
        <v>73</v>
      </c>
      <c r="I18" s="67">
        <v>73</v>
      </c>
      <c r="J18" s="79">
        <v>73</v>
      </c>
      <c r="K18" s="68">
        <v>1</v>
      </c>
      <c r="L18" s="102">
        <v>4537.50000011855</v>
      </c>
      <c r="M18" s="103">
        <v>255</v>
      </c>
      <c r="N18" s="102">
        <v>4840.49999994771</v>
      </c>
      <c r="O18" s="103">
        <v>256</v>
      </c>
      <c r="P18" s="102">
        <v>5748.9999999467</v>
      </c>
      <c r="Q18" s="103">
        <v>324</v>
      </c>
      <c r="R18" s="100">
        <f t="shared" si="0"/>
        <v>15127.00000001296</v>
      </c>
      <c r="S18" s="101">
        <f t="shared" si="1"/>
        <v>835</v>
      </c>
      <c r="T18" s="88">
        <f>S18/J18</f>
        <v>11.438356164383562</v>
      </c>
      <c r="U18" s="89">
        <f t="shared" si="2"/>
        <v>18.11616766468618</v>
      </c>
      <c r="V18" s="81"/>
      <c r="W18" s="82"/>
      <c r="X18" s="90"/>
      <c r="Y18" s="90"/>
      <c r="Z18" s="106">
        <v>15127.00000001296</v>
      </c>
      <c r="AA18" s="107">
        <v>835</v>
      </c>
      <c r="AB18" s="95">
        <f t="shared" si="3"/>
        <v>18.11616766468618</v>
      </c>
    </row>
    <row r="19" spans="1:28" s="61" customFormat="1" ht="11.25">
      <c r="A19" s="54">
        <v>13</v>
      </c>
      <c r="B19" s="62" t="s">
        <v>29</v>
      </c>
      <c r="C19" s="56" t="s">
        <v>97</v>
      </c>
      <c r="D19" s="57" t="s">
        <v>39</v>
      </c>
      <c r="E19" s="96" t="s">
        <v>98</v>
      </c>
      <c r="F19" s="59">
        <v>43686</v>
      </c>
      <c r="G19" s="60" t="s">
        <v>41</v>
      </c>
      <c r="H19" s="67">
        <v>10</v>
      </c>
      <c r="I19" s="67">
        <v>10</v>
      </c>
      <c r="J19" s="79">
        <v>10</v>
      </c>
      <c r="K19" s="68">
        <v>1</v>
      </c>
      <c r="L19" s="102">
        <v>4062.00000002712</v>
      </c>
      <c r="M19" s="103">
        <v>218</v>
      </c>
      <c r="N19" s="102">
        <v>5259.99999995304</v>
      </c>
      <c r="O19" s="103">
        <v>297</v>
      </c>
      <c r="P19" s="102">
        <v>3465.00000004764</v>
      </c>
      <c r="Q19" s="103">
        <v>204</v>
      </c>
      <c r="R19" s="100">
        <f t="shared" si="0"/>
        <v>12787.0000000278</v>
      </c>
      <c r="S19" s="101">
        <f t="shared" si="1"/>
        <v>719</v>
      </c>
      <c r="T19" s="88">
        <f>S19/J19</f>
        <v>71.9</v>
      </c>
      <c r="U19" s="89">
        <f t="shared" si="2"/>
        <v>17.784422809496245</v>
      </c>
      <c r="V19" s="81"/>
      <c r="W19" s="82"/>
      <c r="X19" s="90"/>
      <c r="Y19" s="90"/>
      <c r="Z19" s="106">
        <v>12787.0000000278</v>
      </c>
      <c r="AA19" s="107">
        <v>719</v>
      </c>
      <c r="AB19" s="95">
        <f t="shared" si="3"/>
        <v>17.784422809496245</v>
      </c>
    </row>
    <row r="20" spans="1:28" s="61" customFormat="1" ht="11.25">
      <c r="A20" s="54">
        <v>14</v>
      </c>
      <c r="B20" s="55"/>
      <c r="C20" s="56" t="s">
        <v>87</v>
      </c>
      <c r="D20" s="57" t="s">
        <v>39</v>
      </c>
      <c r="E20" s="96" t="s">
        <v>88</v>
      </c>
      <c r="F20" s="59">
        <v>43679</v>
      </c>
      <c r="G20" s="60" t="s">
        <v>41</v>
      </c>
      <c r="H20" s="67">
        <v>25</v>
      </c>
      <c r="I20" s="67">
        <v>20</v>
      </c>
      <c r="J20" s="79">
        <v>20</v>
      </c>
      <c r="K20" s="68">
        <v>2</v>
      </c>
      <c r="L20" s="102">
        <v>3346.00000001553</v>
      </c>
      <c r="M20" s="103">
        <v>222</v>
      </c>
      <c r="N20" s="102">
        <v>3799.99999994167</v>
      </c>
      <c r="O20" s="103">
        <v>250</v>
      </c>
      <c r="P20" s="102">
        <v>2340.99999994947</v>
      </c>
      <c r="Q20" s="103">
        <v>155</v>
      </c>
      <c r="R20" s="100">
        <f t="shared" si="0"/>
        <v>9486.99999990667</v>
      </c>
      <c r="S20" s="101">
        <f t="shared" si="1"/>
        <v>627</v>
      </c>
      <c r="T20" s="88">
        <f>S20/J20</f>
        <v>31.35</v>
      </c>
      <c r="U20" s="89">
        <f t="shared" si="2"/>
        <v>15.130781499053699</v>
      </c>
      <c r="V20" s="81">
        <v>20091.5</v>
      </c>
      <c r="W20" s="82">
        <v>1265</v>
      </c>
      <c r="X20" s="90">
        <f aca="true" t="shared" si="5" ref="X20:X41">IF(V20&lt;&gt;0,-(V20-R20)/V20,"")</f>
        <v>-0.5278102680284364</v>
      </c>
      <c r="Y20" s="90">
        <f aca="true" t="shared" si="6" ref="Y20:Y41">IF(W20&lt;&gt;0,-(W20-S20)/W20,"")</f>
        <v>-0.5043478260869565</v>
      </c>
      <c r="Z20" s="108">
        <v>56958.5</v>
      </c>
      <c r="AA20" s="109">
        <v>3808</v>
      </c>
      <c r="AB20" s="95">
        <f t="shared" si="3"/>
        <v>14.957589285714286</v>
      </c>
    </row>
    <row r="21" spans="1:28" s="61" customFormat="1" ht="11.25">
      <c r="A21" s="54">
        <v>15</v>
      </c>
      <c r="B21" s="55"/>
      <c r="C21" s="56" t="s">
        <v>53</v>
      </c>
      <c r="D21" s="57" t="s">
        <v>38</v>
      </c>
      <c r="E21" s="96" t="s">
        <v>53</v>
      </c>
      <c r="F21" s="59">
        <v>43441</v>
      </c>
      <c r="G21" s="60" t="s">
        <v>47</v>
      </c>
      <c r="H21" s="67">
        <v>359</v>
      </c>
      <c r="I21" s="67">
        <v>24</v>
      </c>
      <c r="J21" s="79">
        <v>14</v>
      </c>
      <c r="K21" s="68">
        <v>16</v>
      </c>
      <c r="L21" s="102">
        <v>1271.49999999093</v>
      </c>
      <c r="M21" s="103">
        <v>139</v>
      </c>
      <c r="N21" s="102">
        <v>1578.00000013402</v>
      </c>
      <c r="O21" s="103">
        <v>174</v>
      </c>
      <c r="P21" s="102">
        <v>1594.00000005674</v>
      </c>
      <c r="Q21" s="103">
        <v>165</v>
      </c>
      <c r="R21" s="100">
        <f t="shared" si="0"/>
        <v>4443.50000018169</v>
      </c>
      <c r="S21" s="101">
        <f t="shared" si="1"/>
        <v>478</v>
      </c>
      <c r="T21" s="88">
        <f>S21/J21</f>
        <v>34.142857142857146</v>
      </c>
      <c r="U21" s="89">
        <f t="shared" si="2"/>
        <v>9.296025104982615</v>
      </c>
      <c r="V21" s="81"/>
      <c r="W21" s="82"/>
      <c r="X21" s="90">
        <f t="shared" si="5"/>
      </c>
      <c r="Y21" s="90">
        <f t="shared" si="6"/>
      </c>
      <c r="Z21" s="106">
        <v>34137023.5</v>
      </c>
      <c r="AA21" s="107">
        <v>2567312</v>
      </c>
      <c r="AB21" s="95">
        <f t="shared" si="3"/>
        <v>13.296795831593512</v>
      </c>
    </row>
    <row r="22" spans="1:28" s="61" customFormat="1" ht="11.25">
      <c r="A22" s="54">
        <v>16</v>
      </c>
      <c r="B22" s="55"/>
      <c r="C22" s="99" t="s">
        <v>80</v>
      </c>
      <c r="D22" s="57" t="s">
        <v>31</v>
      </c>
      <c r="E22" s="96" t="s">
        <v>80</v>
      </c>
      <c r="F22" s="59">
        <v>43672</v>
      </c>
      <c r="G22" s="60" t="s">
        <v>41</v>
      </c>
      <c r="H22" s="67">
        <v>39</v>
      </c>
      <c r="I22" s="67">
        <v>39</v>
      </c>
      <c r="J22" s="79">
        <v>39</v>
      </c>
      <c r="K22" s="68">
        <v>3</v>
      </c>
      <c r="L22" s="102">
        <v>2014.9999999537</v>
      </c>
      <c r="M22" s="103">
        <v>123</v>
      </c>
      <c r="N22" s="102">
        <v>2701.99999995792</v>
      </c>
      <c r="O22" s="103">
        <v>180</v>
      </c>
      <c r="P22" s="102">
        <v>1775.00000012541</v>
      </c>
      <c r="Q22" s="103">
        <v>109</v>
      </c>
      <c r="R22" s="100">
        <f t="shared" si="0"/>
        <v>6492.00000003703</v>
      </c>
      <c r="S22" s="101">
        <f t="shared" si="1"/>
        <v>412</v>
      </c>
      <c r="T22" s="88">
        <f>S22/J22</f>
        <v>10.564102564102564</v>
      </c>
      <c r="U22" s="89">
        <f t="shared" si="2"/>
        <v>15.757281553487937</v>
      </c>
      <c r="V22" s="81">
        <v>15937</v>
      </c>
      <c r="W22" s="82">
        <v>1049</v>
      </c>
      <c r="X22" s="90">
        <f t="shared" si="5"/>
        <v>-0.5926460437951289</v>
      </c>
      <c r="Y22" s="90">
        <f t="shared" si="6"/>
        <v>-0.6072449952335558</v>
      </c>
      <c r="Z22" s="106">
        <v>81295</v>
      </c>
      <c r="AA22" s="107">
        <v>5276</v>
      </c>
      <c r="AB22" s="95">
        <f t="shared" si="3"/>
        <v>15.408453373768007</v>
      </c>
    </row>
    <row r="23" spans="1:28" s="61" customFormat="1" ht="11.25">
      <c r="A23" s="54">
        <v>17</v>
      </c>
      <c r="B23" s="55"/>
      <c r="C23" s="56" t="s">
        <v>58</v>
      </c>
      <c r="D23" s="57" t="s">
        <v>38</v>
      </c>
      <c r="E23" s="96" t="s">
        <v>58</v>
      </c>
      <c r="F23" s="59">
        <v>43501</v>
      </c>
      <c r="G23" s="98" t="s">
        <v>47</v>
      </c>
      <c r="H23" s="67">
        <v>374</v>
      </c>
      <c r="I23" s="67">
        <v>8</v>
      </c>
      <c r="J23" s="79">
        <v>8</v>
      </c>
      <c r="K23" s="68">
        <v>12</v>
      </c>
      <c r="L23" s="102">
        <v>914.99999998646</v>
      </c>
      <c r="M23" s="103">
        <v>93</v>
      </c>
      <c r="N23" s="102">
        <v>1452.00000002258</v>
      </c>
      <c r="O23" s="103">
        <v>146</v>
      </c>
      <c r="P23" s="102">
        <v>1400.00000001315</v>
      </c>
      <c r="Q23" s="103">
        <v>143</v>
      </c>
      <c r="R23" s="100">
        <f t="shared" si="0"/>
        <v>3767.00000002219</v>
      </c>
      <c r="S23" s="101">
        <f t="shared" si="1"/>
        <v>382</v>
      </c>
      <c r="T23" s="88">
        <f>S23/J23</f>
        <v>47.75</v>
      </c>
      <c r="U23" s="89">
        <f t="shared" si="2"/>
        <v>9.861256544560707</v>
      </c>
      <c r="V23" s="81">
        <v>34820</v>
      </c>
      <c r="W23" s="82">
        <v>3442</v>
      </c>
      <c r="X23" s="90">
        <f t="shared" si="5"/>
        <v>-0.8918150488218785</v>
      </c>
      <c r="Y23" s="90">
        <f t="shared" si="6"/>
        <v>-0.8890180127832655</v>
      </c>
      <c r="Z23" s="106">
        <v>7756673</v>
      </c>
      <c r="AA23" s="107">
        <v>565825</v>
      </c>
      <c r="AB23" s="95">
        <f t="shared" si="3"/>
        <v>13.708607785092564</v>
      </c>
    </row>
    <row r="24" spans="1:28" s="61" customFormat="1" ht="11.25">
      <c r="A24" s="54">
        <v>18</v>
      </c>
      <c r="B24" s="55"/>
      <c r="C24" s="56" t="s">
        <v>65</v>
      </c>
      <c r="D24" s="57" t="s">
        <v>45</v>
      </c>
      <c r="E24" s="96" t="s">
        <v>65</v>
      </c>
      <c r="F24" s="59">
        <v>43651</v>
      </c>
      <c r="G24" s="60" t="s">
        <v>36</v>
      </c>
      <c r="H24" s="67">
        <v>247</v>
      </c>
      <c r="I24" s="67">
        <v>3</v>
      </c>
      <c r="J24" s="79">
        <v>3</v>
      </c>
      <c r="K24" s="68">
        <v>6</v>
      </c>
      <c r="L24" s="102">
        <v>324.000000012291</v>
      </c>
      <c r="M24" s="103">
        <v>36</v>
      </c>
      <c r="N24" s="102">
        <v>567.000000007796</v>
      </c>
      <c r="O24" s="103">
        <v>63</v>
      </c>
      <c r="P24" s="102">
        <v>774.000000026315</v>
      </c>
      <c r="Q24" s="103">
        <v>86</v>
      </c>
      <c r="R24" s="100">
        <f t="shared" si="0"/>
        <v>1665.000000046402</v>
      </c>
      <c r="S24" s="101">
        <f t="shared" si="1"/>
        <v>185</v>
      </c>
      <c r="T24" s="88">
        <f>S24/J24</f>
        <v>61.666666666666664</v>
      </c>
      <c r="U24" s="89">
        <f t="shared" si="2"/>
        <v>9.000000000250822</v>
      </c>
      <c r="V24" s="81">
        <v>5499</v>
      </c>
      <c r="W24" s="82">
        <v>611</v>
      </c>
      <c r="X24" s="90">
        <f t="shared" si="5"/>
        <v>-0.697217675932642</v>
      </c>
      <c r="Y24" s="90">
        <f t="shared" si="6"/>
        <v>-0.6972176759410802</v>
      </c>
      <c r="Z24" s="106">
        <v>799553</v>
      </c>
      <c r="AA24" s="107">
        <v>53515</v>
      </c>
      <c r="AB24" s="95">
        <f t="shared" si="3"/>
        <v>14.94072689900028</v>
      </c>
    </row>
    <row r="25" spans="1:28" s="61" customFormat="1" ht="11.25">
      <c r="A25" s="54">
        <v>19</v>
      </c>
      <c r="B25" s="55"/>
      <c r="C25" s="63" t="s">
        <v>64</v>
      </c>
      <c r="D25" s="64" t="s">
        <v>30</v>
      </c>
      <c r="E25" s="97" t="s">
        <v>63</v>
      </c>
      <c r="F25" s="65">
        <v>43644</v>
      </c>
      <c r="G25" s="60" t="s">
        <v>32</v>
      </c>
      <c r="H25" s="69">
        <v>314</v>
      </c>
      <c r="I25" s="69">
        <v>7</v>
      </c>
      <c r="J25" s="79">
        <v>7</v>
      </c>
      <c r="K25" s="68">
        <v>7</v>
      </c>
      <c r="L25" s="84">
        <v>1026</v>
      </c>
      <c r="M25" s="85">
        <v>67</v>
      </c>
      <c r="N25" s="84">
        <v>1188</v>
      </c>
      <c r="O25" s="85">
        <v>73</v>
      </c>
      <c r="P25" s="84">
        <v>803</v>
      </c>
      <c r="Q25" s="85">
        <v>43</v>
      </c>
      <c r="R25" s="86">
        <f t="shared" si="0"/>
        <v>3017</v>
      </c>
      <c r="S25" s="87">
        <f t="shared" si="1"/>
        <v>183</v>
      </c>
      <c r="T25" s="88">
        <f>S25/J25</f>
        <v>26.142857142857142</v>
      </c>
      <c r="U25" s="89">
        <f t="shared" si="2"/>
        <v>16.48633879781421</v>
      </c>
      <c r="V25" s="81">
        <v>60695</v>
      </c>
      <c r="W25" s="82">
        <v>2920</v>
      </c>
      <c r="X25" s="90">
        <f t="shared" si="5"/>
        <v>-0.950292445835736</v>
      </c>
      <c r="Y25" s="90">
        <f t="shared" si="6"/>
        <v>-0.9373287671232877</v>
      </c>
      <c r="Z25" s="93">
        <v>5072745</v>
      </c>
      <c r="AA25" s="94">
        <v>291783</v>
      </c>
      <c r="AB25" s="95">
        <f t="shared" si="3"/>
        <v>17.385334306659402</v>
      </c>
    </row>
    <row r="26" spans="1:28" s="61" customFormat="1" ht="11.25">
      <c r="A26" s="54">
        <v>20</v>
      </c>
      <c r="B26" s="55"/>
      <c r="C26" s="56" t="s">
        <v>73</v>
      </c>
      <c r="D26" s="57" t="s">
        <v>39</v>
      </c>
      <c r="E26" s="96" t="s">
        <v>73</v>
      </c>
      <c r="F26" s="59">
        <v>43665</v>
      </c>
      <c r="G26" s="60" t="s">
        <v>37</v>
      </c>
      <c r="H26" s="67">
        <v>171</v>
      </c>
      <c r="I26" s="67">
        <v>11</v>
      </c>
      <c r="J26" s="79">
        <v>11</v>
      </c>
      <c r="K26" s="68">
        <v>4</v>
      </c>
      <c r="L26" s="102">
        <v>873.000000059021</v>
      </c>
      <c r="M26" s="103">
        <v>62</v>
      </c>
      <c r="N26" s="102">
        <v>568.99999999128</v>
      </c>
      <c r="O26" s="103">
        <v>37</v>
      </c>
      <c r="P26" s="102">
        <v>1223.00000002117</v>
      </c>
      <c r="Q26" s="103">
        <v>83</v>
      </c>
      <c r="R26" s="100">
        <f t="shared" si="0"/>
        <v>2665.000000071471</v>
      </c>
      <c r="S26" s="101">
        <f t="shared" si="1"/>
        <v>182</v>
      </c>
      <c r="T26" s="88">
        <f>S26/J26</f>
        <v>16.545454545454547</v>
      </c>
      <c r="U26" s="89">
        <f t="shared" si="2"/>
        <v>14.64285714324984</v>
      </c>
      <c r="V26" s="81">
        <v>12503</v>
      </c>
      <c r="W26" s="82">
        <v>810</v>
      </c>
      <c r="X26" s="90">
        <f t="shared" si="5"/>
        <v>-0.7868511557169102</v>
      </c>
      <c r="Y26" s="90">
        <f t="shared" si="6"/>
        <v>-0.7753086419753087</v>
      </c>
      <c r="Z26" s="108">
        <v>400225</v>
      </c>
      <c r="AA26" s="109">
        <v>27182</v>
      </c>
      <c r="AB26" s="95">
        <f t="shared" si="3"/>
        <v>14.723898167905231</v>
      </c>
    </row>
    <row r="27" spans="1:28" s="61" customFormat="1" ht="11.25">
      <c r="A27" s="54">
        <v>21</v>
      </c>
      <c r="B27" s="55"/>
      <c r="C27" s="56" t="s">
        <v>71</v>
      </c>
      <c r="D27" s="57">
        <v>15</v>
      </c>
      <c r="E27" s="96" t="s">
        <v>72</v>
      </c>
      <c r="F27" s="59">
        <v>43658</v>
      </c>
      <c r="G27" s="60" t="s">
        <v>28</v>
      </c>
      <c r="H27" s="67">
        <v>250</v>
      </c>
      <c r="I27" s="67">
        <v>1</v>
      </c>
      <c r="J27" s="79">
        <v>1</v>
      </c>
      <c r="K27" s="68">
        <v>5</v>
      </c>
      <c r="L27" s="84">
        <v>960</v>
      </c>
      <c r="M27" s="85">
        <v>49</v>
      </c>
      <c r="N27" s="84">
        <v>846</v>
      </c>
      <c r="O27" s="85">
        <v>43</v>
      </c>
      <c r="P27" s="84">
        <v>1059</v>
      </c>
      <c r="Q27" s="85">
        <v>54</v>
      </c>
      <c r="R27" s="86">
        <f t="shared" si="0"/>
        <v>2865</v>
      </c>
      <c r="S27" s="87">
        <f t="shared" si="1"/>
        <v>146</v>
      </c>
      <c r="T27" s="88">
        <f>S27/J27</f>
        <v>146</v>
      </c>
      <c r="U27" s="89">
        <f t="shared" si="2"/>
        <v>19.623287671232877</v>
      </c>
      <c r="V27" s="81">
        <v>19074</v>
      </c>
      <c r="W27" s="82">
        <v>879</v>
      </c>
      <c r="X27" s="90">
        <f t="shared" si="5"/>
        <v>-0.8497955331865367</v>
      </c>
      <c r="Y27" s="90">
        <f t="shared" si="6"/>
        <v>-0.8339021615472128</v>
      </c>
      <c r="Z27" s="91">
        <v>1823784</v>
      </c>
      <c r="AA27" s="92">
        <v>103274</v>
      </c>
      <c r="AB27" s="95">
        <f t="shared" si="3"/>
        <v>17.659662645002616</v>
      </c>
    </row>
    <row r="28" spans="1:28" s="61" customFormat="1" ht="11.25">
      <c r="A28" s="54">
        <v>22</v>
      </c>
      <c r="B28" s="66"/>
      <c r="C28" s="63" t="s">
        <v>93</v>
      </c>
      <c r="D28" s="64" t="s">
        <v>39</v>
      </c>
      <c r="E28" s="97" t="s">
        <v>93</v>
      </c>
      <c r="F28" s="65">
        <v>43679</v>
      </c>
      <c r="G28" s="60" t="s">
        <v>54</v>
      </c>
      <c r="H28" s="69">
        <v>196</v>
      </c>
      <c r="I28" s="69">
        <v>20</v>
      </c>
      <c r="J28" s="79">
        <v>20</v>
      </c>
      <c r="K28" s="68">
        <v>2</v>
      </c>
      <c r="L28" s="102">
        <v>602.000000020467</v>
      </c>
      <c r="M28" s="103">
        <v>43</v>
      </c>
      <c r="N28" s="102">
        <v>298.000000062434</v>
      </c>
      <c r="O28" s="103">
        <v>22</v>
      </c>
      <c r="P28" s="102">
        <v>1031.99999998023</v>
      </c>
      <c r="Q28" s="103">
        <v>75</v>
      </c>
      <c r="R28" s="100">
        <f t="shared" si="0"/>
        <v>1932.0000000631312</v>
      </c>
      <c r="S28" s="101">
        <f t="shared" si="1"/>
        <v>140</v>
      </c>
      <c r="T28" s="88">
        <f>S28/J28</f>
        <v>7</v>
      </c>
      <c r="U28" s="89">
        <f t="shared" si="2"/>
        <v>13.800000000450938</v>
      </c>
      <c r="V28" s="81">
        <v>62727.5</v>
      </c>
      <c r="W28" s="82">
        <v>3794</v>
      </c>
      <c r="X28" s="90">
        <f t="shared" si="5"/>
        <v>-0.9692001115927921</v>
      </c>
      <c r="Y28" s="90">
        <f t="shared" si="6"/>
        <v>-0.9630996309963099</v>
      </c>
      <c r="Z28" s="104">
        <v>127091.5</v>
      </c>
      <c r="AA28" s="105">
        <v>8445</v>
      </c>
      <c r="AB28" s="95">
        <f t="shared" si="3"/>
        <v>15.049319123741858</v>
      </c>
    </row>
    <row r="29" spans="1:28" s="61" customFormat="1" ht="11.25">
      <c r="A29" s="54">
        <v>23</v>
      </c>
      <c r="B29" s="55"/>
      <c r="C29" s="63" t="s">
        <v>56</v>
      </c>
      <c r="D29" s="64" t="s">
        <v>30</v>
      </c>
      <c r="E29" s="97" t="s">
        <v>57</v>
      </c>
      <c r="F29" s="65">
        <v>43601</v>
      </c>
      <c r="G29" s="60" t="s">
        <v>34</v>
      </c>
      <c r="H29" s="69">
        <v>353</v>
      </c>
      <c r="I29" s="83">
        <v>2</v>
      </c>
      <c r="J29" s="80">
        <v>2</v>
      </c>
      <c r="K29" s="68">
        <v>13</v>
      </c>
      <c r="L29" s="102">
        <v>469.000000049113</v>
      </c>
      <c r="M29" s="103">
        <v>34</v>
      </c>
      <c r="N29" s="102">
        <v>460.50000002331</v>
      </c>
      <c r="O29" s="103">
        <v>23</v>
      </c>
      <c r="P29" s="102">
        <v>426.500000029808</v>
      </c>
      <c r="Q29" s="103">
        <v>27</v>
      </c>
      <c r="R29" s="100">
        <f t="shared" si="0"/>
        <v>1356.000000102231</v>
      </c>
      <c r="S29" s="101">
        <f t="shared" si="1"/>
        <v>84</v>
      </c>
      <c r="T29" s="88">
        <f>S29/J29</f>
        <v>42</v>
      </c>
      <c r="U29" s="89">
        <f t="shared" si="2"/>
        <v>16.142857144074178</v>
      </c>
      <c r="V29" s="81">
        <v>7282.5</v>
      </c>
      <c r="W29" s="82">
        <v>266</v>
      </c>
      <c r="X29" s="90">
        <f t="shared" si="5"/>
        <v>-0.8138002059591856</v>
      </c>
      <c r="Y29" s="90">
        <f t="shared" si="6"/>
        <v>-0.6842105263157895</v>
      </c>
      <c r="Z29" s="110">
        <v>16694933.09</v>
      </c>
      <c r="AA29" s="111">
        <v>943460</v>
      </c>
      <c r="AB29" s="95">
        <f t="shared" si="3"/>
        <v>17.695432864138382</v>
      </c>
    </row>
    <row r="30" spans="1:28" s="61" customFormat="1" ht="11.25">
      <c r="A30" s="54">
        <v>24</v>
      </c>
      <c r="B30" s="55"/>
      <c r="C30" s="56" t="s">
        <v>92</v>
      </c>
      <c r="D30" s="57" t="s">
        <v>42</v>
      </c>
      <c r="E30" s="96" t="s">
        <v>92</v>
      </c>
      <c r="F30" s="59">
        <v>43679</v>
      </c>
      <c r="G30" s="60" t="s">
        <v>44</v>
      </c>
      <c r="H30" s="67">
        <v>79</v>
      </c>
      <c r="I30" s="67">
        <v>14</v>
      </c>
      <c r="J30" s="79">
        <v>14</v>
      </c>
      <c r="K30" s="68">
        <v>2</v>
      </c>
      <c r="L30" s="102">
        <v>250.999999984296</v>
      </c>
      <c r="M30" s="103">
        <v>17</v>
      </c>
      <c r="N30" s="102">
        <v>76.0000000306486</v>
      </c>
      <c r="O30" s="103">
        <v>7</v>
      </c>
      <c r="P30" s="102">
        <v>534.999999997778</v>
      </c>
      <c r="Q30" s="103">
        <v>40</v>
      </c>
      <c r="R30" s="100">
        <f t="shared" si="0"/>
        <v>862.0000000127226</v>
      </c>
      <c r="S30" s="101">
        <f t="shared" si="1"/>
        <v>64</v>
      </c>
      <c r="T30" s="88">
        <f>S30/J30</f>
        <v>4.571428571428571</v>
      </c>
      <c r="U30" s="89">
        <f t="shared" si="2"/>
        <v>13.46875000019879</v>
      </c>
      <c r="V30" s="81">
        <v>31743</v>
      </c>
      <c r="W30" s="82">
        <v>2159</v>
      </c>
      <c r="X30" s="90">
        <f t="shared" si="5"/>
        <v>-0.9728444066404334</v>
      </c>
      <c r="Y30" s="90">
        <f t="shared" si="6"/>
        <v>-0.9703566465956461</v>
      </c>
      <c r="Z30" s="106">
        <v>62153</v>
      </c>
      <c r="AA30" s="107">
        <v>4318</v>
      </c>
      <c r="AB30" s="95">
        <f t="shared" si="3"/>
        <v>14.393932376100047</v>
      </c>
    </row>
    <row r="31" spans="1:28" s="61" customFormat="1" ht="11.25">
      <c r="A31" s="54">
        <v>25</v>
      </c>
      <c r="B31" s="55"/>
      <c r="C31" s="56" t="s">
        <v>49</v>
      </c>
      <c r="D31" s="57" t="s">
        <v>35</v>
      </c>
      <c r="E31" s="96" t="s">
        <v>50</v>
      </c>
      <c r="F31" s="59">
        <v>43420</v>
      </c>
      <c r="G31" s="60" t="s">
        <v>37</v>
      </c>
      <c r="H31" s="67">
        <v>134</v>
      </c>
      <c r="I31" s="67">
        <v>4</v>
      </c>
      <c r="J31" s="79">
        <v>4</v>
      </c>
      <c r="K31" s="68">
        <v>23</v>
      </c>
      <c r="L31" s="102">
        <v>324.000000012291</v>
      </c>
      <c r="M31" s="103">
        <v>19</v>
      </c>
      <c r="N31" s="102">
        <v>481.999999969187</v>
      </c>
      <c r="O31" s="103">
        <v>28</v>
      </c>
      <c r="P31" s="102">
        <v>173.999999989332</v>
      </c>
      <c r="Q31" s="103">
        <v>9</v>
      </c>
      <c r="R31" s="100">
        <f t="shared" si="0"/>
        <v>979.99999997081</v>
      </c>
      <c r="S31" s="101">
        <f t="shared" si="1"/>
        <v>56</v>
      </c>
      <c r="T31" s="88">
        <f>S31/J31</f>
        <v>14</v>
      </c>
      <c r="U31" s="89">
        <f t="shared" si="2"/>
        <v>17.49999999947875</v>
      </c>
      <c r="V31" s="81"/>
      <c r="W31" s="82"/>
      <c r="X31" s="90">
        <f t="shared" si="5"/>
      </c>
      <c r="Y31" s="90">
        <f t="shared" si="6"/>
      </c>
      <c r="Z31" s="108">
        <v>562273.36</v>
      </c>
      <c r="AA31" s="109">
        <v>47303</v>
      </c>
      <c r="AB31" s="95">
        <f t="shared" si="3"/>
        <v>11.886632137496564</v>
      </c>
    </row>
    <row r="32" spans="1:28" s="61" customFormat="1" ht="11.25">
      <c r="A32" s="54">
        <v>26</v>
      </c>
      <c r="B32" s="55"/>
      <c r="C32" s="56" t="s">
        <v>85</v>
      </c>
      <c r="D32" s="58" t="s">
        <v>42</v>
      </c>
      <c r="E32" s="96" t="s">
        <v>85</v>
      </c>
      <c r="F32" s="59">
        <v>43642</v>
      </c>
      <c r="G32" s="60" t="s">
        <v>55</v>
      </c>
      <c r="H32" s="67">
        <v>127</v>
      </c>
      <c r="I32" s="67">
        <v>5</v>
      </c>
      <c r="J32" s="79">
        <v>5</v>
      </c>
      <c r="K32" s="68">
        <v>3</v>
      </c>
      <c r="L32" s="102">
        <v>201.999999977527</v>
      </c>
      <c r="M32" s="103">
        <v>21</v>
      </c>
      <c r="N32" s="102">
        <v>113.999999991119</v>
      </c>
      <c r="O32" s="103">
        <v>9</v>
      </c>
      <c r="P32" s="102">
        <v>144.999999981968</v>
      </c>
      <c r="Q32" s="103">
        <v>11</v>
      </c>
      <c r="R32" s="100">
        <f t="shared" si="0"/>
        <v>460.999999950614</v>
      </c>
      <c r="S32" s="101">
        <f t="shared" si="1"/>
        <v>41</v>
      </c>
      <c r="T32" s="88">
        <f>S32/J32</f>
        <v>8.2</v>
      </c>
      <c r="U32" s="89">
        <f t="shared" si="2"/>
        <v>11.243902437819854</v>
      </c>
      <c r="V32" s="81">
        <v>23304</v>
      </c>
      <c r="W32" s="82">
        <v>1560</v>
      </c>
      <c r="X32" s="90">
        <f t="shared" si="5"/>
        <v>-0.9802179883303032</v>
      </c>
      <c r="Y32" s="90">
        <f t="shared" si="6"/>
        <v>-0.9737179487179487</v>
      </c>
      <c r="Z32" s="106">
        <v>232822</v>
      </c>
      <c r="AA32" s="107">
        <v>16091</v>
      </c>
      <c r="AB32" s="95">
        <f t="shared" si="3"/>
        <v>14.469082095581381</v>
      </c>
    </row>
    <row r="33" spans="1:28" s="61" customFormat="1" ht="11.25">
      <c r="A33" s="54">
        <v>27</v>
      </c>
      <c r="B33" s="55"/>
      <c r="C33" s="56" t="s">
        <v>60</v>
      </c>
      <c r="D33" s="57" t="s">
        <v>35</v>
      </c>
      <c r="E33" s="96" t="s">
        <v>59</v>
      </c>
      <c r="F33" s="59">
        <v>43616</v>
      </c>
      <c r="G33" s="60" t="s">
        <v>37</v>
      </c>
      <c r="H33" s="67">
        <v>176</v>
      </c>
      <c r="I33" s="67">
        <v>3</v>
      </c>
      <c r="J33" s="79">
        <v>3</v>
      </c>
      <c r="K33" s="68">
        <v>9</v>
      </c>
      <c r="L33" s="102">
        <v>187.99999998343</v>
      </c>
      <c r="M33" s="103">
        <v>13</v>
      </c>
      <c r="N33" s="102">
        <v>196.000000027074</v>
      </c>
      <c r="O33" s="103">
        <v>14</v>
      </c>
      <c r="P33" s="102">
        <v>146.000000001137</v>
      </c>
      <c r="Q33" s="103">
        <v>10</v>
      </c>
      <c r="R33" s="100">
        <f t="shared" si="0"/>
        <v>530.000000011641</v>
      </c>
      <c r="S33" s="101">
        <f t="shared" si="1"/>
        <v>37</v>
      </c>
      <c r="T33" s="88">
        <f>S33/J33</f>
        <v>12.333333333333334</v>
      </c>
      <c r="U33" s="89">
        <f t="shared" si="2"/>
        <v>14.324324324638946</v>
      </c>
      <c r="V33" s="81"/>
      <c r="W33" s="82"/>
      <c r="X33" s="90">
        <f t="shared" si="5"/>
      </c>
      <c r="Y33" s="90">
        <f t="shared" si="6"/>
      </c>
      <c r="Z33" s="108">
        <v>259835.46</v>
      </c>
      <c r="AA33" s="109">
        <v>16904</v>
      </c>
      <c r="AB33" s="95">
        <f t="shared" si="3"/>
        <v>15.371241126360625</v>
      </c>
    </row>
    <row r="34" spans="1:28" s="61" customFormat="1" ht="11.25">
      <c r="A34" s="54">
        <v>28</v>
      </c>
      <c r="B34" s="55"/>
      <c r="C34" s="99" t="s">
        <v>75</v>
      </c>
      <c r="D34" s="57" t="s">
        <v>30</v>
      </c>
      <c r="E34" s="96" t="s">
        <v>76</v>
      </c>
      <c r="F34" s="59">
        <v>43665</v>
      </c>
      <c r="G34" s="60" t="s">
        <v>41</v>
      </c>
      <c r="H34" s="67">
        <v>11</v>
      </c>
      <c r="I34" s="67">
        <v>2</v>
      </c>
      <c r="J34" s="79">
        <v>2</v>
      </c>
      <c r="K34" s="68">
        <v>4</v>
      </c>
      <c r="L34" s="102">
        <v>162.999999997888</v>
      </c>
      <c r="M34" s="103">
        <v>19</v>
      </c>
      <c r="N34" s="102">
        <v>38.0000000153243</v>
      </c>
      <c r="O34" s="103">
        <v>11</v>
      </c>
      <c r="P34" s="102">
        <v>38.9999999796395</v>
      </c>
      <c r="Q34" s="103">
        <v>7</v>
      </c>
      <c r="R34" s="100">
        <f t="shared" si="0"/>
        <v>239.99999999285183</v>
      </c>
      <c r="S34" s="101">
        <f t="shared" si="1"/>
        <v>37</v>
      </c>
      <c r="T34" s="88">
        <f>S34/J34</f>
        <v>18.5</v>
      </c>
      <c r="U34" s="89">
        <f t="shared" si="2"/>
        <v>6.486486486293293</v>
      </c>
      <c r="V34" s="81">
        <v>750.000000014833</v>
      </c>
      <c r="W34" s="82">
        <v>45</v>
      </c>
      <c r="X34" s="90">
        <f t="shared" si="5"/>
        <v>-0.6800000000158596</v>
      </c>
      <c r="Y34" s="90">
        <f t="shared" si="6"/>
        <v>-0.17777777777777778</v>
      </c>
      <c r="Z34" s="106">
        <v>33360</v>
      </c>
      <c r="AA34" s="107">
        <v>2091</v>
      </c>
      <c r="AB34" s="95">
        <f t="shared" si="3"/>
        <v>15.954088952654232</v>
      </c>
    </row>
    <row r="35" spans="1:28" s="61" customFormat="1" ht="11.25">
      <c r="A35" s="54">
        <v>29</v>
      </c>
      <c r="B35" s="55"/>
      <c r="C35" s="56" t="s">
        <v>74</v>
      </c>
      <c r="D35" s="57" t="s">
        <v>39</v>
      </c>
      <c r="E35" s="96" t="s">
        <v>74</v>
      </c>
      <c r="F35" s="59">
        <v>43665</v>
      </c>
      <c r="G35" s="60" t="s">
        <v>37</v>
      </c>
      <c r="H35" s="67">
        <v>85</v>
      </c>
      <c r="I35" s="67">
        <v>4</v>
      </c>
      <c r="J35" s="79">
        <v>4</v>
      </c>
      <c r="K35" s="68">
        <v>4</v>
      </c>
      <c r="L35" s="102">
        <v>161.000000014403</v>
      </c>
      <c r="M35" s="103">
        <v>8</v>
      </c>
      <c r="N35" s="102">
        <v>491.000000032001</v>
      </c>
      <c r="O35" s="103">
        <v>17</v>
      </c>
      <c r="P35" s="102">
        <v>244.000000014674</v>
      </c>
      <c r="Q35" s="103">
        <v>11</v>
      </c>
      <c r="R35" s="100">
        <f t="shared" si="0"/>
        <v>896.000000061078</v>
      </c>
      <c r="S35" s="101">
        <f t="shared" si="1"/>
        <v>36</v>
      </c>
      <c r="T35" s="88">
        <f>S35/J35</f>
        <v>9</v>
      </c>
      <c r="U35" s="89">
        <f t="shared" si="2"/>
        <v>24.888888890585502</v>
      </c>
      <c r="V35" s="81">
        <v>4169</v>
      </c>
      <c r="W35" s="82">
        <v>198</v>
      </c>
      <c r="X35" s="90">
        <f t="shared" si="5"/>
        <v>-0.7850803549865488</v>
      </c>
      <c r="Y35" s="90">
        <f t="shared" si="6"/>
        <v>-0.8181818181818182</v>
      </c>
      <c r="Z35" s="108">
        <v>169463</v>
      </c>
      <c r="AA35" s="109">
        <v>8287</v>
      </c>
      <c r="AB35" s="95">
        <f t="shared" si="3"/>
        <v>20.44925787377821</v>
      </c>
    </row>
    <row r="36" spans="1:28" s="61" customFormat="1" ht="11.25">
      <c r="A36" s="54">
        <v>30</v>
      </c>
      <c r="B36" s="55"/>
      <c r="C36" s="56" t="s">
        <v>81</v>
      </c>
      <c r="D36" s="57" t="s">
        <v>31</v>
      </c>
      <c r="E36" s="96" t="s">
        <v>82</v>
      </c>
      <c r="F36" s="59">
        <v>43672</v>
      </c>
      <c r="G36" s="60" t="s">
        <v>36</v>
      </c>
      <c r="H36" s="67">
        <v>93</v>
      </c>
      <c r="I36" s="67">
        <v>2</v>
      </c>
      <c r="J36" s="79">
        <v>2</v>
      </c>
      <c r="K36" s="68">
        <v>3</v>
      </c>
      <c r="L36" s="102">
        <v>221.999999976932</v>
      </c>
      <c r="M36" s="103">
        <v>9</v>
      </c>
      <c r="N36" s="102">
        <v>322.999999993122</v>
      </c>
      <c r="O36" s="103">
        <v>13</v>
      </c>
      <c r="P36" s="102">
        <v>260.499999974413</v>
      </c>
      <c r="Q36" s="103">
        <v>11</v>
      </c>
      <c r="R36" s="100">
        <f t="shared" si="0"/>
        <v>805.4999999444669</v>
      </c>
      <c r="S36" s="101">
        <f t="shared" si="1"/>
        <v>33</v>
      </c>
      <c r="T36" s="88">
        <f>S36/J36</f>
        <v>16.5</v>
      </c>
      <c r="U36" s="89">
        <f t="shared" si="2"/>
        <v>24.40909090740809</v>
      </c>
      <c r="V36" s="81">
        <v>6972</v>
      </c>
      <c r="W36" s="82">
        <v>310</v>
      </c>
      <c r="X36" s="90">
        <f t="shared" si="5"/>
        <v>-0.8844664371852456</v>
      </c>
      <c r="Y36" s="90">
        <f t="shared" si="6"/>
        <v>-0.8935483870967742</v>
      </c>
      <c r="Z36" s="106">
        <v>134274</v>
      </c>
      <c r="AA36" s="107">
        <v>6790</v>
      </c>
      <c r="AB36" s="95">
        <f t="shared" si="3"/>
        <v>19.775257731958764</v>
      </c>
    </row>
    <row r="37" spans="1:28" s="61" customFormat="1" ht="11.25">
      <c r="A37" s="54">
        <v>31</v>
      </c>
      <c r="B37" s="55"/>
      <c r="C37" s="56" t="s">
        <v>70</v>
      </c>
      <c r="D37" s="57" t="s">
        <v>39</v>
      </c>
      <c r="E37" s="96" t="s">
        <v>70</v>
      </c>
      <c r="F37" s="59">
        <v>43658</v>
      </c>
      <c r="G37" s="60" t="s">
        <v>43</v>
      </c>
      <c r="H37" s="67">
        <v>38</v>
      </c>
      <c r="I37" s="67">
        <v>1</v>
      </c>
      <c r="J37" s="79">
        <v>1</v>
      </c>
      <c r="K37" s="68">
        <v>5</v>
      </c>
      <c r="L37" s="102">
        <v>119.999999996426</v>
      </c>
      <c r="M37" s="103">
        <v>11</v>
      </c>
      <c r="N37" s="102">
        <v>24.0000000212267</v>
      </c>
      <c r="O37" s="103">
        <v>2</v>
      </c>
      <c r="P37" s="102">
        <v>92.0000000082305</v>
      </c>
      <c r="Q37" s="103">
        <v>8</v>
      </c>
      <c r="R37" s="100">
        <f t="shared" si="0"/>
        <v>236.0000000258832</v>
      </c>
      <c r="S37" s="101">
        <f t="shared" si="1"/>
        <v>21</v>
      </c>
      <c r="T37" s="88">
        <f>S37/J37</f>
        <v>21</v>
      </c>
      <c r="U37" s="89">
        <f t="shared" si="2"/>
        <v>11.238095239327771</v>
      </c>
      <c r="V37" s="81">
        <v>558</v>
      </c>
      <c r="W37" s="82">
        <v>50</v>
      </c>
      <c r="X37" s="90">
        <f t="shared" si="5"/>
        <v>-0.5770609318532559</v>
      </c>
      <c r="Y37" s="90">
        <f t="shared" si="6"/>
        <v>-0.58</v>
      </c>
      <c r="Z37" s="106">
        <v>28939</v>
      </c>
      <c r="AA37" s="107">
        <v>2078</v>
      </c>
      <c r="AB37" s="95">
        <f t="shared" si="3"/>
        <v>13.926371511068336</v>
      </c>
    </row>
    <row r="38" spans="1:28" s="61" customFormat="1" ht="11.25">
      <c r="A38" s="54">
        <v>32</v>
      </c>
      <c r="B38" s="55"/>
      <c r="C38" s="56" t="s">
        <v>52</v>
      </c>
      <c r="D38" s="57" t="s">
        <v>38</v>
      </c>
      <c r="E38" s="96" t="s">
        <v>51</v>
      </c>
      <c r="F38" s="59">
        <v>43441</v>
      </c>
      <c r="G38" s="60" t="s">
        <v>37</v>
      </c>
      <c r="H38" s="67">
        <v>120</v>
      </c>
      <c r="I38" s="67">
        <v>1</v>
      </c>
      <c r="J38" s="79">
        <v>1</v>
      </c>
      <c r="K38" s="68">
        <v>30</v>
      </c>
      <c r="L38" s="102">
        <v>90.0000000247463</v>
      </c>
      <c r="M38" s="103">
        <v>9</v>
      </c>
      <c r="N38" s="102">
        <v>90.0000000247463</v>
      </c>
      <c r="O38" s="103">
        <v>9</v>
      </c>
      <c r="P38" s="102">
        <v>0</v>
      </c>
      <c r="Q38" s="103">
        <v>0</v>
      </c>
      <c r="R38" s="100">
        <f t="shared" si="0"/>
        <v>180.0000000494926</v>
      </c>
      <c r="S38" s="101">
        <f t="shared" si="1"/>
        <v>18</v>
      </c>
      <c r="T38" s="88">
        <f>S38/J38</f>
        <v>18</v>
      </c>
      <c r="U38" s="89">
        <f t="shared" si="2"/>
        <v>10.000000002749589</v>
      </c>
      <c r="V38" s="81"/>
      <c r="W38" s="82"/>
      <c r="X38" s="90">
        <f t="shared" si="5"/>
      </c>
      <c r="Y38" s="90">
        <f t="shared" si="6"/>
      </c>
      <c r="Z38" s="108">
        <v>479988.65</v>
      </c>
      <c r="AA38" s="109">
        <v>41585</v>
      </c>
      <c r="AB38" s="95">
        <f t="shared" si="3"/>
        <v>11.542350607190093</v>
      </c>
    </row>
    <row r="39" spans="1:28" s="61" customFormat="1" ht="11.25">
      <c r="A39" s="54">
        <v>33</v>
      </c>
      <c r="B39" s="55"/>
      <c r="C39" s="56" t="s">
        <v>83</v>
      </c>
      <c r="D39" s="57" t="s">
        <v>38</v>
      </c>
      <c r="E39" s="96" t="s">
        <v>84</v>
      </c>
      <c r="F39" s="59">
        <v>43672</v>
      </c>
      <c r="G39" s="60" t="s">
        <v>40</v>
      </c>
      <c r="H39" s="67">
        <v>182</v>
      </c>
      <c r="I39" s="67">
        <v>4</v>
      </c>
      <c r="J39" s="79">
        <v>4</v>
      </c>
      <c r="K39" s="68">
        <v>3</v>
      </c>
      <c r="L39" s="102">
        <v>26.000000004711</v>
      </c>
      <c r="M39" s="103">
        <v>2</v>
      </c>
      <c r="N39" s="102">
        <v>44.000000020631</v>
      </c>
      <c r="O39" s="103">
        <v>4</v>
      </c>
      <c r="P39" s="102">
        <v>86.0000000029239</v>
      </c>
      <c r="Q39" s="103">
        <v>8</v>
      </c>
      <c r="R39" s="100">
        <f>L39+N39+P39</f>
        <v>156.0000000282659</v>
      </c>
      <c r="S39" s="101">
        <f>M39+O39+Q39</f>
        <v>14</v>
      </c>
      <c r="T39" s="88">
        <f>S39/J39</f>
        <v>3.5</v>
      </c>
      <c r="U39" s="89">
        <f>R39/S39</f>
        <v>11.142857144876135</v>
      </c>
      <c r="V39" s="81">
        <v>1039.999999952548</v>
      </c>
      <c r="W39" s="82">
        <v>79</v>
      </c>
      <c r="X39" s="90">
        <f t="shared" si="5"/>
        <v>-0.8499999999659772</v>
      </c>
      <c r="Y39" s="90">
        <f t="shared" si="6"/>
        <v>-0.8227848101265823</v>
      </c>
      <c r="Z39" s="104">
        <v>110622.5</v>
      </c>
      <c r="AA39" s="105">
        <v>7352</v>
      </c>
      <c r="AB39" s="95">
        <f>Z39/AA39</f>
        <v>15.046585963003265</v>
      </c>
    </row>
    <row r="40" spans="1:28" s="61" customFormat="1" ht="11.25">
      <c r="A40" s="54">
        <v>34</v>
      </c>
      <c r="B40" s="55"/>
      <c r="C40" s="56" t="s">
        <v>68</v>
      </c>
      <c r="D40" s="57" t="s">
        <v>30</v>
      </c>
      <c r="E40" s="96" t="s">
        <v>69</v>
      </c>
      <c r="F40" s="59">
        <v>43658</v>
      </c>
      <c r="G40" s="60" t="s">
        <v>36</v>
      </c>
      <c r="H40" s="67">
        <v>316</v>
      </c>
      <c r="I40" s="67">
        <v>1</v>
      </c>
      <c r="J40" s="79">
        <v>1</v>
      </c>
      <c r="K40" s="68">
        <v>5</v>
      </c>
      <c r="L40" s="102">
        <v>38.9999999796395</v>
      </c>
      <c r="M40" s="103">
        <v>3</v>
      </c>
      <c r="N40" s="102">
        <v>101.999999980506</v>
      </c>
      <c r="O40" s="103">
        <v>8</v>
      </c>
      <c r="P40" s="102">
        <v>0</v>
      </c>
      <c r="Q40" s="103">
        <v>0</v>
      </c>
      <c r="R40" s="100">
        <f>L40+N40+P40</f>
        <v>140.9999999601455</v>
      </c>
      <c r="S40" s="101">
        <f>M40+O40+Q40</f>
        <v>11</v>
      </c>
      <c r="T40" s="88">
        <f>S40/J40</f>
        <v>11</v>
      </c>
      <c r="U40" s="89">
        <f>R40/S40</f>
        <v>12.818181814558681</v>
      </c>
      <c r="V40" s="81">
        <v>4484</v>
      </c>
      <c r="W40" s="82">
        <v>358</v>
      </c>
      <c r="X40" s="90">
        <f t="shared" si="5"/>
        <v>-0.9685548617394858</v>
      </c>
      <c r="Y40" s="90">
        <f t="shared" si="6"/>
        <v>-0.9692737430167597</v>
      </c>
      <c r="Z40" s="106">
        <v>1270937.5</v>
      </c>
      <c r="AA40" s="107">
        <v>80052</v>
      </c>
      <c r="AB40" s="95">
        <f>Z40/AA40</f>
        <v>15.876399090591116</v>
      </c>
    </row>
    <row r="41" spans="1:28" s="61" customFormat="1" ht="11.25">
      <c r="A41" s="54">
        <v>35</v>
      </c>
      <c r="B41" s="55"/>
      <c r="C41" s="56" t="s">
        <v>48</v>
      </c>
      <c r="D41" s="57" t="s">
        <v>39</v>
      </c>
      <c r="E41" s="96" t="s">
        <v>48</v>
      </c>
      <c r="F41" s="59">
        <v>43399</v>
      </c>
      <c r="G41" s="60" t="s">
        <v>36</v>
      </c>
      <c r="H41" s="67">
        <v>411</v>
      </c>
      <c r="I41" s="67">
        <v>1</v>
      </c>
      <c r="J41" s="79">
        <v>1</v>
      </c>
      <c r="K41" s="68">
        <v>34</v>
      </c>
      <c r="L41" s="102">
        <v>121.99999997991</v>
      </c>
      <c r="M41" s="103">
        <v>8</v>
      </c>
      <c r="N41" s="102">
        <v>0</v>
      </c>
      <c r="O41" s="103">
        <v>0</v>
      </c>
      <c r="P41" s="102">
        <v>0</v>
      </c>
      <c r="Q41" s="103">
        <v>0</v>
      </c>
      <c r="R41" s="100">
        <f>L41+N41+P41</f>
        <v>121.99999997991</v>
      </c>
      <c r="S41" s="101">
        <f>M41+O41+Q41</f>
        <v>8</v>
      </c>
      <c r="T41" s="88">
        <f>S41/J41</f>
        <v>8</v>
      </c>
      <c r="U41" s="89">
        <f>R41/S41</f>
        <v>15.24999999748875</v>
      </c>
      <c r="V41" s="81"/>
      <c r="W41" s="82"/>
      <c r="X41" s="90">
        <f t="shared" si="5"/>
      </c>
      <c r="Y41" s="90">
        <f t="shared" si="6"/>
      </c>
      <c r="Z41" s="106">
        <v>84599253.17</v>
      </c>
      <c r="AA41" s="107">
        <v>6480424</v>
      </c>
      <c r="AB41" s="95">
        <f>Z41/AA41</f>
        <v>13.054586115044325</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2019-08-12T18:31:29Z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