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71" windowWidth="15420" windowHeight="4500" tabRatio="687" activeTab="0"/>
  </bookViews>
  <sheets>
    <sheet name="26-28.7.2019 (hafta sonu)" sheetId="1" r:id="rId1"/>
  </sheets>
  <definedNames>
    <definedName name="Excel_BuiltIn__FilterDatabase" localSheetId="0">'26-28.7.2019 (hafta sonu)'!$A$1:$AB$47</definedName>
    <definedName name="_xlnm.Print_Area" localSheetId="0">'26-28.7.2019 (hafta sonu)'!#REF!</definedName>
  </definedNames>
  <calcPr fullCalcOnLoad="1"/>
</workbook>
</file>

<file path=xl/sharedStrings.xml><?xml version="1.0" encoding="utf-8"?>
<sst xmlns="http://schemas.openxmlformats.org/spreadsheetml/2006/main" count="209" uniqueCount="118">
  <si>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</si>
  <si>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</si>
  <si>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</si>
  <si>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</si>
  <si>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</si>
  <si>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</si>
  <si>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</si>
  <si>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</si>
  <si>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</si>
  <si>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</si>
  <si>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</si>
  <si>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</si>
  <si>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</si>
  <si>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</si>
  <si>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</si>
  <si>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</si>
  <si>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</si>
  <si>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</si>
  <si>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</si>
  <si>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</si>
  <si>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</si>
  <si>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</si>
  <si>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</si>
  <si>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</si>
  <si>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</si>
  <si>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</si>
  <si>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</si>
  <si>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</si>
  <si>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</si>
  <si>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</si>
  <si>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</si>
  <si>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</si>
  <si>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</si>
  <si>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</si>
  <si>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</si>
  <si>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</si>
  <si>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</si>
  <si>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</si>
  <si>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</si>
  <si>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FİLMARTI</t>
  </si>
  <si>
    <t>13+</t>
  </si>
  <si>
    <t>ÖZEN FİLM</t>
  </si>
  <si>
    <t>BS DAĞITIM</t>
  </si>
  <si>
    <t>13+15A</t>
  </si>
  <si>
    <t>MC FİLM</t>
  </si>
  <si>
    <t>18+</t>
  </si>
  <si>
    <t>13A</t>
  </si>
  <si>
    <t>KORUYUCU</t>
  </si>
  <si>
    <t>KORKULUK</t>
  </si>
  <si>
    <t>THE PREDATOR</t>
  </si>
  <si>
    <t>PREDATOR</t>
  </si>
  <si>
    <t>CJET</t>
  </si>
  <si>
    <t>BOHEMIAN RHAPSODY</t>
  </si>
  <si>
    <t>BİZİ HATIRLA</t>
  </si>
  <si>
    <t>BLACKWELL</t>
  </si>
  <si>
    <t>TME FILMS</t>
  </si>
  <si>
    <t>STL3</t>
  </si>
  <si>
    <t>JOHN WICK 3:  PARABELLUM</t>
  </si>
  <si>
    <t>JOHN WICK 3</t>
  </si>
  <si>
    <t>AYKUT ENİŞTE</t>
  </si>
  <si>
    <t>ALADDIN</t>
  </si>
  <si>
    <t>THE SECRET LIFE OF PETS 2</t>
  </si>
  <si>
    <t>EVCİL HAYVANLARIN GİZLİ YAŞAMI 2</t>
  </si>
  <si>
    <t>CONDORITO: LA PELICULA</t>
  </si>
  <si>
    <t>KAHRAMAN TAVUK UZAYDA</t>
  </si>
  <si>
    <t>TOY STORY 4</t>
  </si>
  <si>
    <t>OYUNCAK HİKAYESİ 4</t>
  </si>
  <si>
    <t>ANNA</t>
  </si>
  <si>
    <t>YESTERDAY</t>
  </si>
  <si>
    <t>ANNABELLE 3</t>
  </si>
  <si>
    <t>ANNABELLE COMES HOME</t>
  </si>
  <si>
    <t>COLETTE</t>
  </si>
  <si>
    <t>EFSUNLU KABİRDEN GELEN</t>
  </si>
  <si>
    <t>LILIANE SUSEWIND</t>
  </si>
  <si>
    <t>SEVİMLİ DOSTLAR</t>
  </si>
  <si>
    <t>ÖRÜMCEK-ADAM: EVDEN UZAKTA</t>
  </si>
  <si>
    <t>SPIDER-MAN: FAR FROM HOME</t>
  </si>
  <si>
    <t>APORIA</t>
  </si>
  <si>
    <t>KIYAMET DENEYİ</t>
  </si>
  <si>
    <t>ESCAPE PLAN 3: THE EXTRACTORS</t>
  </si>
  <si>
    <t>KAÇIŞ PLANI 3</t>
  </si>
  <si>
    <t>TERRA WILLY: PLANETE INCONNUE</t>
  </si>
  <si>
    <t>ASTRONOT WILLY: MACERA GEZEGENİ</t>
  </si>
  <si>
    <t>DEAD MAN</t>
  </si>
  <si>
    <t>ÖLÜ ADAM</t>
  </si>
  <si>
    <t>CİN DERESİ: MÜSFER</t>
  </si>
  <si>
    <t>AMOUREUX DE MA FEMME</t>
  </si>
  <si>
    <t>ARKADAŞIMIN AŞKI</t>
  </si>
  <si>
    <t>CRAWL</t>
  </si>
  <si>
    <t>ÖLÜMCÜL SULAR</t>
  </si>
  <si>
    <t>ECİNNİ: TILSIMLI MEZAR</t>
  </si>
  <si>
    <t>GLORIA BELL</t>
  </si>
  <si>
    <t>OIKTOS</t>
  </si>
  <si>
    <t>ZAVALLI</t>
  </si>
  <si>
    <t>AKILLARA SEZA</t>
  </si>
  <si>
    <t>D-DAY ASSASINS</t>
  </si>
  <si>
    <t>KURTULUŞ GÜNÜ</t>
  </si>
  <si>
    <t>ŞAHIS 46</t>
  </si>
  <si>
    <t>L'EMPEREUR DE PARIS</t>
  </si>
  <si>
    <t>İMPARATOR;: YER ALTI DÜNYASININ HÜKÜMDARI</t>
  </si>
  <si>
    <t>CRYPTO</t>
  </si>
  <si>
    <t>KRİPTO VURGUN</t>
  </si>
  <si>
    <t>THE LION KING</t>
  </si>
  <si>
    <t>ASLAN KRAL</t>
  </si>
  <si>
    <t>26 - 28 TEMMUZ  2019 / 29. VİZYON HAFTASI</t>
  </si>
  <si>
    <t>MODSOMMAR</t>
  </si>
  <si>
    <t>RİTÜEL</t>
  </si>
  <si>
    <t>GAİP</t>
  </si>
  <si>
    <t>YULI</t>
  </si>
  <si>
    <t>THE HUMMINGBIRD PROJECT</t>
  </si>
  <si>
    <t>KOD ADI: HUMMINGBIRD</t>
  </si>
  <si>
    <t>CURSE OF THE SCARECROW</t>
  </si>
  <si>
    <t>TÜYLÜ ARKADAŞLAR</t>
  </si>
  <si>
    <t>FEATHER FRIENDS</t>
  </si>
  <si>
    <t>LITTLE HERO</t>
  </si>
  <si>
    <t>KÜÇÜK KAHRAMAN</t>
  </si>
  <si>
    <t>CİN AŞK BÜYÜSÜ</t>
  </si>
  <si>
    <t>THE BOUNCER</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</si>
</sst>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s>
  <fonts count="85">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b/>
      <sz val="7"/>
      <color indexed="23"/>
      <name val="Calibri"/>
      <family val="2"/>
    </font>
    <font>
      <sz val="7"/>
      <color indexed="23"/>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b/>
      <sz val="7"/>
      <color theme="0" tint="-0.4999699890613556"/>
      <name val="Calibri"/>
      <family val="2"/>
    </font>
    <font>
      <sz val="7"/>
      <color theme="1"/>
      <name val="Calibri"/>
      <family val="2"/>
    </font>
    <font>
      <sz val="7"/>
      <color theme="0" tint="-0.49996998906135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4" fillId="20" borderId="5" applyNumberFormat="0" applyAlignment="0" applyProtection="0"/>
    <xf numFmtId="0" fontId="3" fillId="0" borderId="0">
      <alignment/>
      <protection/>
    </xf>
    <xf numFmtId="0" fontId="30" fillId="21" borderId="0" applyNumberFormat="0" applyBorder="0" applyAlignment="0" applyProtection="0"/>
    <xf numFmtId="0" fontId="65" fillId="22" borderId="6" applyNumberFormat="0" applyAlignment="0" applyProtection="0"/>
    <xf numFmtId="0" fontId="66" fillId="20" borderId="6" applyNumberFormat="0" applyAlignment="0" applyProtection="0"/>
    <xf numFmtId="0" fontId="67" fillId="23" borderId="7" applyNumberFormat="0" applyAlignment="0" applyProtection="0"/>
    <xf numFmtId="0" fontId="68" fillId="24" borderId="0" applyNumberFormat="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0"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1"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2" fillId="0" borderId="10" applyNumberFormat="0" applyFill="0" applyAlignment="0" applyProtection="0"/>
    <xf numFmtId="0" fontId="73"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6"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2">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0" fontId="26" fillId="0" borderId="14" xfId="0" applyNumberFormat="1" applyFont="1" applyFill="1" applyBorder="1" applyAlignment="1" applyProtection="1">
      <alignment horizontal="center" vertical="center"/>
      <protection/>
    </xf>
    <xf numFmtId="0" fontId="27" fillId="0" borderId="14" xfId="0" applyFont="1" applyFill="1" applyBorder="1" applyAlignment="1">
      <alignment horizontal="center" vertical="center"/>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29"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4" fillId="0" borderId="14" xfId="44" applyNumberFormat="1" applyFont="1" applyFill="1" applyBorder="1" applyAlignment="1" applyProtection="1">
      <alignment horizontal="right" vertical="center"/>
      <protection locked="0"/>
    </xf>
    <xf numFmtId="3" fontId="74" fillId="0" borderId="14" xfId="44" applyNumberFormat="1" applyFont="1" applyFill="1" applyBorder="1" applyAlignment="1" applyProtection="1">
      <alignment horizontal="right" vertical="center"/>
      <protection locked="0"/>
    </xf>
    <xf numFmtId="0" fontId="31" fillId="35" borderId="0" xfId="0" applyFont="1" applyFill="1" applyAlignment="1">
      <alignment horizontal="center" vertical="center"/>
    </xf>
    <xf numFmtId="0" fontId="28" fillId="36" borderId="12" xfId="0" applyFont="1" applyFill="1" applyBorder="1" applyAlignment="1" applyProtection="1">
      <alignment horizontal="center"/>
      <protection locked="0"/>
    </xf>
    <xf numFmtId="0" fontId="75" fillId="36" borderId="13" xfId="0" applyNumberFormat="1" applyFont="1" applyFill="1" applyBorder="1" applyAlignment="1" applyProtection="1">
      <alignment horizontal="center" vertical="center" textRotation="90"/>
      <protection locked="0"/>
    </xf>
    <xf numFmtId="0" fontId="76" fillId="35" borderId="0" xfId="0" applyFont="1" applyFill="1" applyAlignment="1">
      <alignment horizontal="center" vertical="center"/>
    </xf>
    <xf numFmtId="0" fontId="77" fillId="35" borderId="0" xfId="0" applyNumberFormat="1" applyFont="1" applyFill="1" applyAlignment="1">
      <alignment horizontal="center" vertical="center"/>
    </xf>
    <xf numFmtId="0" fontId="78" fillId="35" borderId="0" xfId="0" applyFont="1" applyFill="1" applyBorder="1" applyAlignment="1" applyProtection="1">
      <alignment horizontal="center" vertical="center"/>
      <protection locked="0"/>
    </xf>
    <xf numFmtId="0" fontId="79" fillId="36" borderId="12" xfId="0" applyFont="1" applyFill="1" applyBorder="1" applyAlignment="1" applyProtection="1">
      <alignment horizontal="center"/>
      <protection locked="0"/>
    </xf>
    <xf numFmtId="0" fontId="79" fillId="36" borderId="13" xfId="0" applyNumberFormat="1" applyFont="1" applyFill="1" applyBorder="1" applyAlignment="1" applyProtection="1">
      <alignment horizontal="center" vertical="center" textRotation="90"/>
      <protection locked="0"/>
    </xf>
    <xf numFmtId="4" fontId="80" fillId="35" borderId="0" xfId="0" applyNumberFormat="1" applyFont="1" applyFill="1" applyBorder="1" applyAlignment="1" applyProtection="1">
      <alignment horizontal="center" vertical="center"/>
      <protection/>
    </xf>
    <xf numFmtId="0" fontId="81" fillId="0" borderId="14" xfId="0" applyFont="1" applyFill="1" applyBorder="1" applyAlignment="1">
      <alignment horizontal="center" vertical="center"/>
    </xf>
    <xf numFmtId="0" fontId="81" fillId="0" borderId="14" xfId="0" applyFont="1" applyFill="1" applyBorder="1" applyAlignment="1" applyProtection="1">
      <alignment horizontal="center" vertical="center"/>
      <protection locked="0"/>
    </xf>
    <xf numFmtId="4" fontId="28" fillId="0" borderId="14" xfId="0" applyNumberFormat="1" applyFont="1" applyFill="1" applyBorder="1" applyAlignment="1">
      <alignment vertical="center"/>
    </xf>
    <xf numFmtId="3" fontId="28"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1" applyNumberFormat="1" applyFont="1" applyFill="1" applyBorder="1" applyAlignment="1" applyProtection="1">
      <alignment vertical="center"/>
      <protection/>
    </xf>
    <xf numFmtId="2" fontId="6" fillId="0" borderId="14" xfId="141" applyNumberFormat="1" applyFont="1" applyFill="1" applyBorder="1" applyAlignment="1" applyProtection="1">
      <alignment vertical="center"/>
      <protection/>
    </xf>
    <xf numFmtId="185" fontId="6" fillId="0" borderId="14" xfId="143"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9" applyNumberFormat="1" applyFont="1" applyFill="1" applyBorder="1" applyAlignment="1" applyProtection="1">
      <alignment horizontal="right" vertical="center"/>
      <protection/>
    </xf>
    <xf numFmtId="3" fontId="23" fillId="0" borderId="14" xfId="69"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0" fontId="82" fillId="0" borderId="14" xfId="0" applyFont="1" applyFill="1" applyBorder="1" applyAlignment="1">
      <alignment vertical="center"/>
    </xf>
    <xf numFmtId="189" fontId="82" fillId="0" borderId="14" xfId="0" applyNumberFormat="1" applyFont="1" applyFill="1" applyBorder="1" applyAlignment="1">
      <alignment vertical="center"/>
    </xf>
    <xf numFmtId="189" fontId="27" fillId="0" borderId="14" xfId="0" applyNumberFormat="1" applyFont="1" applyFill="1" applyBorder="1" applyAlignment="1">
      <alignment vertical="center"/>
    </xf>
    <xf numFmtId="0" fontId="27" fillId="0" borderId="14" xfId="0" applyNumberFormat="1" applyFont="1" applyFill="1" applyBorder="1" applyAlignment="1" applyProtection="1">
      <alignment vertical="center"/>
      <protection locked="0"/>
    </xf>
    <xf numFmtId="0" fontId="83" fillId="0" borderId="14" xfId="0" applyFont="1" applyBorder="1" applyAlignment="1">
      <alignment vertical="center"/>
    </xf>
    <xf numFmtId="0" fontId="83" fillId="0" borderId="14" xfId="0" applyFont="1" applyBorder="1" applyAlignment="1">
      <alignment vertical="center"/>
    </xf>
    <xf numFmtId="189" fontId="84" fillId="0" borderId="14" xfId="0" applyNumberFormat="1" applyFont="1" applyFill="1" applyBorder="1" applyAlignment="1">
      <alignment vertical="center"/>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5"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xf numFmtId="0" fontId="21" fillId="36" borderId="12" xfId="0" applyFont="1" applyFill="1" applyBorder="1" applyAlignment="1">
      <alignment horizontal="center" vertical="center" wrapText="1"/>
    </xf>
  </cellXfs>
  <cellStyles count="14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_BuiltIn_İyi 1" xfId="69"/>
    <cellStyle name="Giriş" xfId="70"/>
    <cellStyle name="Hesaplama" xfId="71"/>
    <cellStyle name="İşaretli Hücre" xfId="72"/>
    <cellStyle name="İyi" xfId="73"/>
    <cellStyle name="Followed Hyperlink" xfId="74"/>
    <cellStyle name="Hyperlink" xfId="75"/>
    <cellStyle name="Köprü 2" xfId="76"/>
    <cellStyle name="Kötü" xfId="77"/>
    <cellStyle name="Normal 10" xfId="78"/>
    <cellStyle name="Normal 11" xfId="79"/>
    <cellStyle name="Normal 11 2" xfId="80"/>
    <cellStyle name="Normal 12" xfId="81"/>
    <cellStyle name="Normal 12 2" xfId="82"/>
    <cellStyle name="Normal 13" xfId="83"/>
    <cellStyle name="Normal 14" xfId="84"/>
    <cellStyle name="Normal 2" xfId="85"/>
    <cellStyle name="Normal 2 10 10" xfId="86"/>
    <cellStyle name="Normal 2 10 10 2" xfId="87"/>
    <cellStyle name="Normal 2 2" xfId="88"/>
    <cellStyle name="Normal 2 2 2" xfId="89"/>
    <cellStyle name="Normal 2 2 2 2" xfId="90"/>
    <cellStyle name="Normal 2 2 3" xfId="91"/>
    <cellStyle name="Normal 2 2 4" xfId="92"/>
    <cellStyle name="Normal 2 2 5" xfId="93"/>
    <cellStyle name="Normal 2 2 5 2" xfId="94"/>
    <cellStyle name="Normal 2 3" xfId="95"/>
    <cellStyle name="Normal 2 4" xfId="96"/>
    <cellStyle name="Normal 2 5" xfId="97"/>
    <cellStyle name="Normal 2 5 2" xfId="98"/>
    <cellStyle name="Normal 2 6" xfId="99"/>
    <cellStyle name="Normal 2 7" xfId="100"/>
    <cellStyle name="Normal 3" xfId="101"/>
    <cellStyle name="Normal 3 2" xfId="102"/>
    <cellStyle name="Normal 4" xfId="103"/>
    <cellStyle name="Normal 4 2" xfId="104"/>
    <cellStyle name="Normal 5" xfId="105"/>
    <cellStyle name="Normal 5 2" xfId="106"/>
    <cellStyle name="Normal 5 2 2" xfId="107"/>
    <cellStyle name="Normal 5 3" xfId="108"/>
    <cellStyle name="Normal 5 4" xfId="109"/>
    <cellStyle name="Normal 5 5" xfId="110"/>
    <cellStyle name="Normal 6" xfId="111"/>
    <cellStyle name="Normal 6 2" xfId="112"/>
    <cellStyle name="Normal 6 3" xfId="113"/>
    <cellStyle name="Normal 6 4" xfId="114"/>
    <cellStyle name="Normal 7" xfId="115"/>
    <cellStyle name="Normal 7 2" xfId="116"/>
    <cellStyle name="Normal 8" xfId="117"/>
    <cellStyle name="Normal 9" xfId="118"/>
    <cellStyle name="Not" xfId="119"/>
    <cellStyle name="Nötr" xfId="120"/>
    <cellStyle name="Onaylı" xfId="121"/>
    <cellStyle name="Currency" xfId="122"/>
    <cellStyle name="Currency [0]" xfId="123"/>
    <cellStyle name="ParaBirimi 2" xfId="124"/>
    <cellStyle name="ParaBirimi 3" xfId="125"/>
    <cellStyle name="Toplam" xfId="126"/>
    <cellStyle name="Uyarı Metni" xfId="127"/>
    <cellStyle name="Virgül 10" xfId="128"/>
    <cellStyle name="Virgül 2" xfId="129"/>
    <cellStyle name="Virgül 2 2" xfId="130"/>
    <cellStyle name="Virgül 2 2 4" xfId="131"/>
    <cellStyle name="Virgül 3" xfId="132"/>
    <cellStyle name="Virgül 3 2" xfId="133"/>
    <cellStyle name="Virgül 4" xfId="134"/>
    <cellStyle name="Vurgu1" xfId="135"/>
    <cellStyle name="Vurgu2" xfId="136"/>
    <cellStyle name="Vurgu3" xfId="137"/>
    <cellStyle name="Vurgu4" xfId="138"/>
    <cellStyle name="Vurgu5" xfId="139"/>
    <cellStyle name="Vurgu6" xfId="140"/>
    <cellStyle name="Percent" xfId="141"/>
    <cellStyle name="Yüzde 2" xfId="142"/>
    <cellStyle name="Yüzde 2 2" xfId="143"/>
    <cellStyle name="Yüzde 2 3" xfId="144"/>
    <cellStyle name="Yüzde 2 4" xfId="145"/>
    <cellStyle name="Yüzde 2 4 2" xfId="146"/>
    <cellStyle name="Yüzde 3" xfId="147"/>
    <cellStyle name="Yüzde 4" xfId="148"/>
    <cellStyle name="Yüzde 5" xfId="149"/>
    <cellStyle name="Yüzde 6" xfId="150"/>
    <cellStyle name="Yüzde 6 2" xfId="151"/>
    <cellStyle name="Yüzde 7" xfId="152"/>
    <cellStyle name="Yüzde 7 2"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7"/>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3.28125" style="2" bestFit="1" customWidth="1"/>
    <col min="3" max="3" width="19.421875" style="3" bestFit="1" customWidth="1"/>
    <col min="4" max="4" width="4.00390625" style="4" bestFit="1" customWidth="1"/>
    <col min="5" max="5" width="21.57421875" style="6" bestFit="1" customWidth="1"/>
    <col min="6" max="6" width="5.8515625" style="7" bestFit="1" customWidth="1"/>
    <col min="7" max="7" width="13.57421875" style="8" bestFit="1" customWidth="1"/>
    <col min="8" max="8" width="3.140625" style="9" bestFit="1" customWidth="1"/>
    <col min="9" max="9" width="3.140625" style="9" customWidth="1"/>
    <col min="10" max="10" width="3.140625" style="78"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8.421875" style="16" customWidth="1"/>
    <col min="20" max="20" width="4.28125" style="17" bestFit="1" customWidth="1"/>
    <col min="21" max="21" width="4.28125" style="18" bestFit="1" customWidth="1"/>
    <col min="22" max="22" width="8.28125" style="18" bestFit="1" customWidth="1"/>
    <col min="23" max="23" width="5.57421875" style="17" bestFit="1" customWidth="1"/>
    <col min="24" max="24" width="4.28125" style="19" bestFit="1" customWidth="1"/>
    <col min="25" max="25" width="5.00390625" style="19" bestFit="1" customWidth="1"/>
    <col min="26" max="26" width="9.00390625" style="13" bestFit="1" customWidth="1"/>
    <col min="27" max="27" width="5.57421875" style="14" bestFit="1" customWidth="1"/>
    <col min="28" max="28" width="4.28125" style="20" bestFit="1" customWidth="1"/>
    <col min="29" max="16384" width="4.57421875" style="3" customWidth="1"/>
  </cols>
  <sheetData>
    <row r="1" spans="1:28" s="26" customFormat="1" ht="12.75">
      <c r="A1" s="21"/>
      <c r="B1" s="107" t="s">
        <v>0</v>
      </c>
      <c r="C1" s="107"/>
      <c r="D1" s="22"/>
      <c r="E1" s="23"/>
      <c r="F1" s="24"/>
      <c r="G1" s="23"/>
      <c r="H1" s="25"/>
      <c r="I1" s="70"/>
      <c r="J1" s="73"/>
      <c r="K1" s="25"/>
      <c r="L1" s="108" t="s">
        <v>1</v>
      </c>
      <c r="M1" s="108"/>
      <c r="N1" s="108"/>
      <c r="O1" s="108"/>
      <c r="P1" s="108"/>
      <c r="Q1" s="108"/>
      <c r="R1" s="108"/>
      <c r="S1" s="108"/>
      <c r="T1" s="108"/>
      <c r="U1" s="108"/>
      <c r="V1" s="108"/>
      <c r="W1" s="108"/>
      <c r="X1" s="108"/>
      <c r="Y1" s="108"/>
      <c r="Z1" s="108"/>
      <c r="AA1" s="108"/>
      <c r="AB1" s="108"/>
    </row>
    <row r="2" spans="1:28" s="26" customFormat="1" ht="12.75">
      <c r="A2" s="21"/>
      <c r="B2" s="109" t="s">
        <v>2</v>
      </c>
      <c r="C2" s="109"/>
      <c r="D2" s="27"/>
      <c r="E2" s="28"/>
      <c r="F2" s="29"/>
      <c r="G2" s="28"/>
      <c r="H2" s="30"/>
      <c r="I2" s="30"/>
      <c r="J2" s="74"/>
      <c r="K2" s="31"/>
      <c r="L2" s="108"/>
      <c r="M2" s="108"/>
      <c r="N2" s="108"/>
      <c r="O2" s="108"/>
      <c r="P2" s="108"/>
      <c r="Q2" s="108"/>
      <c r="R2" s="108"/>
      <c r="S2" s="108"/>
      <c r="T2" s="108"/>
      <c r="U2" s="108"/>
      <c r="V2" s="108"/>
      <c r="W2" s="108"/>
      <c r="X2" s="108"/>
      <c r="Y2" s="108"/>
      <c r="Z2" s="108"/>
      <c r="AA2" s="108"/>
      <c r="AB2" s="108"/>
    </row>
    <row r="3" spans="1:28" s="26" customFormat="1" ht="11.25">
      <c r="A3" s="21"/>
      <c r="B3" s="110" t="s">
        <v>104</v>
      </c>
      <c r="C3" s="110"/>
      <c r="D3" s="32"/>
      <c r="E3" s="33"/>
      <c r="F3" s="34"/>
      <c r="G3" s="33"/>
      <c r="H3" s="35"/>
      <c r="I3" s="35"/>
      <c r="J3" s="75"/>
      <c r="K3" s="35"/>
      <c r="L3" s="108"/>
      <c r="M3" s="108"/>
      <c r="N3" s="108"/>
      <c r="O3" s="108"/>
      <c r="P3" s="108"/>
      <c r="Q3" s="108"/>
      <c r="R3" s="108"/>
      <c r="S3" s="108"/>
      <c r="T3" s="108"/>
      <c r="U3" s="108"/>
      <c r="V3" s="108"/>
      <c r="W3" s="108"/>
      <c r="X3" s="108"/>
      <c r="Y3" s="108"/>
      <c r="Z3" s="108"/>
      <c r="AA3" s="108"/>
      <c r="AB3" s="108"/>
    </row>
    <row r="4" spans="1:28" s="42" customFormat="1" ht="11.25">
      <c r="A4" s="36"/>
      <c r="B4" s="37"/>
      <c r="C4" s="38"/>
      <c r="D4" s="39"/>
      <c r="E4" s="38"/>
      <c r="F4" s="40"/>
      <c r="G4" s="41"/>
      <c r="H4" s="41"/>
      <c r="I4" s="71"/>
      <c r="J4" s="76"/>
      <c r="K4" s="41"/>
      <c r="L4" s="111" t="s">
        <v>3</v>
      </c>
      <c r="M4" s="111"/>
      <c r="N4" s="111" t="s">
        <v>4</v>
      </c>
      <c r="O4" s="111"/>
      <c r="P4" s="111" t="s">
        <v>5</v>
      </c>
      <c r="Q4" s="111"/>
      <c r="R4" s="111" t="s">
        <v>6</v>
      </c>
      <c r="S4" s="111"/>
      <c r="T4" s="111"/>
      <c r="U4" s="111"/>
      <c r="V4" s="111" t="s">
        <v>7</v>
      </c>
      <c r="W4" s="111"/>
      <c r="X4" s="111" t="s">
        <v>8</v>
      </c>
      <c r="Y4" s="111"/>
      <c r="Z4" s="111" t="s">
        <v>9</v>
      </c>
      <c r="AA4" s="111"/>
      <c r="AB4" s="111"/>
    </row>
    <row r="5" spans="1:28" s="53" customFormat="1" ht="42.75" customHeight="1">
      <c r="A5" s="43"/>
      <c r="B5" s="44"/>
      <c r="C5" s="45" t="s">
        <v>10</v>
      </c>
      <c r="D5" s="46" t="s">
        <v>11</v>
      </c>
      <c r="E5" s="45" t="s">
        <v>12</v>
      </c>
      <c r="F5" s="47" t="s">
        <v>13</v>
      </c>
      <c r="G5" s="48" t="s">
        <v>14</v>
      </c>
      <c r="H5" s="49" t="s">
        <v>15</v>
      </c>
      <c r="I5" s="72" t="s">
        <v>16</v>
      </c>
      <c r="J5" s="77"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0" customFormat="1" ht="11.25">
      <c r="A7" s="54">
        <v>1</v>
      </c>
      <c r="B7" s="61" t="s">
        <v>29</v>
      </c>
      <c r="C7" s="101" t="s">
        <v>102</v>
      </c>
      <c r="D7" s="56" t="s">
        <v>46</v>
      </c>
      <c r="E7" s="102" t="s">
        <v>103</v>
      </c>
      <c r="F7" s="58">
        <v>43665</v>
      </c>
      <c r="G7" s="59" t="s">
        <v>28</v>
      </c>
      <c r="H7" s="65">
        <v>359</v>
      </c>
      <c r="I7" s="65">
        <v>362</v>
      </c>
      <c r="J7" s="79">
        <v>592</v>
      </c>
      <c r="K7" s="66">
        <v>2</v>
      </c>
      <c r="L7" s="84">
        <v>516839</v>
      </c>
      <c r="M7" s="85">
        <v>25016</v>
      </c>
      <c r="N7" s="84">
        <v>692026</v>
      </c>
      <c r="O7" s="85">
        <v>32936</v>
      </c>
      <c r="P7" s="84">
        <v>736838</v>
      </c>
      <c r="Q7" s="85">
        <v>35545</v>
      </c>
      <c r="R7" s="86">
        <f aca="true" t="shared" si="0" ref="R7:R38">L7+N7+P7</f>
        <v>1945703</v>
      </c>
      <c r="S7" s="87">
        <f aca="true" t="shared" si="1" ref="S7:S38">M7+O7+Q7</f>
        <v>93497</v>
      </c>
      <c r="T7" s="88">
        <f>S7/J7</f>
        <v>157.9341216216216</v>
      </c>
      <c r="U7" s="89">
        <f aca="true" t="shared" si="2" ref="U7:U38">R7/S7</f>
        <v>20.810325464988182</v>
      </c>
      <c r="V7" s="81">
        <v>2945878</v>
      </c>
      <c r="W7" s="82">
        <v>139456</v>
      </c>
      <c r="X7" s="90">
        <f aca="true" t="shared" si="3" ref="X7:Y9">IF(V7&lt;&gt;0,-(V7-R7)/V7,"")</f>
        <v>-0.3395167756437979</v>
      </c>
      <c r="Y7" s="90">
        <f t="shared" si="3"/>
        <v>-0.32955914410279946</v>
      </c>
      <c r="Z7" s="91">
        <v>7141376</v>
      </c>
      <c r="AA7" s="92">
        <v>360762</v>
      </c>
      <c r="AB7" s="95">
        <f aca="true" t="shared" si="4" ref="AB7:AB38">Z7/AA7</f>
        <v>19.79525559787339</v>
      </c>
    </row>
    <row r="8" spans="1:28" s="60" customFormat="1" ht="11.25">
      <c r="A8" s="54">
        <v>2</v>
      </c>
      <c r="B8" s="55"/>
      <c r="C8" s="100" t="s">
        <v>76</v>
      </c>
      <c r="D8" s="62" t="s">
        <v>31</v>
      </c>
      <c r="E8" s="103" t="s">
        <v>75</v>
      </c>
      <c r="F8" s="63">
        <v>43651</v>
      </c>
      <c r="G8" s="59" t="s">
        <v>32</v>
      </c>
      <c r="H8" s="67">
        <v>373</v>
      </c>
      <c r="I8" s="67">
        <v>355</v>
      </c>
      <c r="J8" s="79">
        <v>428</v>
      </c>
      <c r="K8" s="66">
        <v>4</v>
      </c>
      <c r="L8" s="84">
        <v>222578</v>
      </c>
      <c r="M8" s="85">
        <v>11709</v>
      </c>
      <c r="N8" s="84">
        <v>304399</v>
      </c>
      <c r="O8" s="85">
        <v>15786</v>
      </c>
      <c r="P8" s="84">
        <v>324898</v>
      </c>
      <c r="Q8" s="85">
        <v>16963</v>
      </c>
      <c r="R8" s="86">
        <f t="shared" si="0"/>
        <v>851875</v>
      </c>
      <c r="S8" s="87">
        <f t="shared" si="1"/>
        <v>44458</v>
      </c>
      <c r="T8" s="88">
        <f>S8/J8</f>
        <v>103.87383177570094</v>
      </c>
      <c r="U8" s="89">
        <f t="shared" si="2"/>
        <v>19.16134329029646</v>
      </c>
      <c r="V8" s="81">
        <v>1205553</v>
      </c>
      <c r="W8" s="82">
        <v>64052</v>
      </c>
      <c r="X8" s="90">
        <f t="shared" si="3"/>
        <v>-0.2933740781201656</v>
      </c>
      <c r="Y8" s="90">
        <f t="shared" si="3"/>
        <v>-0.30590769999375506</v>
      </c>
      <c r="Z8" s="93">
        <v>15402234</v>
      </c>
      <c r="AA8" s="94">
        <v>829434</v>
      </c>
      <c r="AB8" s="95">
        <f t="shared" si="4"/>
        <v>18.569571539145972</v>
      </c>
    </row>
    <row r="9" spans="1:28" s="60" customFormat="1" ht="11.25">
      <c r="A9" s="54">
        <v>3</v>
      </c>
      <c r="B9" s="55"/>
      <c r="C9" s="101" t="s">
        <v>65</v>
      </c>
      <c r="D9" s="56" t="s">
        <v>35</v>
      </c>
      <c r="E9" s="102" t="s">
        <v>66</v>
      </c>
      <c r="F9" s="58">
        <v>43636</v>
      </c>
      <c r="G9" s="59" t="s">
        <v>28</v>
      </c>
      <c r="H9" s="65">
        <v>350</v>
      </c>
      <c r="I9" s="65">
        <v>227</v>
      </c>
      <c r="J9" s="79">
        <v>227</v>
      </c>
      <c r="K9" s="66">
        <v>6</v>
      </c>
      <c r="L9" s="84">
        <v>100867</v>
      </c>
      <c r="M9" s="85">
        <v>5594</v>
      </c>
      <c r="N9" s="84">
        <v>147703</v>
      </c>
      <c r="O9" s="85">
        <v>7935</v>
      </c>
      <c r="P9" s="84">
        <v>147243</v>
      </c>
      <c r="Q9" s="85">
        <v>7877</v>
      </c>
      <c r="R9" s="86">
        <f t="shared" si="0"/>
        <v>395813</v>
      </c>
      <c r="S9" s="87">
        <f t="shared" si="1"/>
        <v>21406</v>
      </c>
      <c r="T9" s="88">
        <f>S9/J9</f>
        <v>94.29955947136564</v>
      </c>
      <c r="U9" s="89">
        <f t="shared" si="2"/>
        <v>18.490750256937307</v>
      </c>
      <c r="V9" s="81">
        <v>527016</v>
      </c>
      <c r="W9" s="82">
        <v>28972</v>
      </c>
      <c r="X9" s="90">
        <f t="shared" si="3"/>
        <v>-0.24895449094524644</v>
      </c>
      <c r="Y9" s="90">
        <f t="shared" si="3"/>
        <v>-0.26114869529200607</v>
      </c>
      <c r="Z9" s="91">
        <v>10359271</v>
      </c>
      <c r="AA9" s="92">
        <v>634908</v>
      </c>
      <c r="AB9" s="95">
        <f t="shared" si="4"/>
        <v>16.316176516912687</v>
      </c>
    </row>
    <row r="10" spans="1:28" s="60" customFormat="1" ht="11.25">
      <c r="A10" s="54">
        <v>4</v>
      </c>
      <c r="B10" s="61" t="s">
        <v>29</v>
      </c>
      <c r="C10" s="101" t="s">
        <v>105</v>
      </c>
      <c r="D10" s="56" t="s">
        <v>45</v>
      </c>
      <c r="E10" s="102" t="s">
        <v>106</v>
      </c>
      <c r="F10" s="58">
        <v>43672</v>
      </c>
      <c r="G10" s="59" t="s">
        <v>37</v>
      </c>
      <c r="H10" s="65">
        <v>177</v>
      </c>
      <c r="I10" s="65">
        <v>177</v>
      </c>
      <c r="J10" s="79">
        <v>177</v>
      </c>
      <c r="K10" s="66">
        <v>1</v>
      </c>
      <c r="L10" s="84">
        <v>69598.5</v>
      </c>
      <c r="M10" s="85">
        <v>3479</v>
      </c>
      <c r="N10" s="84">
        <v>87110.5</v>
      </c>
      <c r="O10" s="85">
        <v>4272</v>
      </c>
      <c r="P10" s="84">
        <v>93690</v>
      </c>
      <c r="Q10" s="85">
        <v>4624</v>
      </c>
      <c r="R10" s="86">
        <f t="shared" si="0"/>
        <v>250399</v>
      </c>
      <c r="S10" s="87">
        <f t="shared" si="1"/>
        <v>12375</v>
      </c>
      <c r="T10" s="88">
        <f>S10/J10</f>
        <v>69.91525423728814</v>
      </c>
      <c r="U10" s="89">
        <f t="shared" si="2"/>
        <v>20.234262626262627</v>
      </c>
      <c r="V10" s="81"/>
      <c r="W10" s="82"/>
      <c r="X10" s="90"/>
      <c r="Y10" s="90"/>
      <c r="Z10" s="96">
        <v>250399</v>
      </c>
      <c r="AA10" s="97">
        <v>12375</v>
      </c>
      <c r="AB10" s="95">
        <f t="shared" si="4"/>
        <v>20.234262626262627</v>
      </c>
    </row>
    <row r="11" spans="1:28" s="60" customFormat="1" ht="11.25">
      <c r="A11" s="54">
        <v>5</v>
      </c>
      <c r="B11" s="61" t="s">
        <v>29</v>
      </c>
      <c r="C11" s="100" t="s">
        <v>117</v>
      </c>
      <c r="D11" s="62" t="s">
        <v>30</v>
      </c>
      <c r="E11" s="103" t="s">
        <v>47</v>
      </c>
      <c r="F11" s="63">
        <v>43672</v>
      </c>
      <c r="G11" s="59" t="s">
        <v>55</v>
      </c>
      <c r="H11" s="67">
        <v>234</v>
      </c>
      <c r="I11" s="67">
        <v>234</v>
      </c>
      <c r="J11" s="79">
        <v>234</v>
      </c>
      <c r="K11" s="66">
        <v>1</v>
      </c>
      <c r="L11" s="84">
        <v>36183.5</v>
      </c>
      <c r="M11" s="85">
        <v>2070</v>
      </c>
      <c r="N11" s="84">
        <v>50332</v>
      </c>
      <c r="O11" s="85">
        <v>2899</v>
      </c>
      <c r="P11" s="84">
        <v>59252</v>
      </c>
      <c r="Q11" s="85">
        <v>3410</v>
      </c>
      <c r="R11" s="86">
        <f t="shared" si="0"/>
        <v>145767.5</v>
      </c>
      <c r="S11" s="87">
        <f t="shared" si="1"/>
        <v>8379</v>
      </c>
      <c r="T11" s="88">
        <f>S11/J11</f>
        <v>35.80769230769231</v>
      </c>
      <c r="U11" s="89">
        <f t="shared" si="2"/>
        <v>17.396765723833393</v>
      </c>
      <c r="V11" s="81"/>
      <c r="W11" s="82"/>
      <c r="X11" s="90"/>
      <c r="Y11" s="90"/>
      <c r="Z11" s="93">
        <v>145767.5</v>
      </c>
      <c r="AA11" s="94">
        <v>8379</v>
      </c>
      <c r="AB11" s="95">
        <f t="shared" si="4"/>
        <v>17.396765723833393</v>
      </c>
    </row>
    <row r="12" spans="1:28" s="60" customFormat="1" ht="11.25">
      <c r="A12" s="54">
        <v>6</v>
      </c>
      <c r="B12" s="55"/>
      <c r="C12" s="101" t="s">
        <v>59</v>
      </c>
      <c r="D12" s="56" t="s">
        <v>38</v>
      </c>
      <c r="E12" s="102" t="s">
        <v>59</v>
      </c>
      <c r="F12" s="58">
        <v>43501</v>
      </c>
      <c r="G12" s="104" t="s">
        <v>51</v>
      </c>
      <c r="H12" s="65">
        <v>374</v>
      </c>
      <c r="I12" s="65">
        <v>83</v>
      </c>
      <c r="J12" s="79">
        <v>87</v>
      </c>
      <c r="K12" s="66">
        <v>10</v>
      </c>
      <c r="L12" s="84">
        <v>17857</v>
      </c>
      <c r="M12" s="85">
        <v>1698</v>
      </c>
      <c r="N12" s="84">
        <v>27208</v>
      </c>
      <c r="O12" s="85">
        <v>2579</v>
      </c>
      <c r="P12" s="84">
        <v>37251</v>
      </c>
      <c r="Q12" s="85">
        <v>3499</v>
      </c>
      <c r="R12" s="86">
        <f t="shared" si="0"/>
        <v>82316</v>
      </c>
      <c r="S12" s="87">
        <f t="shared" si="1"/>
        <v>7776</v>
      </c>
      <c r="T12" s="88">
        <f>S12/J12</f>
        <v>89.37931034482759</v>
      </c>
      <c r="U12" s="89">
        <f t="shared" si="2"/>
        <v>10.585905349794238</v>
      </c>
      <c r="V12" s="81">
        <v>89952</v>
      </c>
      <c r="W12" s="82">
        <v>8140</v>
      </c>
      <c r="X12" s="90">
        <f aca="true" t="shared" si="5" ref="X12:Y14">IF(V12&lt;&gt;0,-(V12-R12)/V12,"")</f>
        <v>-0.08488971896122377</v>
      </c>
      <c r="Y12" s="90">
        <f t="shared" si="5"/>
        <v>-0.04471744471744472</v>
      </c>
      <c r="Z12" s="91">
        <v>7616666</v>
      </c>
      <c r="AA12" s="92">
        <v>551763</v>
      </c>
      <c r="AB12" s="95">
        <f t="shared" si="4"/>
        <v>13.804234789212035</v>
      </c>
    </row>
    <row r="13" spans="1:28" s="60" customFormat="1" ht="11.25">
      <c r="A13" s="54">
        <v>7</v>
      </c>
      <c r="B13" s="55"/>
      <c r="C13" s="100" t="s">
        <v>70</v>
      </c>
      <c r="D13" s="62" t="s">
        <v>30</v>
      </c>
      <c r="E13" s="103" t="s">
        <v>69</v>
      </c>
      <c r="F13" s="63">
        <v>43644</v>
      </c>
      <c r="G13" s="59" t="s">
        <v>32</v>
      </c>
      <c r="H13" s="67">
        <v>314</v>
      </c>
      <c r="I13" s="67">
        <v>99</v>
      </c>
      <c r="J13" s="79">
        <v>99</v>
      </c>
      <c r="K13" s="66">
        <v>5</v>
      </c>
      <c r="L13" s="84">
        <v>41084</v>
      </c>
      <c r="M13" s="85">
        <v>2071</v>
      </c>
      <c r="N13" s="84">
        <v>46898</v>
      </c>
      <c r="O13" s="85">
        <v>2330</v>
      </c>
      <c r="P13" s="84">
        <v>55706</v>
      </c>
      <c r="Q13" s="85">
        <v>2837</v>
      </c>
      <c r="R13" s="86">
        <f t="shared" si="0"/>
        <v>143688</v>
      </c>
      <c r="S13" s="87">
        <f t="shared" si="1"/>
        <v>7238</v>
      </c>
      <c r="T13" s="88">
        <f>S13/J13</f>
        <v>73.11111111111111</v>
      </c>
      <c r="U13" s="89">
        <f t="shared" si="2"/>
        <v>19.851892788063</v>
      </c>
      <c r="V13" s="81">
        <v>214417</v>
      </c>
      <c r="W13" s="82">
        <v>11600</v>
      </c>
      <c r="X13" s="90">
        <f t="shared" si="5"/>
        <v>-0.3298665684157506</v>
      </c>
      <c r="Y13" s="90">
        <f t="shared" si="5"/>
        <v>-0.37603448275862067</v>
      </c>
      <c r="Z13" s="93">
        <v>4818668</v>
      </c>
      <c r="AA13" s="94">
        <v>277237</v>
      </c>
      <c r="AB13" s="95">
        <f t="shared" si="4"/>
        <v>17.38104221298023</v>
      </c>
    </row>
    <row r="14" spans="1:28" s="60" customFormat="1" ht="11.25">
      <c r="A14" s="54">
        <v>8</v>
      </c>
      <c r="B14" s="55"/>
      <c r="C14" s="101" t="s">
        <v>88</v>
      </c>
      <c r="D14" s="56">
        <v>15</v>
      </c>
      <c r="E14" s="102" t="s">
        <v>89</v>
      </c>
      <c r="F14" s="58">
        <v>43658</v>
      </c>
      <c r="G14" s="59" t="s">
        <v>28</v>
      </c>
      <c r="H14" s="65">
        <v>250</v>
      </c>
      <c r="I14" s="65">
        <v>142</v>
      </c>
      <c r="J14" s="79">
        <v>142</v>
      </c>
      <c r="K14" s="66">
        <v>3</v>
      </c>
      <c r="L14" s="84">
        <v>37332</v>
      </c>
      <c r="M14" s="85">
        <v>1944</v>
      </c>
      <c r="N14" s="84">
        <v>43058</v>
      </c>
      <c r="O14" s="85">
        <v>2169</v>
      </c>
      <c r="P14" s="84">
        <v>51281</v>
      </c>
      <c r="Q14" s="85">
        <v>2678</v>
      </c>
      <c r="R14" s="86">
        <f t="shared" si="0"/>
        <v>131671</v>
      </c>
      <c r="S14" s="87">
        <f t="shared" si="1"/>
        <v>6791</v>
      </c>
      <c r="T14" s="88">
        <f>S14/J14</f>
        <v>47.82394366197183</v>
      </c>
      <c r="U14" s="89">
        <f t="shared" si="2"/>
        <v>19.389044323369166</v>
      </c>
      <c r="V14" s="81">
        <v>293589</v>
      </c>
      <c r="W14" s="82">
        <v>15545</v>
      </c>
      <c r="X14" s="90">
        <f t="shared" si="5"/>
        <v>-0.5515124885469143</v>
      </c>
      <c r="Y14" s="90">
        <f t="shared" si="5"/>
        <v>-0.5631392730781601</v>
      </c>
      <c r="Z14" s="91">
        <v>1668655</v>
      </c>
      <c r="AA14" s="92">
        <v>94104</v>
      </c>
      <c r="AB14" s="95">
        <f t="shared" si="4"/>
        <v>17.732030519425315</v>
      </c>
    </row>
    <row r="15" spans="1:28" s="60" customFormat="1" ht="11.25">
      <c r="A15" s="54">
        <v>9</v>
      </c>
      <c r="B15" s="61" t="s">
        <v>29</v>
      </c>
      <c r="C15" s="101" t="s">
        <v>116</v>
      </c>
      <c r="D15" s="57" t="s">
        <v>43</v>
      </c>
      <c r="E15" s="102" t="s">
        <v>116</v>
      </c>
      <c r="F15" s="58">
        <v>43642</v>
      </c>
      <c r="G15" s="59" t="s">
        <v>56</v>
      </c>
      <c r="H15" s="65">
        <v>127</v>
      </c>
      <c r="I15" s="65">
        <v>127</v>
      </c>
      <c r="J15" s="79">
        <v>127</v>
      </c>
      <c r="K15" s="66">
        <v>1</v>
      </c>
      <c r="L15" s="84">
        <v>24743</v>
      </c>
      <c r="M15" s="85">
        <v>1604</v>
      </c>
      <c r="N15" s="84">
        <v>30049</v>
      </c>
      <c r="O15" s="85">
        <v>1896</v>
      </c>
      <c r="P15" s="84">
        <v>46946</v>
      </c>
      <c r="Q15" s="85">
        <v>2932</v>
      </c>
      <c r="R15" s="86">
        <f t="shared" si="0"/>
        <v>101738</v>
      </c>
      <c r="S15" s="87">
        <f t="shared" si="1"/>
        <v>6432</v>
      </c>
      <c r="T15" s="88">
        <f>S15/J15</f>
        <v>50.645669291338585</v>
      </c>
      <c r="U15" s="89">
        <f t="shared" si="2"/>
        <v>15.81747512437811</v>
      </c>
      <c r="V15" s="81"/>
      <c r="W15" s="82"/>
      <c r="X15" s="90"/>
      <c r="Y15" s="90"/>
      <c r="Z15" s="91">
        <v>101738</v>
      </c>
      <c r="AA15" s="92">
        <v>6432</v>
      </c>
      <c r="AB15" s="95">
        <f t="shared" si="4"/>
        <v>15.81747512437811</v>
      </c>
    </row>
    <row r="16" spans="1:28" s="60" customFormat="1" ht="11.25">
      <c r="A16" s="54">
        <v>10</v>
      </c>
      <c r="B16" s="55"/>
      <c r="C16" s="101" t="s">
        <v>79</v>
      </c>
      <c r="D16" s="56" t="s">
        <v>30</v>
      </c>
      <c r="E16" s="102" t="s">
        <v>80</v>
      </c>
      <c r="F16" s="58">
        <v>43658</v>
      </c>
      <c r="G16" s="59" t="s">
        <v>36</v>
      </c>
      <c r="H16" s="65">
        <v>316</v>
      </c>
      <c r="I16" s="65">
        <v>95</v>
      </c>
      <c r="J16" s="79">
        <v>95</v>
      </c>
      <c r="K16" s="66">
        <v>3</v>
      </c>
      <c r="L16" s="84">
        <v>12035</v>
      </c>
      <c r="M16" s="85">
        <v>1034</v>
      </c>
      <c r="N16" s="84">
        <v>18700.5</v>
      </c>
      <c r="O16" s="85">
        <v>1603</v>
      </c>
      <c r="P16" s="84">
        <v>28728</v>
      </c>
      <c r="Q16" s="85">
        <v>2352</v>
      </c>
      <c r="R16" s="86">
        <f t="shared" si="0"/>
        <v>59463.5</v>
      </c>
      <c r="S16" s="87">
        <f t="shared" si="1"/>
        <v>4989</v>
      </c>
      <c r="T16" s="88">
        <f>S16/J16</f>
        <v>52.51578947368421</v>
      </c>
      <c r="U16" s="89">
        <f t="shared" si="2"/>
        <v>11.918921627580678</v>
      </c>
      <c r="V16" s="81">
        <v>181761</v>
      </c>
      <c r="W16" s="82">
        <v>10459</v>
      </c>
      <c r="X16" s="90">
        <f>IF(V16&lt;&gt;0,-(V16-R16)/V16,"")</f>
        <v>-0.6728478606521751</v>
      </c>
      <c r="Y16" s="90">
        <f>IF(W16&lt;&gt;0,-(W16-S16)/W16,"")</f>
        <v>-0.5229945501481977</v>
      </c>
      <c r="Z16" s="91">
        <v>1213662.5</v>
      </c>
      <c r="AA16" s="92">
        <v>74981</v>
      </c>
      <c r="AB16" s="95">
        <f t="shared" si="4"/>
        <v>16.186267187687548</v>
      </c>
    </row>
    <row r="17" spans="1:28" s="60" customFormat="1" ht="11.25">
      <c r="A17" s="54">
        <v>11</v>
      </c>
      <c r="B17" s="61" t="s">
        <v>29</v>
      </c>
      <c r="C17" s="101" t="s">
        <v>111</v>
      </c>
      <c r="D17" s="56" t="s">
        <v>30</v>
      </c>
      <c r="E17" s="102" t="s">
        <v>48</v>
      </c>
      <c r="F17" s="58">
        <v>43672</v>
      </c>
      <c r="G17" s="104" t="s">
        <v>51</v>
      </c>
      <c r="H17" s="65">
        <v>158</v>
      </c>
      <c r="I17" s="65">
        <v>158</v>
      </c>
      <c r="J17" s="79">
        <v>164</v>
      </c>
      <c r="K17" s="66">
        <v>1</v>
      </c>
      <c r="L17" s="84">
        <v>19416</v>
      </c>
      <c r="M17" s="85">
        <v>1128</v>
      </c>
      <c r="N17" s="84">
        <v>24109</v>
      </c>
      <c r="O17" s="85">
        <v>1355</v>
      </c>
      <c r="P17" s="84">
        <v>28095</v>
      </c>
      <c r="Q17" s="85">
        <v>1609</v>
      </c>
      <c r="R17" s="86">
        <f t="shared" si="0"/>
        <v>71620</v>
      </c>
      <c r="S17" s="87">
        <f t="shared" si="1"/>
        <v>4092</v>
      </c>
      <c r="T17" s="88">
        <f>S17/J17</f>
        <v>24.951219512195124</v>
      </c>
      <c r="U17" s="89">
        <f t="shared" si="2"/>
        <v>17.502443792766375</v>
      </c>
      <c r="V17" s="81"/>
      <c r="W17" s="82"/>
      <c r="X17" s="90"/>
      <c r="Y17" s="90"/>
      <c r="Z17" s="91">
        <v>71619</v>
      </c>
      <c r="AA17" s="92">
        <v>4092</v>
      </c>
      <c r="AB17" s="95">
        <f t="shared" si="4"/>
        <v>17.502199413489738</v>
      </c>
    </row>
    <row r="18" spans="1:28" s="60" customFormat="1" ht="11.25">
      <c r="A18" s="54">
        <v>12</v>
      </c>
      <c r="B18" s="61" t="s">
        <v>29</v>
      </c>
      <c r="C18" s="101" t="s">
        <v>113</v>
      </c>
      <c r="D18" s="56" t="s">
        <v>35</v>
      </c>
      <c r="E18" s="102" t="s">
        <v>112</v>
      </c>
      <c r="F18" s="58">
        <v>43672</v>
      </c>
      <c r="G18" s="104" t="s">
        <v>51</v>
      </c>
      <c r="H18" s="65">
        <v>175</v>
      </c>
      <c r="I18" s="65">
        <v>175</v>
      </c>
      <c r="J18" s="79">
        <v>175</v>
      </c>
      <c r="K18" s="66">
        <v>1</v>
      </c>
      <c r="L18" s="84">
        <v>12166</v>
      </c>
      <c r="M18" s="85">
        <v>708</v>
      </c>
      <c r="N18" s="84">
        <v>23283</v>
      </c>
      <c r="O18" s="85">
        <v>1284</v>
      </c>
      <c r="P18" s="84">
        <v>24997</v>
      </c>
      <c r="Q18" s="85">
        <v>1382</v>
      </c>
      <c r="R18" s="86">
        <f t="shared" si="0"/>
        <v>60446</v>
      </c>
      <c r="S18" s="87">
        <f t="shared" si="1"/>
        <v>3374</v>
      </c>
      <c r="T18" s="88">
        <f>S18/J18</f>
        <v>19.28</v>
      </c>
      <c r="U18" s="89">
        <f t="shared" si="2"/>
        <v>17.91523414344991</v>
      </c>
      <c r="V18" s="81"/>
      <c r="W18" s="82"/>
      <c r="X18" s="90"/>
      <c r="Y18" s="90"/>
      <c r="Z18" s="91">
        <v>60446</v>
      </c>
      <c r="AA18" s="92">
        <v>3374</v>
      </c>
      <c r="AB18" s="95">
        <f t="shared" si="4"/>
        <v>17.91523414344991</v>
      </c>
    </row>
    <row r="19" spans="1:28" s="60" customFormat="1" ht="11.25">
      <c r="A19" s="54">
        <v>13</v>
      </c>
      <c r="B19" s="61" t="s">
        <v>29</v>
      </c>
      <c r="C19" s="101" t="s">
        <v>109</v>
      </c>
      <c r="D19" s="56" t="s">
        <v>31</v>
      </c>
      <c r="E19" s="102" t="s">
        <v>110</v>
      </c>
      <c r="F19" s="58">
        <v>43672</v>
      </c>
      <c r="G19" s="59" t="s">
        <v>36</v>
      </c>
      <c r="H19" s="65">
        <v>93</v>
      </c>
      <c r="I19" s="65">
        <v>93</v>
      </c>
      <c r="J19" s="79">
        <v>93</v>
      </c>
      <c r="K19" s="66">
        <v>1</v>
      </c>
      <c r="L19" s="84">
        <v>18221.5</v>
      </c>
      <c r="M19" s="85">
        <v>851</v>
      </c>
      <c r="N19" s="84">
        <v>27091</v>
      </c>
      <c r="O19" s="85">
        <v>1207</v>
      </c>
      <c r="P19" s="84">
        <v>25260.5</v>
      </c>
      <c r="Q19" s="85">
        <v>1197</v>
      </c>
      <c r="R19" s="86">
        <f t="shared" si="0"/>
        <v>70573</v>
      </c>
      <c r="S19" s="87">
        <f t="shared" si="1"/>
        <v>3255</v>
      </c>
      <c r="T19" s="88">
        <f>S19/J19</f>
        <v>35</v>
      </c>
      <c r="U19" s="89">
        <f t="shared" si="2"/>
        <v>21.68141321044547</v>
      </c>
      <c r="V19" s="81"/>
      <c r="W19" s="82"/>
      <c r="X19" s="90"/>
      <c r="Y19" s="90"/>
      <c r="Z19" s="91">
        <v>70573</v>
      </c>
      <c r="AA19" s="92">
        <v>3255</v>
      </c>
      <c r="AB19" s="95">
        <f t="shared" si="4"/>
        <v>21.68141321044547</v>
      </c>
    </row>
    <row r="20" spans="1:28" s="60" customFormat="1" ht="11.25">
      <c r="A20" s="54">
        <v>14</v>
      </c>
      <c r="B20" s="61" t="s">
        <v>29</v>
      </c>
      <c r="C20" s="101" t="s">
        <v>114</v>
      </c>
      <c r="D20" s="56" t="s">
        <v>38</v>
      </c>
      <c r="E20" s="102" t="s">
        <v>115</v>
      </c>
      <c r="F20" s="58">
        <v>43672</v>
      </c>
      <c r="G20" s="59" t="s">
        <v>41</v>
      </c>
      <c r="H20" s="65">
        <v>182</v>
      </c>
      <c r="I20" s="65">
        <v>182</v>
      </c>
      <c r="J20" s="79">
        <v>182</v>
      </c>
      <c r="K20" s="66">
        <v>1</v>
      </c>
      <c r="L20" s="84">
        <v>12353.5</v>
      </c>
      <c r="M20" s="85">
        <v>740</v>
      </c>
      <c r="N20" s="84">
        <v>20917.5</v>
      </c>
      <c r="O20" s="85">
        <v>1265</v>
      </c>
      <c r="P20" s="84">
        <v>19976.5</v>
      </c>
      <c r="Q20" s="85">
        <v>1166</v>
      </c>
      <c r="R20" s="86">
        <f t="shared" si="0"/>
        <v>53247.5</v>
      </c>
      <c r="S20" s="87">
        <f t="shared" si="1"/>
        <v>3171</v>
      </c>
      <c r="T20" s="88">
        <f>S20/J20</f>
        <v>17.423076923076923</v>
      </c>
      <c r="U20" s="89">
        <f t="shared" si="2"/>
        <v>16.792021444339326</v>
      </c>
      <c r="V20" s="81"/>
      <c r="W20" s="82"/>
      <c r="X20" s="90"/>
      <c r="Y20" s="90"/>
      <c r="Z20" s="93">
        <v>53247.5</v>
      </c>
      <c r="AA20" s="94">
        <v>3171</v>
      </c>
      <c r="AB20" s="95">
        <f t="shared" si="4"/>
        <v>16.792021444339326</v>
      </c>
    </row>
    <row r="21" spans="1:28" s="60" customFormat="1" ht="11.25">
      <c r="A21" s="54">
        <v>15</v>
      </c>
      <c r="B21" s="55"/>
      <c r="C21" s="101" t="s">
        <v>94</v>
      </c>
      <c r="D21" s="56" t="s">
        <v>38</v>
      </c>
      <c r="E21" s="102" t="s">
        <v>94</v>
      </c>
      <c r="F21" s="58">
        <v>43665</v>
      </c>
      <c r="G21" s="59" t="s">
        <v>36</v>
      </c>
      <c r="H21" s="65">
        <v>251</v>
      </c>
      <c r="I21" s="65">
        <v>143</v>
      </c>
      <c r="J21" s="79">
        <v>143</v>
      </c>
      <c r="K21" s="66">
        <v>2</v>
      </c>
      <c r="L21" s="84">
        <v>8539</v>
      </c>
      <c r="M21" s="85">
        <v>769</v>
      </c>
      <c r="N21" s="84">
        <v>11119</v>
      </c>
      <c r="O21" s="85">
        <v>997</v>
      </c>
      <c r="P21" s="84">
        <v>15099</v>
      </c>
      <c r="Q21" s="85">
        <v>1359</v>
      </c>
      <c r="R21" s="86">
        <f t="shared" si="0"/>
        <v>34757</v>
      </c>
      <c r="S21" s="87">
        <f t="shared" si="1"/>
        <v>3125</v>
      </c>
      <c r="T21" s="88">
        <f>S21/J21</f>
        <v>21.853146853146853</v>
      </c>
      <c r="U21" s="89">
        <f t="shared" si="2"/>
        <v>11.12224</v>
      </c>
      <c r="V21" s="81">
        <v>150079.5</v>
      </c>
      <c r="W21" s="82">
        <v>8865</v>
      </c>
      <c r="X21" s="90">
        <f>IF(V21&lt;&gt;0,-(V21-R21)/V21,"")</f>
        <v>-0.7684094096795365</v>
      </c>
      <c r="Y21" s="90">
        <f>IF(W21&lt;&gt;0,-(W21-S21)/W21,"")</f>
        <v>-0.6474901297236323</v>
      </c>
      <c r="Z21" s="91">
        <v>319721.5</v>
      </c>
      <c r="AA21" s="92">
        <v>21444</v>
      </c>
      <c r="AB21" s="95">
        <f t="shared" si="4"/>
        <v>14.909601753404216</v>
      </c>
    </row>
    <row r="22" spans="1:28" s="60" customFormat="1" ht="11.25">
      <c r="A22" s="54">
        <v>16</v>
      </c>
      <c r="B22" s="55"/>
      <c r="C22" s="101" t="s">
        <v>90</v>
      </c>
      <c r="D22" s="56" t="s">
        <v>40</v>
      </c>
      <c r="E22" s="102" t="s">
        <v>90</v>
      </c>
      <c r="F22" s="58">
        <v>43665</v>
      </c>
      <c r="G22" s="59" t="s">
        <v>37</v>
      </c>
      <c r="H22" s="65">
        <v>171</v>
      </c>
      <c r="I22" s="65">
        <v>78</v>
      </c>
      <c r="J22" s="79">
        <v>78</v>
      </c>
      <c r="K22" s="66">
        <v>2</v>
      </c>
      <c r="L22" s="84">
        <v>10092.5</v>
      </c>
      <c r="M22" s="85">
        <v>677</v>
      </c>
      <c r="N22" s="84">
        <v>14478</v>
      </c>
      <c r="O22" s="85">
        <v>911</v>
      </c>
      <c r="P22" s="84">
        <v>20457</v>
      </c>
      <c r="Q22" s="85">
        <v>1314</v>
      </c>
      <c r="R22" s="86">
        <f t="shared" si="0"/>
        <v>45027.5</v>
      </c>
      <c r="S22" s="87">
        <f t="shared" si="1"/>
        <v>2902</v>
      </c>
      <c r="T22" s="88">
        <f>S22/J22</f>
        <v>37.205128205128204</v>
      </c>
      <c r="U22" s="89">
        <f t="shared" si="2"/>
        <v>15.516023432115782</v>
      </c>
      <c r="V22" s="81">
        <v>152565.5</v>
      </c>
      <c r="W22" s="82">
        <v>9487</v>
      </c>
      <c r="X22" s="90">
        <f>IF(V22&lt;&gt;0,-(V22-R22)/V22,"")</f>
        <v>-0.7048644680481498</v>
      </c>
      <c r="Y22" s="90">
        <f>IF(W22&lt;&gt;0,-(W22-S22)/W22,"")</f>
        <v>-0.6941077263623906</v>
      </c>
      <c r="Z22" s="96">
        <v>333115.5</v>
      </c>
      <c r="AA22" s="97">
        <v>22380</v>
      </c>
      <c r="AB22" s="95">
        <f t="shared" si="4"/>
        <v>14.884517426273458</v>
      </c>
    </row>
    <row r="23" spans="1:28" s="60" customFormat="1" ht="11.25">
      <c r="A23" s="54">
        <v>17</v>
      </c>
      <c r="B23" s="61" t="s">
        <v>29</v>
      </c>
      <c r="C23" s="101" t="s">
        <v>107</v>
      </c>
      <c r="D23" s="56" t="s">
        <v>40</v>
      </c>
      <c r="E23" s="102" t="s">
        <v>107</v>
      </c>
      <c r="F23" s="58">
        <v>43672</v>
      </c>
      <c r="G23" s="105" t="s">
        <v>54</v>
      </c>
      <c r="H23" s="65">
        <v>90</v>
      </c>
      <c r="I23" s="65">
        <v>90</v>
      </c>
      <c r="J23" s="79">
        <v>90</v>
      </c>
      <c r="K23" s="66">
        <v>1</v>
      </c>
      <c r="L23" s="84">
        <v>8236.5</v>
      </c>
      <c r="M23" s="85">
        <v>516</v>
      </c>
      <c r="N23" s="84">
        <v>10188.5</v>
      </c>
      <c r="O23" s="85">
        <v>623</v>
      </c>
      <c r="P23" s="84">
        <v>15072.5</v>
      </c>
      <c r="Q23" s="85">
        <v>937</v>
      </c>
      <c r="R23" s="86">
        <f t="shared" si="0"/>
        <v>33497.5</v>
      </c>
      <c r="S23" s="87">
        <f t="shared" si="1"/>
        <v>2076</v>
      </c>
      <c r="T23" s="88">
        <f>S23/J23</f>
        <v>23.066666666666666</v>
      </c>
      <c r="U23" s="89">
        <f t="shared" si="2"/>
        <v>16.135597302504816</v>
      </c>
      <c r="V23" s="81"/>
      <c r="W23" s="82"/>
      <c r="X23" s="90"/>
      <c r="Y23" s="90"/>
      <c r="Z23" s="93">
        <v>33477.5</v>
      </c>
      <c r="AA23" s="94">
        <v>2076</v>
      </c>
      <c r="AB23" s="95">
        <f t="shared" si="4"/>
        <v>16.1259633911368</v>
      </c>
    </row>
    <row r="24" spans="1:28" s="60" customFormat="1" ht="11.25">
      <c r="A24" s="54">
        <v>18</v>
      </c>
      <c r="B24" s="64"/>
      <c r="C24" s="100" t="s">
        <v>52</v>
      </c>
      <c r="D24" s="62" t="s">
        <v>43</v>
      </c>
      <c r="E24" s="103" t="s">
        <v>52</v>
      </c>
      <c r="F24" s="63">
        <v>43406</v>
      </c>
      <c r="G24" s="59" t="s">
        <v>55</v>
      </c>
      <c r="H24" s="67">
        <v>132</v>
      </c>
      <c r="I24" s="67">
        <v>42</v>
      </c>
      <c r="J24" s="79">
        <v>42</v>
      </c>
      <c r="K24" s="66">
        <v>21</v>
      </c>
      <c r="L24" s="84">
        <v>4072.5</v>
      </c>
      <c r="M24" s="85">
        <v>447</v>
      </c>
      <c r="N24" s="84">
        <v>5058</v>
      </c>
      <c r="O24" s="85">
        <v>562</v>
      </c>
      <c r="P24" s="84">
        <v>4320</v>
      </c>
      <c r="Q24" s="85">
        <v>480</v>
      </c>
      <c r="R24" s="86">
        <f t="shared" si="0"/>
        <v>13450.5</v>
      </c>
      <c r="S24" s="87">
        <f t="shared" si="1"/>
        <v>1489</v>
      </c>
      <c r="T24" s="88">
        <f>S24/J24</f>
        <v>35.45238095238095</v>
      </c>
      <c r="U24" s="89">
        <f t="shared" si="2"/>
        <v>9.033243787777032</v>
      </c>
      <c r="V24" s="81">
        <v>1805</v>
      </c>
      <c r="W24" s="82">
        <v>128</v>
      </c>
      <c r="X24" s="90">
        <f>IF(V24&lt;&gt;0,-(V24-R24)/V24,"")</f>
        <v>6.451800554016621</v>
      </c>
      <c r="Y24" s="90">
        <f>IF(W24&lt;&gt;0,-(W24-S24)/W24,"")</f>
        <v>10.6328125</v>
      </c>
      <c r="Z24" s="93">
        <v>10657091.93</v>
      </c>
      <c r="AA24" s="94">
        <v>630495</v>
      </c>
      <c r="AB24" s="95">
        <f t="shared" si="4"/>
        <v>16.902738213625803</v>
      </c>
    </row>
    <row r="25" spans="1:28" s="60" customFormat="1" ht="11.25">
      <c r="A25" s="54">
        <v>19</v>
      </c>
      <c r="B25" s="61" t="s">
        <v>29</v>
      </c>
      <c r="C25" s="106" t="s">
        <v>108</v>
      </c>
      <c r="D25" s="56" t="s">
        <v>31</v>
      </c>
      <c r="E25" s="102" t="s">
        <v>108</v>
      </c>
      <c r="F25" s="58">
        <v>43672</v>
      </c>
      <c r="G25" s="59" t="s">
        <v>42</v>
      </c>
      <c r="H25" s="65">
        <v>27</v>
      </c>
      <c r="I25" s="65">
        <v>27</v>
      </c>
      <c r="J25" s="79">
        <v>27</v>
      </c>
      <c r="K25" s="66">
        <v>1</v>
      </c>
      <c r="L25" s="84">
        <v>4988.5</v>
      </c>
      <c r="M25" s="85">
        <v>290</v>
      </c>
      <c r="N25" s="84">
        <v>8790.5</v>
      </c>
      <c r="O25" s="85">
        <v>507</v>
      </c>
      <c r="P25" s="84">
        <v>8049</v>
      </c>
      <c r="Q25" s="85">
        <v>476</v>
      </c>
      <c r="R25" s="86">
        <f t="shared" si="0"/>
        <v>21828</v>
      </c>
      <c r="S25" s="87">
        <f t="shared" si="1"/>
        <v>1273</v>
      </c>
      <c r="T25" s="88">
        <f>S25/J25</f>
        <v>47.148148148148145</v>
      </c>
      <c r="U25" s="89">
        <f t="shared" si="2"/>
        <v>17.146897093479968</v>
      </c>
      <c r="V25" s="81"/>
      <c r="W25" s="82"/>
      <c r="X25" s="90"/>
      <c r="Y25" s="90"/>
      <c r="Z25" s="68">
        <v>22845</v>
      </c>
      <c r="AA25" s="69">
        <v>1338</v>
      </c>
      <c r="AB25" s="95">
        <f t="shared" si="4"/>
        <v>17.073991031390136</v>
      </c>
    </row>
    <row r="26" spans="1:28" s="60" customFormat="1" ht="11.25">
      <c r="A26" s="54">
        <v>20</v>
      </c>
      <c r="B26" s="55"/>
      <c r="C26" s="101" t="s">
        <v>72</v>
      </c>
      <c r="D26" s="56" t="s">
        <v>45</v>
      </c>
      <c r="E26" s="102" t="s">
        <v>72</v>
      </c>
      <c r="F26" s="58">
        <v>43651</v>
      </c>
      <c r="G26" s="59" t="s">
        <v>36</v>
      </c>
      <c r="H26" s="65">
        <v>247</v>
      </c>
      <c r="I26" s="65">
        <v>20</v>
      </c>
      <c r="J26" s="79">
        <v>20</v>
      </c>
      <c r="K26" s="66">
        <v>4</v>
      </c>
      <c r="L26" s="84">
        <v>3021.5</v>
      </c>
      <c r="M26" s="85">
        <v>303</v>
      </c>
      <c r="N26" s="84">
        <v>3214</v>
      </c>
      <c r="O26" s="85">
        <v>340</v>
      </c>
      <c r="P26" s="84">
        <v>5061</v>
      </c>
      <c r="Q26" s="85">
        <v>542</v>
      </c>
      <c r="R26" s="86">
        <f t="shared" si="0"/>
        <v>11296.5</v>
      </c>
      <c r="S26" s="87">
        <f t="shared" si="1"/>
        <v>1185</v>
      </c>
      <c r="T26" s="88">
        <f>S26/J26</f>
        <v>59.25</v>
      </c>
      <c r="U26" s="89">
        <f t="shared" si="2"/>
        <v>9.532911392405063</v>
      </c>
      <c r="V26" s="81">
        <v>33918.5</v>
      </c>
      <c r="W26" s="82">
        <v>3526</v>
      </c>
      <c r="X26" s="90">
        <f aca="true" t="shared" si="6" ref="X26:X47">IF(V26&lt;&gt;0,-(V26-R26)/V26,"")</f>
        <v>-0.6669516635464422</v>
      </c>
      <c r="Y26" s="90">
        <f aca="true" t="shared" si="7" ref="Y26:Y47">IF(W26&lt;&gt;0,-(W26-S26)/W26,"")</f>
        <v>-0.6639251276233693</v>
      </c>
      <c r="Z26" s="91">
        <v>774051</v>
      </c>
      <c r="AA26" s="92">
        <v>50710</v>
      </c>
      <c r="AB26" s="95">
        <f t="shared" si="4"/>
        <v>15.264267402879117</v>
      </c>
    </row>
    <row r="27" spans="1:28" s="60" customFormat="1" ht="11.25">
      <c r="A27" s="54">
        <v>21</v>
      </c>
      <c r="B27" s="55"/>
      <c r="C27" s="101" t="s">
        <v>53</v>
      </c>
      <c r="D27" s="56" t="s">
        <v>31</v>
      </c>
      <c r="E27" s="102" t="s">
        <v>53</v>
      </c>
      <c r="F27" s="58">
        <v>43427</v>
      </c>
      <c r="G27" s="59" t="s">
        <v>51</v>
      </c>
      <c r="H27" s="65">
        <v>336</v>
      </c>
      <c r="I27" s="65">
        <v>49</v>
      </c>
      <c r="J27" s="79">
        <v>50</v>
      </c>
      <c r="K27" s="66">
        <v>11</v>
      </c>
      <c r="L27" s="84">
        <v>2786</v>
      </c>
      <c r="M27" s="85">
        <v>207</v>
      </c>
      <c r="N27" s="84">
        <v>4404</v>
      </c>
      <c r="O27" s="85">
        <v>344</v>
      </c>
      <c r="P27" s="84">
        <v>5463</v>
      </c>
      <c r="Q27" s="85">
        <v>442</v>
      </c>
      <c r="R27" s="86">
        <f t="shared" si="0"/>
        <v>12653</v>
      </c>
      <c r="S27" s="87">
        <f t="shared" si="1"/>
        <v>993</v>
      </c>
      <c r="T27" s="88">
        <f>S27/J27</f>
        <v>19.86</v>
      </c>
      <c r="U27" s="89">
        <f t="shared" si="2"/>
        <v>12.74219536757301</v>
      </c>
      <c r="V27" s="81">
        <v>0</v>
      </c>
      <c r="W27" s="82">
        <v>0</v>
      </c>
      <c r="X27" s="90">
        <f t="shared" si="6"/>
      </c>
      <c r="Y27" s="90">
        <f t="shared" si="7"/>
      </c>
      <c r="Z27" s="91">
        <v>3757076</v>
      </c>
      <c r="AA27" s="92">
        <v>291931</v>
      </c>
      <c r="AB27" s="95">
        <f t="shared" si="4"/>
        <v>12.869739767273774</v>
      </c>
    </row>
    <row r="28" spans="1:28" s="60" customFormat="1" ht="11.25">
      <c r="A28" s="54">
        <v>22</v>
      </c>
      <c r="B28" s="55"/>
      <c r="C28" s="100" t="s">
        <v>57</v>
      </c>
      <c r="D28" s="62" t="s">
        <v>30</v>
      </c>
      <c r="E28" s="103" t="s">
        <v>58</v>
      </c>
      <c r="F28" s="63">
        <v>43601</v>
      </c>
      <c r="G28" s="59" t="s">
        <v>34</v>
      </c>
      <c r="H28" s="67">
        <v>353</v>
      </c>
      <c r="I28" s="83">
        <v>12</v>
      </c>
      <c r="J28" s="80">
        <v>12</v>
      </c>
      <c r="K28" s="66">
        <v>11</v>
      </c>
      <c r="L28" s="84">
        <v>5630</v>
      </c>
      <c r="M28" s="85">
        <v>272</v>
      </c>
      <c r="N28" s="84">
        <v>8059.5</v>
      </c>
      <c r="O28" s="85">
        <v>311</v>
      </c>
      <c r="P28" s="84">
        <v>8487</v>
      </c>
      <c r="Q28" s="85">
        <v>325</v>
      </c>
      <c r="R28" s="86">
        <f t="shared" si="0"/>
        <v>22176.5</v>
      </c>
      <c r="S28" s="87">
        <f t="shared" si="1"/>
        <v>908</v>
      </c>
      <c r="T28" s="88">
        <f>S28/J28</f>
        <v>75.66666666666667</v>
      </c>
      <c r="U28" s="89">
        <f t="shared" si="2"/>
        <v>24.423458149779737</v>
      </c>
      <c r="V28" s="81">
        <v>32298</v>
      </c>
      <c r="W28" s="82">
        <v>1369</v>
      </c>
      <c r="X28" s="90">
        <f t="shared" si="6"/>
        <v>-0.313378537370735</v>
      </c>
      <c r="Y28" s="90">
        <f t="shared" si="7"/>
        <v>-0.33674214755295834</v>
      </c>
      <c r="Z28" s="98">
        <v>16667399.09</v>
      </c>
      <c r="AA28" s="99">
        <v>942206</v>
      </c>
      <c r="AB28" s="95">
        <f t="shared" si="4"/>
        <v>17.6897611456518</v>
      </c>
    </row>
    <row r="29" spans="1:28" s="60" customFormat="1" ht="11.25">
      <c r="A29" s="54">
        <v>23</v>
      </c>
      <c r="B29" s="55"/>
      <c r="C29" s="101" t="s">
        <v>91</v>
      </c>
      <c r="D29" s="56" t="s">
        <v>40</v>
      </c>
      <c r="E29" s="102" t="s">
        <v>91</v>
      </c>
      <c r="F29" s="58">
        <v>43665</v>
      </c>
      <c r="G29" s="59" t="s">
        <v>37</v>
      </c>
      <c r="H29" s="65">
        <v>85</v>
      </c>
      <c r="I29" s="65">
        <v>28</v>
      </c>
      <c r="J29" s="79">
        <v>28</v>
      </c>
      <c r="K29" s="66">
        <v>2</v>
      </c>
      <c r="L29" s="84">
        <v>4716.5</v>
      </c>
      <c r="M29" s="85">
        <v>210</v>
      </c>
      <c r="N29" s="84">
        <v>7322</v>
      </c>
      <c r="O29" s="85">
        <v>293</v>
      </c>
      <c r="P29" s="84">
        <v>6590</v>
      </c>
      <c r="Q29" s="85">
        <v>285</v>
      </c>
      <c r="R29" s="86">
        <f t="shared" si="0"/>
        <v>18628.5</v>
      </c>
      <c r="S29" s="87">
        <f t="shared" si="1"/>
        <v>788</v>
      </c>
      <c r="T29" s="88">
        <f>S29/J29</f>
        <v>28.142857142857142</v>
      </c>
      <c r="U29" s="89">
        <f t="shared" si="2"/>
        <v>23.64022842639594</v>
      </c>
      <c r="V29" s="81">
        <v>64945.5</v>
      </c>
      <c r="W29" s="82">
        <v>2781</v>
      </c>
      <c r="X29" s="90">
        <f t="shared" si="6"/>
        <v>-0.7131671940319191</v>
      </c>
      <c r="Y29" s="90">
        <f t="shared" si="7"/>
        <v>-0.7166486875224739</v>
      </c>
      <c r="Z29" s="96">
        <v>142671.5</v>
      </c>
      <c r="AA29" s="97">
        <v>6814</v>
      </c>
      <c r="AB29" s="95">
        <f t="shared" si="4"/>
        <v>20.937995303786323</v>
      </c>
    </row>
    <row r="30" spans="1:28" s="60" customFormat="1" ht="11.25">
      <c r="A30" s="54">
        <v>24</v>
      </c>
      <c r="B30" s="55"/>
      <c r="C30" s="100" t="s">
        <v>49</v>
      </c>
      <c r="D30" s="62" t="s">
        <v>30</v>
      </c>
      <c r="E30" s="103" t="s">
        <v>50</v>
      </c>
      <c r="F30" s="63">
        <v>43357</v>
      </c>
      <c r="G30" s="59" t="s">
        <v>55</v>
      </c>
      <c r="H30" s="67">
        <v>324</v>
      </c>
      <c r="I30" s="67">
        <v>41</v>
      </c>
      <c r="J30" s="79">
        <v>41</v>
      </c>
      <c r="K30" s="66">
        <v>6</v>
      </c>
      <c r="L30" s="84">
        <v>1532</v>
      </c>
      <c r="M30" s="85">
        <v>167</v>
      </c>
      <c r="N30" s="84">
        <v>2196</v>
      </c>
      <c r="O30" s="85">
        <v>244</v>
      </c>
      <c r="P30" s="84">
        <v>2898</v>
      </c>
      <c r="Q30" s="85">
        <v>320</v>
      </c>
      <c r="R30" s="86">
        <f t="shared" si="0"/>
        <v>6626</v>
      </c>
      <c r="S30" s="87">
        <f t="shared" si="1"/>
        <v>731</v>
      </c>
      <c r="T30" s="88">
        <f>S30/J30</f>
        <v>17.829268292682926</v>
      </c>
      <c r="U30" s="89">
        <f t="shared" si="2"/>
        <v>9.064295485636116</v>
      </c>
      <c r="V30" s="81">
        <v>0</v>
      </c>
      <c r="W30" s="82">
        <v>0</v>
      </c>
      <c r="X30" s="90">
        <f t="shared" si="6"/>
      </c>
      <c r="Y30" s="90">
        <f t="shared" si="7"/>
      </c>
      <c r="Z30" s="93">
        <v>2180878.86</v>
      </c>
      <c r="AA30" s="94">
        <v>153103</v>
      </c>
      <c r="AB30" s="95">
        <f t="shared" si="4"/>
        <v>14.244520747470656</v>
      </c>
    </row>
    <row r="31" spans="1:28" s="60" customFormat="1" ht="11.25">
      <c r="A31" s="54">
        <v>25</v>
      </c>
      <c r="B31" s="55"/>
      <c r="C31" s="101" t="s">
        <v>83</v>
      </c>
      <c r="D31" s="56"/>
      <c r="E31" s="102" t="s">
        <v>84</v>
      </c>
      <c r="F31" s="58">
        <v>43658</v>
      </c>
      <c r="G31" s="105" t="s">
        <v>39</v>
      </c>
      <c r="H31" s="65">
        <v>19</v>
      </c>
      <c r="I31" s="65">
        <v>16</v>
      </c>
      <c r="J31" s="79">
        <v>16</v>
      </c>
      <c r="K31" s="66">
        <v>3</v>
      </c>
      <c r="L31" s="84">
        <v>2153</v>
      </c>
      <c r="M31" s="85">
        <v>177</v>
      </c>
      <c r="N31" s="84">
        <v>3012</v>
      </c>
      <c r="O31" s="85">
        <v>247</v>
      </c>
      <c r="P31" s="84">
        <v>3008</v>
      </c>
      <c r="Q31" s="85">
        <v>247</v>
      </c>
      <c r="R31" s="86">
        <f t="shared" si="0"/>
        <v>8173</v>
      </c>
      <c r="S31" s="87">
        <f t="shared" si="1"/>
        <v>671</v>
      </c>
      <c r="T31" s="88">
        <f>S31/J31</f>
        <v>41.9375</v>
      </c>
      <c r="U31" s="89">
        <f t="shared" si="2"/>
        <v>12.180327868852459</v>
      </c>
      <c r="V31" s="81">
        <v>13046</v>
      </c>
      <c r="W31" s="82">
        <v>1042</v>
      </c>
      <c r="X31" s="90">
        <f t="shared" si="6"/>
        <v>-0.37352445193929174</v>
      </c>
      <c r="Y31" s="90">
        <f t="shared" si="7"/>
        <v>-0.3560460652591171</v>
      </c>
      <c r="Z31" s="91">
        <v>77817</v>
      </c>
      <c r="AA31" s="92">
        <v>6110</v>
      </c>
      <c r="AB31" s="95">
        <f t="shared" si="4"/>
        <v>12.736006546644845</v>
      </c>
    </row>
    <row r="32" spans="1:28" s="60" customFormat="1" ht="11.25">
      <c r="A32" s="54">
        <v>26</v>
      </c>
      <c r="B32" s="55"/>
      <c r="C32" s="106" t="s">
        <v>71</v>
      </c>
      <c r="D32" s="56" t="s">
        <v>30</v>
      </c>
      <c r="E32" s="102" t="s">
        <v>71</v>
      </c>
      <c r="F32" s="58">
        <v>43658</v>
      </c>
      <c r="G32" s="59" t="s">
        <v>42</v>
      </c>
      <c r="H32" s="65">
        <v>24</v>
      </c>
      <c r="I32" s="65">
        <v>21</v>
      </c>
      <c r="J32" s="79">
        <v>21</v>
      </c>
      <c r="K32" s="66">
        <v>3</v>
      </c>
      <c r="L32" s="84">
        <v>1830</v>
      </c>
      <c r="M32" s="85">
        <v>114</v>
      </c>
      <c r="N32" s="84">
        <v>3194</v>
      </c>
      <c r="O32" s="85">
        <v>214</v>
      </c>
      <c r="P32" s="84">
        <v>3006</v>
      </c>
      <c r="Q32" s="85">
        <v>210</v>
      </c>
      <c r="R32" s="86">
        <f t="shared" si="0"/>
        <v>8030</v>
      </c>
      <c r="S32" s="87">
        <f t="shared" si="1"/>
        <v>538</v>
      </c>
      <c r="T32" s="88">
        <f>S32/J32</f>
        <v>25.61904761904762</v>
      </c>
      <c r="U32" s="89">
        <f t="shared" si="2"/>
        <v>14.925650557620818</v>
      </c>
      <c r="V32" s="81">
        <v>15660</v>
      </c>
      <c r="W32" s="82">
        <v>1023</v>
      </c>
      <c r="X32" s="90">
        <f t="shared" si="6"/>
        <v>-0.4872286079182631</v>
      </c>
      <c r="Y32" s="90">
        <f t="shared" si="7"/>
        <v>-0.47409579667644186</v>
      </c>
      <c r="Z32" s="68">
        <v>87983</v>
      </c>
      <c r="AA32" s="69">
        <v>6102</v>
      </c>
      <c r="AB32" s="95">
        <f t="shared" si="4"/>
        <v>14.418715175352343</v>
      </c>
    </row>
    <row r="33" spans="1:28" s="60" customFormat="1" ht="11.25">
      <c r="A33" s="54">
        <v>27</v>
      </c>
      <c r="B33" s="55"/>
      <c r="C33" s="101" t="s">
        <v>61</v>
      </c>
      <c r="D33" s="56" t="s">
        <v>33</v>
      </c>
      <c r="E33" s="102" t="s">
        <v>62</v>
      </c>
      <c r="F33" s="58">
        <v>43621</v>
      </c>
      <c r="G33" s="59" t="s">
        <v>28</v>
      </c>
      <c r="H33" s="65">
        <v>315</v>
      </c>
      <c r="I33" s="65">
        <v>10</v>
      </c>
      <c r="J33" s="79">
        <v>10</v>
      </c>
      <c r="K33" s="66">
        <v>8</v>
      </c>
      <c r="L33" s="84">
        <v>2163</v>
      </c>
      <c r="M33" s="85">
        <v>118</v>
      </c>
      <c r="N33" s="84">
        <v>3074</v>
      </c>
      <c r="O33" s="85">
        <v>165</v>
      </c>
      <c r="P33" s="84">
        <v>2721</v>
      </c>
      <c r="Q33" s="85">
        <v>154</v>
      </c>
      <c r="R33" s="86">
        <f t="shared" si="0"/>
        <v>7958</v>
      </c>
      <c r="S33" s="87">
        <f t="shared" si="1"/>
        <v>437</v>
      </c>
      <c r="T33" s="88">
        <f>S33/J33</f>
        <v>43.7</v>
      </c>
      <c r="U33" s="89">
        <f t="shared" si="2"/>
        <v>18.210526315789473</v>
      </c>
      <c r="V33" s="81">
        <v>25312</v>
      </c>
      <c r="W33" s="82">
        <v>1304</v>
      </c>
      <c r="X33" s="90">
        <f t="shared" si="6"/>
        <v>-0.6856036662452591</v>
      </c>
      <c r="Y33" s="90">
        <f t="shared" si="7"/>
        <v>-0.6648773006134969</v>
      </c>
      <c r="Z33" s="91">
        <v>5923253</v>
      </c>
      <c r="AA33" s="92">
        <v>374930</v>
      </c>
      <c r="AB33" s="95">
        <f t="shared" si="4"/>
        <v>15.79829034753154</v>
      </c>
    </row>
    <row r="34" spans="1:28" s="60" customFormat="1" ht="11.25">
      <c r="A34" s="54">
        <v>28</v>
      </c>
      <c r="B34" s="55"/>
      <c r="C34" s="101" t="s">
        <v>81</v>
      </c>
      <c r="D34" s="56" t="s">
        <v>38</v>
      </c>
      <c r="E34" s="102" t="s">
        <v>82</v>
      </c>
      <c r="F34" s="58">
        <v>43658</v>
      </c>
      <c r="G34" s="59" t="s">
        <v>36</v>
      </c>
      <c r="H34" s="65">
        <v>230</v>
      </c>
      <c r="I34" s="65">
        <v>13</v>
      </c>
      <c r="J34" s="79">
        <v>13</v>
      </c>
      <c r="K34" s="66">
        <v>3</v>
      </c>
      <c r="L34" s="84">
        <v>1117.5</v>
      </c>
      <c r="M34" s="85">
        <v>95</v>
      </c>
      <c r="N34" s="84">
        <v>1091</v>
      </c>
      <c r="O34" s="85">
        <v>74</v>
      </c>
      <c r="P34" s="84">
        <v>1667</v>
      </c>
      <c r="Q34" s="85">
        <v>119</v>
      </c>
      <c r="R34" s="86">
        <f t="shared" si="0"/>
        <v>3875.5</v>
      </c>
      <c r="S34" s="87">
        <f t="shared" si="1"/>
        <v>288</v>
      </c>
      <c r="T34" s="88">
        <f>S34/J34</f>
        <v>22.153846153846153</v>
      </c>
      <c r="U34" s="89">
        <f t="shared" si="2"/>
        <v>13.456597222222221</v>
      </c>
      <c r="V34" s="81">
        <v>44230</v>
      </c>
      <c r="W34" s="82">
        <v>2624</v>
      </c>
      <c r="X34" s="90">
        <f t="shared" si="6"/>
        <v>-0.9123784761474113</v>
      </c>
      <c r="Y34" s="90">
        <f t="shared" si="7"/>
        <v>-0.8902439024390244</v>
      </c>
      <c r="Z34" s="91">
        <v>477490</v>
      </c>
      <c r="AA34" s="92">
        <v>29401</v>
      </c>
      <c r="AB34" s="95">
        <f t="shared" si="4"/>
        <v>16.24060406108636</v>
      </c>
    </row>
    <row r="35" spans="1:28" s="60" customFormat="1" ht="11.25">
      <c r="A35" s="54">
        <v>29</v>
      </c>
      <c r="B35" s="55"/>
      <c r="C35" s="106" t="s">
        <v>92</v>
      </c>
      <c r="D35" s="56" t="s">
        <v>30</v>
      </c>
      <c r="E35" s="102" t="s">
        <v>93</v>
      </c>
      <c r="F35" s="58">
        <v>43665</v>
      </c>
      <c r="G35" s="59" t="s">
        <v>42</v>
      </c>
      <c r="H35" s="65">
        <v>11</v>
      </c>
      <c r="I35" s="65">
        <v>8</v>
      </c>
      <c r="J35" s="79">
        <v>8</v>
      </c>
      <c r="K35" s="66">
        <v>2</v>
      </c>
      <c r="L35" s="84">
        <v>997</v>
      </c>
      <c r="M35" s="85">
        <v>58</v>
      </c>
      <c r="N35" s="84">
        <v>1904</v>
      </c>
      <c r="O35" s="85">
        <v>107</v>
      </c>
      <c r="P35" s="84">
        <v>1770</v>
      </c>
      <c r="Q35" s="85">
        <v>99</v>
      </c>
      <c r="R35" s="86">
        <f t="shared" si="0"/>
        <v>4671</v>
      </c>
      <c r="S35" s="87">
        <f t="shared" si="1"/>
        <v>264</v>
      </c>
      <c r="T35" s="88">
        <f>S35/J35</f>
        <v>33</v>
      </c>
      <c r="U35" s="89">
        <f t="shared" si="2"/>
        <v>17.693181818181817</v>
      </c>
      <c r="V35" s="81">
        <v>9262</v>
      </c>
      <c r="W35" s="82">
        <v>552</v>
      </c>
      <c r="X35" s="90">
        <f t="shared" si="6"/>
        <v>-0.4956812783416109</v>
      </c>
      <c r="Y35" s="90">
        <f t="shared" si="7"/>
        <v>-0.5217391304347826</v>
      </c>
      <c r="Z35" s="68">
        <v>26309</v>
      </c>
      <c r="AA35" s="69">
        <v>1628</v>
      </c>
      <c r="AB35" s="95">
        <f t="shared" si="4"/>
        <v>16.16031941031941</v>
      </c>
    </row>
    <row r="36" spans="1:28" s="60" customFormat="1" ht="11.25">
      <c r="A36" s="54">
        <v>30</v>
      </c>
      <c r="B36" s="55"/>
      <c r="C36" s="101" t="s">
        <v>67</v>
      </c>
      <c r="D36" s="56" t="s">
        <v>30</v>
      </c>
      <c r="E36" s="102" t="s">
        <v>67</v>
      </c>
      <c r="F36" s="58">
        <v>43636</v>
      </c>
      <c r="G36" s="59" t="s">
        <v>37</v>
      </c>
      <c r="H36" s="65">
        <v>293</v>
      </c>
      <c r="I36" s="65">
        <v>3</v>
      </c>
      <c r="J36" s="79">
        <v>3</v>
      </c>
      <c r="K36" s="66">
        <v>6</v>
      </c>
      <c r="L36" s="84">
        <v>566</v>
      </c>
      <c r="M36" s="85">
        <v>48</v>
      </c>
      <c r="N36" s="84">
        <v>741</v>
      </c>
      <c r="O36" s="85">
        <v>64</v>
      </c>
      <c r="P36" s="84">
        <v>883.5</v>
      </c>
      <c r="Q36" s="85">
        <v>69</v>
      </c>
      <c r="R36" s="86">
        <f t="shared" si="0"/>
        <v>2190.5</v>
      </c>
      <c r="S36" s="87">
        <f t="shared" si="1"/>
        <v>181</v>
      </c>
      <c r="T36" s="88">
        <f>S36/J36</f>
        <v>60.333333333333336</v>
      </c>
      <c r="U36" s="89">
        <f t="shared" si="2"/>
        <v>12.102209944751381</v>
      </c>
      <c r="V36" s="81">
        <v>5517</v>
      </c>
      <c r="W36" s="82">
        <v>233</v>
      </c>
      <c r="X36" s="90">
        <f t="shared" si="6"/>
        <v>-0.6029545042595613</v>
      </c>
      <c r="Y36" s="90">
        <f t="shared" si="7"/>
        <v>-0.22317596566523606</v>
      </c>
      <c r="Z36" s="96">
        <v>1780754.2</v>
      </c>
      <c r="AA36" s="97">
        <v>105468</v>
      </c>
      <c r="AB36" s="95">
        <f t="shared" si="4"/>
        <v>16.884308036560853</v>
      </c>
    </row>
    <row r="37" spans="1:28" s="60" customFormat="1" ht="11.25">
      <c r="A37" s="54">
        <v>31</v>
      </c>
      <c r="B37" s="64"/>
      <c r="C37" s="100" t="s">
        <v>100</v>
      </c>
      <c r="D37" s="62" t="s">
        <v>30</v>
      </c>
      <c r="E37" s="103" t="s">
        <v>101</v>
      </c>
      <c r="F37" s="63">
        <v>43665</v>
      </c>
      <c r="G37" s="59" t="s">
        <v>55</v>
      </c>
      <c r="H37" s="67">
        <v>136</v>
      </c>
      <c r="I37" s="67">
        <v>17</v>
      </c>
      <c r="J37" s="79">
        <v>17</v>
      </c>
      <c r="K37" s="66">
        <v>2</v>
      </c>
      <c r="L37" s="84">
        <v>786</v>
      </c>
      <c r="M37" s="85">
        <v>37</v>
      </c>
      <c r="N37" s="84">
        <v>1477</v>
      </c>
      <c r="O37" s="85">
        <v>62</v>
      </c>
      <c r="P37" s="84">
        <v>1221.5</v>
      </c>
      <c r="Q37" s="85">
        <v>60</v>
      </c>
      <c r="R37" s="86">
        <f t="shared" si="0"/>
        <v>3484.5</v>
      </c>
      <c r="S37" s="87">
        <f t="shared" si="1"/>
        <v>159</v>
      </c>
      <c r="T37" s="88">
        <f>S37/J37</f>
        <v>9.352941176470589</v>
      </c>
      <c r="U37" s="89">
        <f t="shared" si="2"/>
        <v>21.91509433962264</v>
      </c>
      <c r="V37" s="81">
        <v>62816</v>
      </c>
      <c r="W37" s="82">
        <v>3210</v>
      </c>
      <c r="X37" s="90">
        <f t="shared" si="6"/>
        <v>-0.9445284640855833</v>
      </c>
      <c r="Y37" s="90">
        <f t="shared" si="7"/>
        <v>-0.9504672897196261</v>
      </c>
      <c r="Z37" s="93">
        <v>115837</v>
      </c>
      <c r="AA37" s="94">
        <v>6544</v>
      </c>
      <c r="AB37" s="95">
        <f t="shared" si="4"/>
        <v>17.70125305623472</v>
      </c>
    </row>
    <row r="38" spans="1:28" s="60" customFormat="1" ht="11.25">
      <c r="A38" s="54">
        <v>32</v>
      </c>
      <c r="B38" s="64"/>
      <c r="C38" s="100" t="s">
        <v>86</v>
      </c>
      <c r="D38" s="62" t="s">
        <v>31</v>
      </c>
      <c r="E38" s="103" t="s">
        <v>87</v>
      </c>
      <c r="F38" s="63">
        <v>43658</v>
      </c>
      <c r="G38" s="59" t="s">
        <v>55</v>
      </c>
      <c r="H38" s="67">
        <v>103</v>
      </c>
      <c r="I38" s="67">
        <v>1</v>
      </c>
      <c r="J38" s="79">
        <v>1</v>
      </c>
      <c r="K38" s="66">
        <v>3</v>
      </c>
      <c r="L38" s="84">
        <v>0</v>
      </c>
      <c r="M38" s="85">
        <v>0</v>
      </c>
      <c r="N38" s="84">
        <v>1299</v>
      </c>
      <c r="O38" s="85">
        <v>92</v>
      </c>
      <c r="P38" s="84">
        <v>0</v>
      </c>
      <c r="Q38" s="85">
        <v>0</v>
      </c>
      <c r="R38" s="86">
        <f t="shared" si="0"/>
        <v>1299</v>
      </c>
      <c r="S38" s="87">
        <f t="shared" si="1"/>
        <v>92</v>
      </c>
      <c r="T38" s="88">
        <f>S38/J38</f>
        <v>92</v>
      </c>
      <c r="U38" s="89">
        <f t="shared" si="2"/>
        <v>14.119565217391305</v>
      </c>
      <c r="V38" s="81">
        <v>3864</v>
      </c>
      <c r="W38" s="82">
        <v>140</v>
      </c>
      <c r="X38" s="90">
        <f t="shared" si="6"/>
        <v>-0.6638198757763976</v>
      </c>
      <c r="Y38" s="90">
        <f t="shared" si="7"/>
        <v>-0.34285714285714286</v>
      </c>
      <c r="Z38" s="93">
        <v>127650</v>
      </c>
      <c r="AA38" s="94">
        <v>6163</v>
      </c>
      <c r="AB38" s="95">
        <f t="shared" si="4"/>
        <v>20.71231543079669</v>
      </c>
    </row>
    <row r="39" spans="1:28" s="60" customFormat="1" ht="11.25">
      <c r="A39" s="54">
        <v>33</v>
      </c>
      <c r="B39" s="55"/>
      <c r="C39" s="101" t="s">
        <v>98</v>
      </c>
      <c r="D39" s="56" t="s">
        <v>30</v>
      </c>
      <c r="E39" s="102" t="s">
        <v>99</v>
      </c>
      <c r="F39" s="58">
        <v>43665</v>
      </c>
      <c r="G39" s="59" t="s">
        <v>41</v>
      </c>
      <c r="H39" s="65">
        <v>48</v>
      </c>
      <c r="I39" s="65">
        <v>5</v>
      </c>
      <c r="J39" s="79">
        <v>5</v>
      </c>
      <c r="K39" s="66">
        <v>2</v>
      </c>
      <c r="L39" s="84">
        <v>531</v>
      </c>
      <c r="M39" s="85">
        <v>17</v>
      </c>
      <c r="N39" s="84">
        <v>1012</v>
      </c>
      <c r="O39" s="85">
        <v>33</v>
      </c>
      <c r="P39" s="84">
        <v>1032</v>
      </c>
      <c r="Q39" s="85">
        <v>34</v>
      </c>
      <c r="R39" s="86">
        <f aca="true" t="shared" si="8" ref="R39:R47">L39+N39+P39</f>
        <v>2575</v>
      </c>
      <c r="S39" s="87">
        <f aca="true" t="shared" si="9" ref="S39:S47">M39+O39+Q39</f>
        <v>84</v>
      </c>
      <c r="T39" s="88">
        <f>S39/J39</f>
        <v>16.8</v>
      </c>
      <c r="U39" s="89">
        <f aca="true" t="shared" si="10" ref="U39:U47">R39/S39</f>
        <v>30.654761904761905</v>
      </c>
      <c r="V39" s="81">
        <v>31125</v>
      </c>
      <c r="W39" s="82">
        <v>1260</v>
      </c>
      <c r="X39" s="90">
        <f t="shared" si="6"/>
        <v>-0.9172690763052209</v>
      </c>
      <c r="Y39" s="90">
        <f t="shared" si="7"/>
        <v>-0.9333333333333333</v>
      </c>
      <c r="Z39" s="93">
        <v>54607.5</v>
      </c>
      <c r="AA39" s="94">
        <v>2467</v>
      </c>
      <c r="AB39" s="95">
        <f aca="true" t="shared" si="11" ref="AB39:AB47">Z39/AA39</f>
        <v>22.135184434535873</v>
      </c>
    </row>
    <row r="40" spans="1:28" s="60" customFormat="1" ht="11.25">
      <c r="A40" s="54">
        <v>34</v>
      </c>
      <c r="B40" s="55"/>
      <c r="C40" s="101" t="s">
        <v>68</v>
      </c>
      <c r="D40" s="56" t="s">
        <v>31</v>
      </c>
      <c r="E40" s="102" t="s">
        <v>68</v>
      </c>
      <c r="F40" s="58">
        <v>43644</v>
      </c>
      <c r="G40" s="59" t="s">
        <v>28</v>
      </c>
      <c r="H40" s="65">
        <v>85</v>
      </c>
      <c r="I40" s="65">
        <v>2</v>
      </c>
      <c r="J40" s="79">
        <v>2</v>
      </c>
      <c r="K40" s="66">
        <v>5</v>
      </c>
      <c r="L40" s="84">
        <v>612</v>
      </c>
      <c r="M40" s="85">
        <v>18</v>
      </c>
      <c r="N40" s="84">
        <v>1297</v>
      </c>
      <c r="O40" s="85">
        <v>38</v>
      </c>
      <c r="P40" s="84">
        <v>672</v>
      </c>
      <c r="Q40" s="85">
        <v>20</v>
      </c>
      <c r="R40" s="86">
        <f t="shared" si="8"/>
        <v>2581</v>
      </c>
      <c r="S40" s="87">
        <f t="shared" si="9"/>
        <v>76</v>
      </c>
      <c r="T40" s="88">
        <f>S40/J40</f>
        <v>38</v>
      </c>
      <c r="U40" s="89">
        <f t="shared" si="10"/>
        <v>33.96052631578947</v>
      </c>
      <c r="V40" s="81">
        <v>7018</v>
      </c>
      <c r="W40" s="82">
        <v>233</v>
      </c>
      <c r="X40" s="90">
        <f t="shared" si="6"/>
        <v>-0.6322314049586777</v>
      </c>
      <c r="Y40" s="90">
        <f t="shared" si="7"/>
        <v>-0.6738197424892703</v>
      </c>
      <c r="Z40" s="91">
        <v>443117</v>
      </c>
      <c r="AA40" s="92">
        <v>21154</v>
      </c>
      <c r="AB40" s="95">
        <f t="shared" si="11"/>
        <v>20.947196747660016</v>
      </c>
    </row>
    <row r="41" spans="1:28" s="60" customFormat="1" ht="11.25">
      <c r="A41" s="54">
        <v>35</v>
      </c>
      <c r="B41" s="55"/>
      <c r="C41" s="101" t="s">
        <v>85</v>
      </c>
      <c r="D41" s="56" t="s">
        <v>40</v>
      </c>
      <c r="E41" s="102" t="s">
        <v>85</v>
      </c>
      <c r="F41" s="58">
        <v>43658</v>
      </c>
      <c r="G41" s="59" t="s">
        <v>44</v>
      </c>
      <c r="H41" s="65">
        <v>38</v>
      </c>
      <c r="I41" s="65">
        <v>2</v>
      </c>
      <c r="J41" s="79">
        <v>2</v>
      </c>
      <c r="K41" s="66">
        <v>3</v>
      </c>
      <c r="L41" s="84">
        <v>152</v>
      </c>
      <c r="M41" s="85">
        <v>14</v>
      </c>
      <c r="N41" s="84">
        <v>230</v>
      </c>
      <c r="O41" s="85">
        <v>21</v>
      </c>
      <c r="P41" s="84">
        <v>436</v>
      </c>
      <c r="Q41" s="85">
        <v>39</v>
      </c>
      <c r="R41" s="86">
        <f t="shared" si="8"/>
        <v>818</v>
      </c>
      <c r="S41" s="87">
        <f t="shared" si="9"/>
        <v>74</v>
      </c>
      <c r="T41" s="88">
        <f>S41/J41</f>
        <v>37</v>
      </c>
      <c r="U41" s="89">
        <f t="shared" si="10"/>
        <v>11.054054054054054</v>
      </c>
      <c r="V41" s="81">
        <v>1086</v>
      </c>
      <c r="W41" s="82">
        <v>97</v>
      </c>
      <c r="X41" s="90">
        <f t="shared" si="6"/>
        <v>-0.24677716390423574</v>
      </c>
      <c r="Y41" s="90">
        <f t="shared" si="7"/>
        <v>-0.23711340206185566</v>
      </c>
      <c r="Z41" s="91">
        <v>26363</v>
      </c>
      <c r="AA41" s="92">
        <v>1838</v>
      </c>
      <c r="AB41" s="95">
        <f t="shared" si="11"/>
        <v>14.343307943416757</v>
      </c>
    </row>
    <row r="42" spans="1:28" s="60" customFormat="1" ht="11.25">
      <c r="A42" s="54">
        <v>36</v>
      </c>
      <c r="B42" s="55"/>
      <c r="C42" s="101" t="s">
        <v>77</v>
      </c>
      <c r="D42" s="56" t="s">
        <v>45</v>
      </c>
      <c r="E42" s="102" t="s">
        <v>78</v>
      </c>
      <c r="F42" s="58">
        <v>43658</v>
      </c>
      <c r="G42" s="59" t="s">
        <v>37</v>
      </c>
      <c r="H42" s="65">
        <v>75</v>
      </c>
      <c r="I42" s="65">
        <v>3</v>
      </c>
      <c r="J42" s="79">
        <v>3</v>
      </c>
      <c r="K42" s="66">
        <v>3</v>
      </c>
      <c r="L42" s="84">
        <v>212</v>
      </c>
      <c r="M42" s="85">
        <v>13</v>
      </c>
      <c r="N42" s="84">
        <v>316</v>
      </c>
      <c r="O42" s="85">
        <v>24</v>
      </c>
      <c r="P42" s="84">
        <v>357</v>
      </c>
      <c r="Q42" s="85">
        <v>24</v>
      </c>
      <c r="R42" s="86">
        <f t="shared" si="8"/>
        <v>885</v>
      </c>
      <c r="S42" s="87">
        <f t="shared" si="9"/>
        <v>61</v>
      </c>
      <c r="T42" s="88">
        <f>S42/J42</f>
        <v>20.333333333333332</v>
      </c>
      <c r="U42" s="89">
        <f t="shared" si="10"/>
        <v>14.508196721311476</v>
      </c>
      <c r="V42" s="81">
        <v>3563</v>
      </c>
      <c r="W42" s="82">
        <v>218</v>
      </c>
      <c r="X42" s="90">
        <f t="shared" si="6"/>
        <v>-0.7516138085882683</v>
      </c>
      <c r="Y42" s="90">
        <f t="shared" si="7"/>
        <v>-0.7201834862385321</v>
      </c>
      <c r="Z42" s="96">
        <v>97466.5</v>
      </c>
      <c r="AA42" s="97">
        <v>6550</v>
      </c>
      <c r="AB42" s="95">
        <f t="shared" si="11"/>
        <v>14.880381679389313</v>
      </c>
    </row>
    <row r="43" spans="1:28" s="60" customFormat="1" ht="11.25">
      <c r="A43" s="54">
        <v>37</v>
      </c>
      <c r="B43" s="55"/>
      <c r="C43" s="101" t="s">
        <v>95</v>
      </c>
      <c r="D43" s="56" t="s">
        <v>30</v>
      </c>
      <c r="E43" s="102" t="s">
        <v>96</v>
      </c>
      <c r="F43" s="58">
        <v>43665</v>
      </c>
      <c r="G43" s="104" t="s">
        <v>51</v>
      </c>
      <c r="H43" s="65">
        <v>106</v>
      </c>
      <c r="I43" s="65">
        <v>9</v>
      </c>
      <c r="J43" s="79">
        <v>9</v>
      </c>
      <c r="K43" s="66">
        <v>2</v>
      </c>
      <c r="L43" s="84">
        <v>113</v>
      </c>
      <c r="M43" s="85">
        <v>9</v>
      </c>
      <c r="N43" s="84">
        <v>256</v>
      </c>
      <c r="O43" s="85">
        <v>15</v>
      </c>
      <c r="P43" s="84">
        <v>48</v>
      </c>
      <c r="Q43" s="85">
        <v>4</v>
      </c>
      <c r="R43" s="86">
        <f t="shared" si="8"/>
        <v>417</v>
      </c>
      <c r="S43" s="87">
        <f t="shared" si="9"/>
        <v>28</v>
      </c>
      <c r="T43" s="88">
        <f>S43/J43</f>
        <v>3.111111111111111</v>
      </c>
      <c r="U43" s="89">
        <f t="shared" si="10"/>
        <v>14.892857142857142</v>
      </c>
      <c r="V43" s="81">
        <v>21132</v>
      </c>
      <c r="W43" s="82">
        <v>1175</v>
      </c>
      <c r="X43" s="90">
        <f t="shared" si="6"/>
        <v>-0.980266893810335</v>
      </c>
      <c r="Y43" s="90">
        <f t="shared" si="7"/>
        <v>-0.9761702127659575</v>
      </c>
      <c r="Z43" s="91">
        <v>40005</v>
      </c>
      <c r="AA43" s="92">
        <v>2397</v>
      </c>
      <c r="AB43" s="95">
        <f t="shared" si="11"/>
        <v>16.689612015018774</v>
      </c>
    </row>
    <row r="44" spans="1:28" s="60" customFormat="1" ht="11.25">
      <c r="A44" s="54">
        <v>38</v>
      </c>
      <c r="B44" s="55"/>
      <c r="C44" s="101" t="s">
        <v>60</v>
      </c>
      <c r="D44" s="56" t="s">
        <v>33</v>
      </c>
      <c r="E44" s="102" t="s">
        <v>60</v>
      </c>
      <c r="F44" s="58">
        <v>43609</v>
      </c>
      <c r="G44" s="59" t="s">
        <v>28</v>
      </c>
      <c r="H44" s="65">
        <v>320</v>
      </c>
      <c r="I44" s="65">
        <v>1</v>
      </c>
      <c r="J44" s="79">
        <v>1</v>
      </c>
      <c r="K44" s="66">
        <v>10</v>
      </c>
      <c r="L44" s="84">
        <v>67</v>
      </c>
      <c r="M44" s="85">
        <v>5</v>
      </c>
      <c r="N44" s="84">
        <v>0</v>
      </c>
      <c r="O44" s="85">
        <v>0</v>
      </c>
      <c r="P44" s="84">
        <v>54</v>
      </c>
      <c r="Q44" s="85">
        <v>4</v>
      </c>
      <c r="R44" s="86">
        <f t="shared" si="8"/>
        <v>121</v>
      </c>
      <c r="S44" s="87">
        <f t="shared" si="9"/>
        <v>9</v>
      </c>
      <c r="T44" s="88">
        <f>S44/J44</f>
        <v>9</v>
      </c>
      <c r="U44" s="89">
        <f t="shared" si="10"/>
        <v>13.444444444444445</v>
      </c>
      <c r="V44" s="81">
        <v>865</v>
      </c>
      <c r="W44" s="82">
        <v>58</v>
      </c>
      <c r="X44" s="90">
        <f t="shared" si="6"/>
        <v>-0.8601156069364162</v>
      </c>
      <c r="Y44" s="90">
        <f t="shared" si="7"/>
        <v>-0.8448275862068966</v>
      </c>
      <c r="Z44" s="91">
        <v>5450033</v>
      </c>
      <c r="AA44" s="92">
        <v>327252</v>
      </c>
      <c r="AB44" s="95">
        <f t="shared" si="11"/>
        <v>16.653933360223924</v>
      </c>
    </row>
    <row r="45" spans="1:28" s="60" customFormat="1" ht="11.25">
      <c r="A45" s="54">
        <v>39</v>
      </c>
      <c r="B45" s="55"/>
      <c r="C45" s="101" t="s">
        <v>97</v>
      </c>
      <c r="D45" s="56" t="s">
        <v>30</v>
      </c>
      <c r="E45" s="102" t="s">
        <v>97</v>
      </c>
      <c r="F45" s="58">
        <v>43665</v>
      </c>
      <c r="G45" s="59" t="s">
        <v>44</v>
      </c>
      <c r="H45" s="65">
        <v>21</v>
      </c>
      <c r="I45" s="65">
        <v>2</v>
      </c>
      <c r="J45" s="79">
        <v>2</v>
      </c>
      <c r="K45" s="66">
        <v>2</v>
      </c>
      <c r="L45" s="84">
        <v>24</v>
      </c>
      <c r="M45" s="85">
        <v>2</v>
      </c>
      <c r="N45" s="84">
        <v>48</v>
      </c>
      <c r="O45" s="85">
        <v>4</v>
      </c>
      <c r="P45" s="84">
        <v>0</v>
      </c>
      <c r="Q45" s="85">
        <v>0</v>
      </c>
      <c r="R45" s="86">
        <f t="shared" si="8"/>
        <v>72</v>
      </c>
      <c r="S45" s="87">
        <f t="shared" si="9"/>
        <v>6</v>
      </c>
      <c r="T45" s="88">
        <f>S45/J45</f>
        <v>3</v>
      </c>
      <c r="U45" s="89">
        <f t="shared" si="10"/>
        <v>12</v>
      </c>
      <c r="V45" s="81">
        <v>3259</v>
      </c>
      <c r="W45" s="82">
        <v>195</v>
      </c>
      <c r="X45" s="90">
        <f t="shared" si="6"/>
        <v>-0.977907333537895</v>
      </c>
      <c r="Y45" s="90">
        <f t="shared" si="7"/>
        <v>-0.9692307692307692</v>
      </c>
      <c r="Z45" s="91">
        <v>5080</v>
      </c>
      <c r="AA45" s="92">
        <v>329</v>
      </c>
      <c r="AB45" s="95">
        <f t="shared" si="11"/>
        <v>15.440729483282675</v>
      </c>
    </row>
    <row r="46" spans="1:28" s="60" customFormat="1" ht="11.25">
      <c r="A46" s="54">
        <v>40</v>
      </c>
      <c r="B46" s="55"/>
      <c r="C46" s="101" t="s">
        <v>73</v>
      </c>
      <c r="D46" s="56" t="s">
        <v>35</v>
      </c>
      <c r="E46" s="102" t="s">
        <v>74</v>
      </c>
      <c r="F46" s="58">
        <v>43651</v>
      </c>
      <c r="G46" s="59" t="s">
        <v>36</v>
      </c>
      <c r="H46" s="65">
        <v>56</v>
      </c>
      <c r="I46" s="65">
        <v>2</v>
      </c>
      <c r="J46" s="79">
        <v>2</v>
      </c>
      <c r="K46" s="66">
        <v>4</v>
      </c>
      <c r="L46" s="84">
        <v>37.5</v>
      </c>
      <c r="M46" s="85">
        <v>3</v>
      </c>
      <c r="N46" s="84">
        <v>25</v>
      </c>
      <c r="O46" s="85">
        <v>2</v>
      </c>
      <c r="P46" s="84">
        <v>0</v>
      </c>
      <c r="Q46" s="85">
        <v>0</v>
      </c>
      <c r="R46" s="86">
        <f t="shared" si="8"/>
        <v>62.5</v>
      </c>
      <c r="S46" s="87">
        <f t="shared" si="9"/>
        <v>5</v>
      </c>
      <c r="T46" s="88">
        <f>S46/J46</f>
        <v>2.5</v>
      </c>
      <c r="U46" s="89">
        <f t="shared" si="10"/>
        <v>12.5</v>
      </c>
      <c r="V46" s="81">
        <v>650</v>
      </c>
      <c r="W46" s="82">
        <v>52</v>
      </c>
      <c r="X46" s="90">
        <f t="shared" si="6"/>
        <v>-0.9038461538461539</v>
      </c>
      <c r="Y46" s="90">
        <f t="shared" si="7"/>
        <v>-0.9038461538461539</v>
      </c>
      <c r="Z46" s="91">
        <v>51657.5</v>
      </c>
      <c r="AA46" s="92">
        <v>3383</v>
      </c>
      <c r="AB46" s="95">
        <f t="shared" si="11"/>
        <v>15.269731007981083</v>
      </c>
    </row>
    <row r="47" spans="1:28" s="60" customFormat="1" ht="11.25">
      <c r="A47" s="54">
        <v>41</v>
      </c>
      <c r="B47" s="55"/>
      <c r="C47" s="106" t="s">
        <v>63</v>
      </c>
      <c r="D47" s="56" t="s">
        <v>33</v>
      </c>
      <c r="E47" s="102" t="s">
        <v>64</v>
      </c>
      <c r="F47" s="58">
        <v>43630</v>
      </c>
      <c r="G47" s="59" t="s">
        <v>36</v>
      </c>
      <c r="H47" s="65">
        <v>112</v>
      </c>
      <c r="I47" s="65">
        <v>1</v>
      </c>
      <c r="J47" s="79">
        <v>1</v>
      </c>
      <c r="K47" s="66">
        <v>6</v>
      </c>
      <c r="L47" s="84">
        <v>0</v>
      </c>
      <c r="M47" s="85">
        <v>0</v>
      </c>
      <c r="N47" s="84">
        <v>0</v>
      </c>
      <c r="O47" s="85">
        <v>0</v>
      </c>
      <c r="P47" s="84">
        <v>24</v>
      </c>
      <c r="Q47" s="85">
        <v>2</v>
      </c>
      <c r="R47" s="86">
        <f t="shared" si="8"/>
        <v>24</v>
      </c>
      <c r="S47" s="87">
        <f t="shared" si="9"/>
        <v>2</v>
      </c>
      <c r="T47" s="88">
        <f>S47/J47</f>
        <v>2</v>
      </c>
      <c r="U47" s="89">
        <f t="shared" si="10"/>
        <v>12</v>
      </c>
      <c r="V47" s="81">
        <v>51</v>
      </c>
      <c r="W47" s="82">
        <v>4</v>
      </c>
      <c r="X47" s="90">
        <f t="shared" si="6"/>
        <v>-0.5294117647058824</v>
      </c>
      <c r="Y47" s="90">
        <f t="shared" si="7"/>
        <v>-0.5</v>
      </c>
      <c r="Z47" s="91">
        <v>91662.21</v>
      </c>
      <c r="AA47" s="92">
        <v>6484</v>
      </c>
      <c r="AB47" s="95">
        <f t="shared" si="11"/>
        <v>14.136676434299815</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2019-07-29T16:21:52Z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