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24120" windowHeight="9180" tabRatio="520" activeTab="0"/>
  </bookViews>
  <sheets>
    <sheet name="5-7.7.2019 (hafta sonu)" sheetId="1" r:id="rId1"/>
  </sheets>
  <definedNames>
    <definedName name="Excel_BuiltIn__FilterDatabase" localSheetId="0">'5-7.7.2019 (hafta sonu)'!$A$1:$AB$47</definedName>
    <definedName name="_xlnm.Print_Area" localSheetId="0">'5-7.7.2019 (hafta sonu)'!#REF!</definedName>
  </definedNames>
  <calcPr fullCalcOnLoad="1"/>
</workbook>
</file>

<file path=xl/sharedStrings.xml><?xml version="1.0" encoding="utf-8"?>
<sst xmlns="http://schemas.openxmlformats.org/spreadsheetml/2006/main" count="207" uniqueCount="114">
  <si>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</si>
  <si>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</si>
  <si>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</si>
  <si>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</si>
  <si>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</si>
  <si>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</si>
  <si>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</si>
  <si>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</si>
  <si>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</si>
  <si>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</si>
  <si>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</si>
  <si>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</si>
  <si>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</si>
  <si>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</si>
  <si>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</si>
  <si>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</si>
  <si>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</si>
  <si>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</si>
  <si>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</si>
  <si>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</si>
  <si>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</si>
  <si>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</si>
  <si>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</si>
  <si>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</si>
  <si>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</si>
  <si>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</si>
  <si>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</si>
  <si>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</si>
  <si>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</si>
  <si>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</si>
  <si>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</si>
  <si>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</si>
  <si>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</si>
  <si>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</si>
  <si>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</si>
  <si>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</si>
  <si>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</si>
  <si>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</si>
  <si>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</si>
  <si>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13+</t>
  </si>
  <si>
    <t>BS DAĞITIM</t>
  </si>
  <si>
    <t>13+15A</t>
  </si>
  <si>
    <t>MC FİLM</t>
  </si>
  <si>
    <t>KURMACA</t>
  </si>
  <si>
    <t>18+</t>
  </si>
  <si>
    <t>İNTİKAM</t>
  </si>
  <si>
    <t>CİNNET</t>
  </si>
  <si>
    <t>CJET</t>
  </si>
  <si>
    <t>NAPOLI VELATA</t>
  </si>
  <si>
    <t>HEDEFİM SENSİN</t>
  </si>
  <si>
    <t>NAPOLİ'NİN SIRRI</t>
  </si>
  <si>
    <t>TME FILMS</t>
  </si>
  <si>
    <t>STL3</t>
  </si>
  <si>
    <t>QUEEN'S CORGI</t>
  </si>
  <si>
    <t>CORGI - KRALİYET AFACANLARI</t>
  </si>
  <si>
    <t>JOHN WICK 3:  PARABELLUM</t>
  </si>
  <si>
    <t>JOHN WICK 3</t>
  </si>
  <si>
    <t>DOOR IN THE WOODS</t>
  </si>
  <si>
    <t>LANETLİ KAPI "PARANORMAL ORMAN"</t>
  </si>
  <si>
    <t>AYKUT ENİŞTE</t>
  </si>
  <si>
    <t>ALADDIN</t>
  </si>
  <si>
    <t>YARAMAZLAR TAKIMI: ZAMANDA YOLCULUK</t>
  </si>
  <si>
    <t>SMESHARIKI. DEZHA VYU</t>
  </si>
  <si>
    <t>ENES BATUR: GERÇEK KAHRAMAN</t>
  </si>
  <si>
    <t>ASTRAL SEYAHAT</t>
  </si>
  <si>
    <t>GODZILLA: KING OF THE MONSTERS</t>
  </si>
  <si>
    <t>GODZILLA 2: CANAVARLAR KRALI</t>
  </si>
  <si>
    <t>THE SECRET LIFE OF PETS 2</t>
  </si>
  <si>
    <t>EVCİL HAYVANLARIN GİZLİ YAŞAMI 2</t>
  </si>
  <si>
    <t>DARK PHOENIX</t>
  </si>
  <si>
    <t>X -MEN: DARK PHOENIX</t>
  </si>
  <si>
    <t>BAYRAK 1</t>
  </si>
  <si>
    <t>TUĞCU</t>
  </si>
  <si>
    <t>ROCKETMAN</t>
  </si>
  <si>
    <t>MAN IN BLACK: INTERNATIONAL</t>
  </si>
  <si>
    <t>TOY STORY 4</t>
  </si>
  <si>
    <t>OYUNCAK HİKAYESİ 4</t>
  </si>
  <si>
    <t>ANNA</t>
  </si>
  <si>
    <t>THE WHITE CROW</t>
  </si>
  <si>
    <t>BEYAZ KARGA</t>
  </si>
  <si>
    <t>HOTEL MUMBAI</t>
  </si>
  <si>
    <t>THE 13TH FRIDAY</t>
  </si>
  <si>
    <t>13. CUMA</t>
  </si>
  <si>
    <t>KALPTEN GERDANLIK</t>
  </si>
  <si>
    <t>PERSONA</t>
  </si>
  <si>
    <t>STAN &amp; OLLIE</t>
  </si>
  <si>
    <t>LAUREL İLE HARDY</t>
  </si>
  <si>
    <t>JOUEURS</t>
  </si>
  <si>
    <t>ATEŞLE OYNAYANLAR</t>
  </si>
  <si>
    <t>GEÇMİŞ OLSUN</t>
  </si>
  <si>
    <t>BAHTSIZ BEDRİ</t>
  </si>
  <si>
    <t>İFRİT</t>
  </si>
  <si>
    <t>SAHİR DEEP WEB</t>
  </si>
  <si>
    <t>SAHİR</t>
  </si>
  <si>
    <t>SADKO</t>
  </si>
  <si>
    <t>KAHRAMAN PRENS SUALTI MACERALARI</t>
  </si>
  <si>
    <t>YESTERDAY</t>
  </si>
  <si>
    <t>ANNABELLE 3</t>
  </si>
  <si>
    <t>ANNABELLE COMES HOME</t>
  </si>
  <si>
    <t>5 - 7 TEMMUZ  2019 / 27. VİZYON HAFTASI</t>
  </si>
  <si>
    <t>THE BOAT</t>
  </si>
  <si>
    <t>TEKNE</t>
  </si>
  <si>
    <t>KÜL EN SAF BEYAZDIR</t>
  </si>
  <si>
    <t>JIANG HU ER NV</t>
  </si>
  <si>
    <t>EFSUNLU KABİRDEN GELEN</t>
  </si>
  <si>
    <t>LILIANE SUSEWIND</t>
  </si>
  <si>
    <t>SEVİMLİ DOSTLAR</t>
  </si>
  <si>
    <t>MANYEO</t>
  </si>
  <si>
    <t>CURSE OF THE WITCH'S DOLL</t>
  </si>
  <si>
    <t>BEBEĞİN LANETİ</t>
  </si>
  <si>
    <t>TOLKIEN</t>
  </si>
  <si>
    <t>ÖRÜMCEK-ADAM: EVDEN UZAKTA</t>
  </si>
  <si>
    <t>SPIDER-MAN: FAR FROM HOME</t>
  </si>
  <si>
    <t>SİYAH GİYEN ADAMLAR: GLOBAL TEHDİT</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</si>
</sst>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s>
  <fonts count="84">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7"/>
      <color indexed="2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
      <sz val="7"/>
      <color theme="1" tint="0.34999001026153564"/>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4" fillId="20" borderId="5" applyNumberFormat="0" applyAlignment="0" applyProtection="0"/>
    <xf numFmtId="0" fontId="3" fillId="0" borderId="0">
      <alignment/>
      <protection/>
    </xf>
    <xf numFmtId="0" fontId="31" fillId="21" borderId="0" applyNumberFormat="0" applyBorder="0" applyAlignment="0" applyProtection="0"/>
    <xf numFmtId="0" fontId="65" fillId="22" borderId="6" applyNumberFormat="0" applyAlignment="0" applyProtection="0"/>
    <xf numFmtId="0" fontId="66" fillId="20" borderId="6" applyNumberFormat="0" applyAlignment="0" applyProtection="0"/>
    <xf numFmtId="0" fontId="67" fillId="23" borderId="7" applyNumberFormat="0" applyAlignment="0" applyProtection="0"/>
    <xf numFmtId="0" fontId="68" fillId="24" borderId="0" applyNumberFormat="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0"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1"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2" fillId="0" borderId="10" applyNumberFormat="0" applyFill="0" applyAlignment="0" applyProtection="0"/>
    <xf numFmtId="0" fontId="73"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6"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1">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4" fillId="0" borderId="14" xfId="44" applyNumberFormat="1" applyFont="1" applyFill="1" applyBorder="1" applyAlignment="1" applyProtection="1">
      <alignment horizontal="right" vertical="center"/>
      <protection locked="0"/>
    </xf>
    <xf numFmtId="3" fontId="74"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5" fillId="36" borderId="13" xfId="0" applyNumberFormat="1" applyFont="1" applyFill="1" applyBorder="1" applyAlignment="1" applyProtection="1">
      <alignment horizontal="center" vertical="center" textRotation="90"/>
      <protection locked="0"/>
    </xf>
    <xf numFmtId="0" fontId="76" fillId="35" borderId="0" xfId="0" applyFont="1" applyFill="1" applyAlignment="1">
      <alignment horizontal="center" vertical="center"/>
    </xf>
    <xf numFmtId="0" fontId="77" fillId="35" borderId="0" xfId="0" applyNumberFormat="1" applyFont="1" applyFill="1" applyAlignment="1">
      <alignment horizontal="center" vertical="center"/>
    </xf>
    <xf numFmtId="0" fontId="78" fillId="35" borderId="0" xfId="0" applyFont="1" applyFill="1" applyBorder="1" applyAlignment="1" applyProtection="1">
      <alignment horizontal="center" vertical="center"/>
      <protection locked="0"/>
    </xf>
    <xf numFmtId="0" fontId="79" fillId="36" borderId="12" xfId="0" applyFont="1" applyFill="1" applyBorder="1" applyAlignment="1" applyProtection="1">
      <alignment horizontal="center"/>
      <protection locked="0"/>
    </xf>
    <xf numFmtId="0" fontId="79" fillId="36" borderId="13" xfId="0" applyNumberFormat="1" applyFont="1" applyFill="1" applyBorder="1" applyAlignment="1" applyProtection="1">
      <alignment horizontal="center" vertical="center" textRotation="90"/>
      <protection locked="0"/>
    </xf>
    <xf numFmtId="4" fontId="80" fillId="35" borderId="0" xfId="0" applyNumberFormat="1" applyFont="1" applyFill="1" applyBorder="1" applyAlignment="1" applyProtection="1">
      <alignment horizontal="center" vertical="center"/>
      <protection/>
    </xf>
    <xf numFmtId="0" fontId="81" fillId="0" borderId="14" xfId="0" applyFont="1" applyFill="1" applyBorder="1" applyAlignment="1">
      <alignment horizontal="center" vertical="center"/>
    </xf>
    <xf numFmtId="0" fontId="81"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1" applyNumberFormat="1" applyFont="1" applyFill="1" applyBorder="1" applyAlignment="1" applyProtection="1">
      <alignment vertical="center"/>
      <protection/>
    </xf>
    <xf numFmtId="2" fontId="6" fillId="0" borderId="14" xfId="141" applyNumberFormat="1" applyFont="1" applyFill="1" applyBorder="1" applyAlignment="1" applyProtection="1">
      <alignment vertical="center"/>
      <protection/>
    </xf>
    <xf numFmtId="185" fontId="6" fillId="0" borderId="14" xfId="143"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9" applyNumberFormat="1" applyFont="1" applyFill="1" applyBorder="1" applyAlignment="1" applyProtection="1">
      <alignment horizontal="right" vertical="center"/>
      <protection/>
    </xf>
    <xf numFmtId="3" fontId="23" fillId="0" borderId="14" xfId="69"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2" fillId="0" borderId="14" xfId="0" applyFont="1" applyBorder="1" applyAlignment="1">
      <alignment vertical="center"/>
    </xf>
    <xf numFmtId="0" fontId="83" fillId="35" borderId="14" xfId="0" applyFont="1" applyFill="1" applyBorder="1" applyAlignment="1" applyProtection="1">
      <alignment horizontal="left" vertical="center"/>
      <protection/>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5"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_BuiltIn_İyi 1" xfId="69"/>
    <cellStyle name="Giriş" xfId="70"/>
    <cellStyle name="Hesaplama" xfId="71"/>
    <cellStyle name="İşaretli Hücre" xfId="72"/>
    <cellStyle name="İyi" xfId="73"/>
    <cellStyle name="Followed Hyperlink" xfId="74"/>
    <cellStyle name="Hyperlink" xfId="75"/>
    <cellStyle name="Köprü 2" xfId="76"/>
    <cellStyle name="Kötü" xfId="77"/>
    <cellStyle name="Normal 10" xfId="78"/>
    <cellStyle name="Normal 11" xfId="79"/>
    <cellStyle name="Normal 11 2" xfId="80"/>
    <cellStyle name="Normal 12" xfId="81"/>
    <cellStyle name="Normal 12 2" xfId="82"/>
    <cellStyle name="Normal 13" xfId="83"/>
    <cellStyle name="Normal 14" xfId="84"/>
    <cellStyle name="Normal 2" xfId="85"/>
    <cellStyle name="Normal 2 10 10" xfId="86"/>
    <cellStyle name="Normal 2 10 10 2" xfId="87"/>
    <cellStyle name="Normal 2 2" xfId="88"/>
    <cellStyle name="Normal 2 2 2" xfId="89"/>
    <cellStyle name="Normal 2 2 2 2" xfId="90"/>
    <cellStyle name="Normal 2 2 3" xfId="91"/>
    <cellStyle name="Normal 2 2 4" xfId="92"/>
    <cellStyle name="Normal 2 2 5" xfId="93"/>
    <cellStyle name="Normal 2 2 5 2" xfId="94"/>
    <cellStyle name="Normal 2 3" xfId="95"/>
    <cellStyle name="Normal 2 4" xfId="96"/>
    <cellStyle name="Normal 2 5" xfId="97"/>
    <cellStyle name="Normal 2 5 2" xfId="98"/>
    <cellStyle name="Normal 2 6" xfId="99"/>
    <cellStyle name="Normal 2 7" xfId="100"/>
    <cellStyle name="Normal 3" xfId="101"/>
    <cellStyle name="Normal 3 2" xfId="102"/>
    <cellStyle name="Normal 4" xfId="103"/>
    <cellStyle name="Normal 4 2" xfId="104"/>
    <cellStyle name="Normal 5" xfId="105"/>
    <cellStyle name="Normal 5 2" xfId="106"/>
    <cellStyle name="Normal 5 2 2" xfId="107"/>
    <cellStyle name="Normal 5 3" xfId="108"/>
    <cellStyle name="Normal 5 4" xfId="109"/>
    <cellStyle name="Normal 5 5" xfId="110"/>
    <cellStyle name="Normal 6" xfId="111"/>
    <cellStyle name="Normal 6 2" xfId="112"/>
    <cellStyle name="Normal 6 3" xfId="113"/>
    <cellStyle name="Normal 6 4" xfId="114"/>
    <cellStyle name="Normal 7" xfId="115"/>
    <cellStyle name="Normal 7 2" xfId="116"/>
    <cellStyle name="Normal 8" xfId="117"/>
    <cellStyle name="Normal 9" xfId="118"/>
    <cellStyle name="Not" xfId="119"/>
    <cellStyle name="Nötr" xfId="120"/>
    <cellStyle name="Onaylı" xfId="121"/>
    <cellStyle name="Currency" xfId="122"/>
    <cellStyle name="Currency [0]" xfId="123"/>
    <cellStyle name="ParaBirimi 2" xfId="124"/>
    <cellStyle name="ParaBirimi 3" xfId="125"/>
    <cellStyle name="Toplam" xfId="126"/>
    <cellStyle name="Uyarı Metni" xfId="127"/>
    <cellStyle name="Virgül 10" xfId="128"/>
    <cellStyle name="Virgül 2" xfId="129"/>
    <cellStyle name="Virgül 2 2" xfId="130"/>
    <cellStyle name="Virgül 2 2 4" xfId="131"/>
    <cellStyle name="Virgül 3" xfId="132"/>
    <cellStyle name="Virgül 3 2" xfId="133"/>
    <cellStyle name="Virgül 4" xfId="134"/>
    <cellStyle name="Vurgu1" xfId="135"/>
    <cellStyle name="Vurgu2" xfId="136"/>
    <cellStyle name="Vurgu3" xfId="137"/>
    <cellStyle name="Vurgu4" xfId="138"/>
    <cellStyle name="Vurgu5" xfId="139"/>
    <cellStyle name="Vurgu6" xfId="140"/>
    <cellStyle name="Percent" xfId="141"/>
    <cellStyle name="Yüzde 2" xfId="142"/>
    <cellStyle name="Yüzde 2 2" xfId="143"/>
    <cellStyle name="Yüzde 2 3" xfId="144"/>
    <cellStyle name="Yüzde 2 4" xfId="145"/>
    <cellStyle name="Yüzde 2 4 2" xfId="146"/>
    <cellStyle name="Yüzde 3" xfId="147"/>
    <cellStyle name="Yüzde 4" xfId="148"/>
    <cellStyle name="Yüzde 5" xfId="149"/>
    <cellStyle name="Yüzde 6" xfId="150"/>
    <cellStyle name="Yüzde 6 2" xfId="151"/>
    <cellStyle name="Yüzde 7" xfId="152"/>
    <cellStyle name="Yüzde 7 2"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3.28125" style="2" bestFit="1" customWidth="1"/>
    <col min="3" max="3" width="20.00390625" style="3" bestFit="1" customWidth="1"/>
    <col min="4" max="4" width="4.00390625" style="4" bestFit="1" customWidth="1"/>
    <col min="5" max="5" width="19.28125" style="6" bestFit="1" customWidth="1"/>
    <col min="6" max="6" width="5.8515625" style="7" bestFit="1" customWidth="1"/>
    <col min="7" max="7" width="13.57421875" style="8" bestFit="1" customWidth="1"/>
    <col min="8" max="9" width="3.140625" style="9" bestFit="1" customWidth="1"/>
    <col min="10" max="10" width="3.140625" style="80"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4.8515625" style="12" bestFit="1" customWidth="1"/>
    <col min="16" max="16" width="8.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4.8515625" style="17" bestFit="1" customWidth="1"/>
    <col min="24" max="25" width="5.00390625" style="19" bestFit="1" customWidth="1"/>
    <col min="26" max="26" width="9.00390625" style="13" bestFit="1" customWidth="1"/>
    <col min="27" max="27" width="6.57421875" style="14" bestFit="1" customWidth="1"/>
    <col min="28" max="28" width="4.28125" style="20" bestFit="1" customWidth="1"/>
    <col min="29" max="16384" width="4.57421875" style="3" customWidth="1"/>
  </cols>
  <sheetData>
    <row r="1" spans="1:28" s="26" customFormat="1" ht="12.75">
      <c r="A1" s="21"/>
      <c r="B1" s="107" t="s">
        <v>0</v>
      </c>
      <c r="C1" s="107"/>
      <c r="D1" s="22"/>
      <c r="E1" s="23"/>
      <c r="F1" s="24"/>
      <c r="G1" s="23"/>
      <c r="H1" s="25"/>
      <c r="I1" s="72"/>
      <c r="J1" s="75"/>
      <c r="K1" s="25"/>
      <c r="L1" s="108" t="s">
        <v>1</v>
      </c>
      <c r="M1" s="108"/>
      <c r="N1" s="108"/>
      <c r="O1" s="108"/>
      <c r="P1" s="108"/>
      <c r="Q1" s="108"/>
      <c r="R1" s="108"/>
      <c r="S1" s="108"/>
      <c r="T1" s="108"/>
      <c r="U1" s="108"/>
      <c r="V1" s="108"/>
      <c r="W1" s="108"/>
      <c r="X1" s="108"/>
      <c r="Y1" s="108"/>
      <c r="Z1" s="108"/>
      <c r="AA1" s="108"/>
      <c r="AB1" s="108"/>
    </row>
    <row r="2" spans="1:28" s="26" customFormat="1" ht="12.75">
      <c r="A2" s="21"/>
      <c r="B2" s="109" t="s">
        <v>2</v>
      </c>
      <c r="C2" s="109"/>
      <c r="D2" s="27"/>
      <c r="E2" s="28"/>
      <c r="F2" s="29"/>
      <c r="G2" s="28"/>
      <c r="H2" s="30"/>
      <c r="I2" s="30"/>
      <c r="J2" s="76"/>
      <c r="K2" s="31"/>
      <c r="L2" s="108"/>
      <c r="M2" s="108"/>
      <c r="N2" s="108"/>
      <c r="O2" s="108"/>
      <c r="P2" s="108"/>
      <c r="Q2" s="108"/>
      <c r="R2" s="108"/>
      <c r="S2" s="108"/>
      <c r="T2" s="108"/>
      <c r="U2" s="108"/>
      <c r="V2" s="108"/>
      <c r="W2" s="108"/>
      <c r="X2" s="108"/>
      <c r="Y2" s="108"/>
      <c r="Z2" s="108"/>
      <c r="AA2" s="108"/>
      <c r="AB2" s="108"/>
    </row>
    <row r="3" spans="1:28" s="26" customFormat="1" ht="11.25">
      <c r="A3" s="21"/>
      <c r="B3" s="110" t="s">
        <v>99</v>
      </c>
      <c r="C3" s="110"/>
      <c r="D3" s="32"/>
      <c r="E3" s="33"/>
      <c r="F3" s="34"/>
      <c r="G3" s="33"/>
      <c r="H3" s="35"/>
      <c r="I3" s="35"/>
      <c r="J3" s="77"/>
      <c r="K3" s="35"/>
      <c r="L3" s="108"/>
      <c r="M3" s="108"/>
      <c r="N3" s="108"/>
      <c r="O3" s="108"/>
      <c r="P3" s="108"/>
      <c r="Q3" s="108"/>
      <c r="R3" s="108"/>
      <c r="S3" s="108"/>
      <c r="T3" s="108"/>
      <c r="U3" s="108"/>
      <c r="V3" s="108"/>
      <c r="W3" s="108"/>
      <c r="X3" s="108"/>
      <c r="Y3" s="108"/>
      <c r="Z3" s="108"/>
      <c r="AA3" s="108"/>
      <c r="AB3" s="108"/>
    </row>
    <row r="4" spans="1:28" s="42" customFormat="1" ht="11.25" customHeight="1">
      <c r="A4" s="36"/>
      <c r="B4" s="37"/>
      <c r="C4" s="38"/>
      <c r="D4" s="39"/>
      <c r="E4" s="38"/>
      <c r="F4" s="40"/>
      <c r="G4" s="41"/>
      <c r="H4" s="41"/>
      <c r="I4" s="73"/>
      <c r="J4" s="78"/>
      <c r="K4" s="41"/>
      <c r="L4" s="106" t="s">
        <v>3</v>
      </c>
      <c r="M4" s="106"/>
      <c r="N4" s="106" t="s">
        <v>4</v>
      </c>
      <c r="O4" s="106"/>
      <c r="P4" s="106" t="s">
        <v>5</v>
      </c>
      <c r="Q4" s="106"/>
      <c r="R4" s="106" t="s">
        <v>6</v>
      </c>
      <c r="S4" s="106"/>
      <c r="T4" s="106"/>
      <c r="U4" s="106"/>
      <c r="V4" s="106" t="s">
        <v>7</v>
      </c>
      <c r="W4" s="106"/>
      <c r="X4" s="106" t="s">
        <v>8</v>
      </c>
      <c r="Y4" s="106"/>
      <c r="Z4" s="106" t="s">
        <v>9</v>
      </c>
      <c r="AA4" s="106"/>
      <c r="AB4" s="106"/>
    </row>
    <row r="5" spans="1:28" s="53" customFormat="1" ht="57.75">
      <c r="A5" s="43"/>
      <c r="B5" s="44"/>
      <c r="C5" s="45" t="s">
        <v>10</v>
      </c>
      <c r="D5" s="46" t="s">
        <v>11</v>
      </c>
      <c r="E5" s="45" t="s">
        <v>12</v>
      </c>
      <c r="F5" s="47" t="s">
        <v>13</v>
      </c>
      <c r="G5" s="48" t="s">
        <v>14</v>
      </c>
      <c r="H5" s="49" t="s">
        <v>15</v>
      </c>
      <c r="I5" s="74" t="s">
        <v>16</v>
      </c>
      <c r="J5" s="79"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1" customFormat="1" ht="11.25">
      <c r="A7" s="54">
        <v>1</v>
      </c>
      <c r="B7" s="62" t="s">
        <v>29</v>
      </c>
      <c r="C7" s="63" t="s">
        <v>112</v>
      </c>
      <c r="D7" s="64" t="s">
        <v>31</v>
      </c>
      <c r="E7" s="103" t="s">
        <v>111</v>
      </c>
      <c r="F7" s="65">
        <v>43651</v>
      </c>
      <c r="G7" s="60" t="s">
        <v>32</v>
      </c>
      <c r="H7" s="69">
        <v>373</v>
      </c>
      <c r="I7" s="69">
        <v>373</v>
      </c>
      <c r="J7" s="81">
        <v>552</v>
      </c>
      <c r="K7" s="68">
        <v>1</v>
      </c>
      <c r="L7" s="86">
        <v>1932649</v>
      </c>
      <c r="M7" s="87">
        <v>95016</v>
      </c>
      <c r="N7" s="86">
        <v>1656704</v>
      </c>
      <c r="O7" s="87">
        <v>81789</v>
      </c>
      <c r="P7" s="86">
        <v>1429025</v>
      </c>
      <c r="Q7" s="87">
        <v>72105</v>
      </c>
      <c r="R7" s="88">
        <f aca="true" t="shared" si="0" ref="R7:R47">L7+N7+P7</f>
        <v>5018378</v>
      </c>
      <c r="S7" s="89">
        <f aca="true" t="shared" si="1" ref="S7:S47">M7+O7+Q7</f>
        <v>248910</v>
      </c>
      <c r="T7" s="90">
        <f>S7/J7</f>
        <v>450.92391304347825</v>
      </c>
      <c r="U7" s="91">
        <f aca="true" t="shared" si="2" ref="U7:U31">R7/S7</f>
        <v>20.161415772769274</v>
      </c>
      <c r="V7" s="83"/>
      <c r="W7" s="84"/>
      <c r="X7" s="92">
        <f>IF(V7&lt;&gt;0,-(V7-R7)/V7,"")</f>
      </c>
      <c r="Y7" s="92">
        <f>IF(W7&lt;&gt;0,-(W7-S7)/W7,"")</f>
      </c>
      <c r="Z7" s="95">
        <v>5018378</v>
      </c>
      <c r="AA7" s="96">
        <v>248910</v>
      </c>
      <c r="AB7" s="97">
        <f aca="true" t="shared" si="3" ref="AB7:AB47">Z7/AA7</f>
        <v>20.161415772769274</v>
      </c>
    </row>
    <row r="8" spans="1:28" s="61" customFormat="1" ht="11.25">
      <c r="A8" s="54">
        <v>2</v>
      </c>
      <c r="B8" s="55"/>
      <c r="C8" s="56" t="s">
        <v>75</v>
      </c>
      <c r="D8" s="57" t="s">
        <v>35</v>
      </c>
      <c r="E8" s="102" t="s">
        <v>76</v>
      </c>
      <c r="F8" s="59">
        <v>43636</v>
      </c>
      <c r="G8" s="60" t="s">
        <v>28</v>
      </c>
      <c r="H8" s="67">
        <v>350</v>
      </c>
      <c r="I8" s="67">
        <v>343</v>
      </c>
      <c r="J8" s="81">
        <v>343</v>
      </c>
      <c r="K8" s="68">
        <v>3</v>
      </c>
      <c r="L8" s="86">
        <v>216191</v>
      </c>
      <c r="M8" s="87">
        <v>12250</v>
      </c>
      <c r="N8" s="86">
        <v>332908</v>
      </c>
      <c r="O8" s="87">
        <v>18208</v>
      </c>
      <c r="P8" s="86">
        <v>308544</v>
      </c>
      <c r="Q8" s="87">
        <v>16936</v>
      </c>
      <c r="R8" s="88">
        <f t="shared" si="0"/>
        <v>857643</v>
      </c>
      <c r="S8" s="89">
        <f t="shared" si="1"/>
        <v>47394</v>
      </c>
      <c r="T8" s="90">
        <f>S8/J8</f>
        <v>138.17492711370264</v>
      </c>
      <c r="U8" s="91">
        <f t="shared" si="2"/>
        <v>18.0960248132675</v>
      </c>
      <c r="V8" s="83">
        <v>1231619</v>
      </c>
      <c r="W8" s="84">
        <v>74327</v>
      </c>
      <c r="X8" s="92">
        <f>IF(V8&lt;&gt;0,-(V8-R8)/V8,"")</f>
        <v>-0.303645851517393</v>
      </c>
      <c r="Y8" s="92">
        <f>IF(W8&lt;&gt;0,-(W8-S8)/W8,"")</f>
        <v>-0.3623582278310708</v>
      </c>
      <c r="Z8" s="93">
        <v>6465159</v>
      </c>
      <c r="AA8" s="94">
        <v>399406</v>
      </c>
      <c r="AB8" s="97">
        <f t="shared" si="3"/>
        <v>16.186935098621454</v>
      </c>
    </row>
    <row r="9" spans="1:28" s="61" customFormat="1" ht="11.25">
      <c r="A9" s="54">
        <v>3</v>
      </c>
      <c r="B9" s="55"/>
      <c r="C9" s="63" t="s">
        <v>98</v>
      </c>
      <c r="D9" s="64" t="s">
        <v>30</v>
      </c>
      <c r="E9" s="103" t="s">
        <v>97</v>
      </c>
      <c r="F9" s="65">
        <v>43644</v>
      </c>
      <c r="G9" s="60" t="s">
        <v>32</v>
      </c>
      <c r="H9" s="69">
        <v>314</v>
      </c>
      <c r="I9" s="69">
        <v>313</v>
      </c>
      <c r="J9" s="81">
        <v>313</v>
      </c>
      <c r="K9" s="68">
        <v>2</v>
      </c>
      <c r="L9" s="86">
        <v>179610</v>
      </c>
      <c r="M9" s="87">
        <v>9819</v>
      </c>
      <c r="N9" s="86">
        <v>216130</v>
      </c>
      <c r="O9" s="87">
        <v>11802</v>
      </c>
      <c r="P9" s="86">
        <v>226617</v>
      </c>
      <c r="Q9" s="87">
        <v>12387</v>
      </c>
      <c r="R9" s="88">
        <f t="shared" si="0"/>
        <v>622357</v>
      </c>
      <c r="S9" s="89">
        <f t="shared" si="1"/>
        <v>34008</v>
      </c>
      <c r="T9" s="90">
        <f>S9/J9</f>
        <v>108.65175718849841</v>
      </c>
      <c r="U9" s="91">
        <f t="shared" si="2"/>
        <v>18.300311691366737</v>
      </c>
      <c r="V9" s="83">
        <v>1151345</v>
      </c>
      <c r="W9" s="84">
        <v>63411</v>
      </c>
      <c r="X9" s="92">
        <f aca="true" t="shared" si="4" ref="X9:X47">IF(V9&lt;&gt;0,-(V9-R9)/V9,"")</f>
        <v>-0.4594522058983189</v>
      </c>
      <c r="Y9" s="92">
        <f aca="true" t="shared" si="5" ref="Y9:Y47">IF(W9&lt;&gt;0,-(W9-S9)/W9,"")</f>
        <v>-0.46368926526943277</v>
      </c>
      <c r="Z9" s="95">
        <v>2802091</v>
      </c>
      <c r="AA9" s="96">
        <v>155694</v>
      </c>
      <c r="AB9" s="97">
        <f t="shared" si="3"/>
        <v>17.997424435109895</v>
      </c>
    </row>
    <row r="10" spans="1:28" s="61" customFormat="1" ht="11.25">
      <c r="A10" s="54">
        <v>4</v>
      </c>
      <c r="B10" s="55"/>
      <c r="C10" s="56" t="s">
        <v>59</v>
      </c>
      <c r="D10" s="57" t="s">
        <v>38</v>
      </c>
      <c r="E10" s="102" t="s">
        <v>59</v>
      </c>
      <c r="F10" s="59">
        <v>43501</v>
      </c>
      <c r="G10" s="104" t="s">
        <v>47</v>
      </c>
      <c r="H10" s="67">
        <v>374</v>
      </c>
      <c r="I10" s="67">
        <v>180</v>
      </c>
      <c r="J10" s="81">
        <v>180</v>
      </c>
      <c r="K10" s="68">
        <v>7</v>
      </c>
      <c r="L10" s="86">
        <v>36320</v>
      </c>
      <c r="M10" s="87">
        <v>3292</v>
      </c>
      <c r="N10" s="86">
        <v>60765</v>
      </c>
      <c r="O10" s="87">
        <v>5450</v>
      </c>
      <c r="P10" s="86">
        <v>81244</v>
      </c>
      <c r="Q10" s="87">
        <v>7231</v>
      </c>
      <c r="R10" s="88">
        <f t="shared" si="0"/>
        <v>178329</v>
      </c>
      <c r="S10" s="89">
        <f t="shared" si="1"/>
        <v>15973</v>
      </c>
      <c r="T10" s="90">
        <f>S10/J10</f>
        <v>88.7388888888889</v>
      </c>
      <c r="U10" s="91">
        <f t="shared" si="2"/>
        <v>11.164402429099106</v>
      </c>
      <c r="V10" s="83">
        <v>259007</v>
      </c>
      <c r="W10" s="84">
        <v>23321</v>
      </c>
      <c r="X10" s="92">
        <f t="shared" si="4"/>
        <v>-0.3114896508588571</v>
      </c>
      <c r="Y10" s="92">
        <f t="shared" si="5"/>
        <v>-0.3150808284378886</v>
      </c>
      <c r="Z10" s="93">
        <v>6906322</v>
      </c>
      <c r="AA10" s="94">
        <v>485606</v>
      </c>
      <c r="AB10" s="97">
        <f t="shared" si="3"/>
        <v>14.222068920071004</v>
      </c>
    </row>
    <row r="11" spans="1:28" s="61" customFormat="1" ht="11.25">
      <c r="A11" s="54">
        <v>5</v>
      </c>
      <c r="B11" s="62" t="s">
        <v>29</v>
      </c>
      <c r="C11" s="56" t="s">
        <v>104</v>
      </c>
      <c r="D11" s="57" t="s">
        <v>44</v>
      </c>
      <c r="E11" s="102" t="s">
        <v>104</v>
      </c>
      <c r="F11" s="59">
        <v>43651</v>
      </c>
      <c r="G11" s="60" t="s">
        <v>36</v>
      </c>
      <c r="H11" s="67">
        <v>247</v>
      </c>
      <c r="I11" s="67">
        <v>247</v>
      </c>
      <c r="J11" s="81">
        <v>247</v>
      </c>
      <c r="K11" s="68">
        <v>1</v>
      </c>
      <c r="L11" s="86">
        <v>54222</v>
      </c>
      <c r="M11" s="87">
        <v>3033</v>
      </c>
      <c r="N11" s="86">
        <v>81283</v>
      </c>
      <c r="O11" s="87">
        <v>4521</v>
      </c>
      <c r="P11" s="86">
        <v>106243</v>
      </c>
      <c r="Q11" s="87">
        <v>5934</v>
      </c>
      <c r="R11" s="88">
        <f t="shared" si="0"/>
        <v>241748</v>
      </c>
      <c r="S11" s="89">
        <f t="shared" si="1"/>
        <v>13488</v>
      </c>
      <c r="T11" s="90">
        <f>S11/J11</f>
        <v>54.607287449392715</v>
      </c>
      <c r="U11" s="91">
        <f t="shared" si="2"/>
        <v>17.923190984578884</v>
      </c>
      <c r="V11" s="83"/>
      <c r="W11" s="84"/>
      <c r="X11" s="92">
        <f t="shared" si="4"/>
      </c>
      <c r="Y11" s="92">
        <f t="shared" si="5"/>
      </c>
      <c r="Z11" s="93">
        <v>241748</v>
      </c>
      <c r="AA11" s="94">
        <v>13488</v>
      </c>
      <c r="AB11" s="97">
        <f t="shared" si="3"/>
        <v>17.923190984578884</v>
      </c>
    </row>
    <row r="12" spans="1:28" s="61" customFormat="1" ht="11.25">
      <c r="A12" s="54">
        <v>6</v>
      </c>
      <c r="B12" s="55"/>
      <c r="C12" s="56" t="s">
        <v>67</v>
      </c>
      <c r="D12" s="57" t="s">
        <v>33</v>
      </c>
      <c r="E12" s="102" t="s">
        <v>68</v>
      </c>
      <c r="F12" s="59">
        <v>43621</v>
      </c>
      <c r="G12" s="60" t="s">
        <v>28</v>
      </c>
      <c r="H12" s="67">
        <v>315</v>
      </c>
      <c r="I12" s="67">
        <v>136</v>
      </c>
      <c r="J12" s="81">
        <v>136</v>
      </c>
      <c r="K12" s="68">
        <v>5</v>
      </c>
      <c r="L12" s="86">
        <v>37859</v>
      </c>
      <c r="M12" s="87">
        <v>1971</v>
      </c>
      <c r="N12" s="86">
        <v>65726</v>
      </c>
      <c r="O12" s="87">
        <v>3199</v>
      </c>
      <c r="P12" s="86">
        <v>62714</v>
      </c>
      <c r="Q12" s="87">
        <v>3066</v>
      </c>
      <c r="R12" s="88">
        <f t="shared" si="0"/>
        <v>166299</v>
      </c>
      <c r="S12" s="89">
        <f t="shared" si="1"/>
        <v>8236</v>
      </c>
      <c r="T12" s="90">
        <f>S12/J12</f>
        <v>60.55882352941177</v>
      </c>
      <c r="U12" s="91">
        <f t="shared" si="2"/>
        <v>20.191719281204467</v>
      </c>
      <c r="V12" s="83">
        <v>257917</v>
      </c>
      <c r="W12" s="84">
        <v>15635</v>
      </c>
      <c r="X12" s="92">
        <f t="shared" si="4"/>
        <v>-0.3552228042354711</v>
      </c>
      <c r="Y12" s="92">
        <f t="shared" si="5"/>
        <v>-0.47323313079629037</v>
      </c>
      <c r="Z12" s="93">
        <v>5515119</v>
      </c>
      <c r="AA12" s="94">
        <v>352173</v>
      </c>
      <c r="AB12" s="97">
        <f t="shared" si="3"/>
        <v>15.660255045105673</v>
      </c>
    </row>
    <row r="13" spans="1:28" s="61" customFormat="1" ht="11.25">
      <c r="A13" s="54">
        <v>7</v>
      </c>
      <c r="B13" s="55"/>
      <c r="C13" s="63" t="s">
        <v>55</v>
      </c>
      <c r="D13" s="64" t="s">
        <v>30</v>
      </c>
      <c r="E13" s="103" t="s">
        <v>56</v>
      </c>
      <c r="F13" s="65">
        <v>43601</v>
      </c>
      <c r="G13" s="60" t="s">
        <v>34</v>
      </c>
      <c r="H13" s="69">
        <v>353</v>
      </c>
      <c r="I13" s="85">
        <v>109</v>
      </c>
      <c r="J13" s="82">
        <v>109</v>
      </c>
      <c r="K13" s="68">
        <v>8</v>
      </c>
      <c r="L13" s="86">
        <v>35759.5</v>
      </c>
      <c r="M13" s="87">
        <v>1735</v>
      </c>
      <c r="N13" s="86">
        <v>56961.5</v>
      </c>
      <c r="O13" s="87">
        <v>2622</v>
      </c>
      <c r="P13" s="86">
        <v>61540</v>
      </c>
      <c r="Q13" s="87">
        <v>2885</v>
      </c>
      <c r="R13" s="88">
        <f t="shared" si="0"/>
        <v>154261</v>
      </c>
      <c r="S13" s="89">
        <f t="shared" si="1"/>
        <v>7242</v>
      </c>
      <c r="T13" s="90">
        <f>S13/J13</f>
        <v>66.44036697247707</v>
      </c>
      <c r="U13" s="91">
        <f t="shared" si="2"/>
        <v>21.3008837337752</v>
      </c>
      <c r="V13" s="83">
        <v>277226.02</v>
      </c>
      <c r="W13" s="84">
        <v>15133</v>
      </c>
      <c r="X13" s="92">
        <f t="shared" si="4"/>
        <v>-0.4435551179503281</v>
      </c>
      <c r="Y13" s="92">
        <f t="shared" si="5"/>
        <v>-0.5214432035947928</v>
      </c>
      <c r="Z13" s="100">
        <v>16285547.59</v>
      </c>
      <c r="AA13" s="101">
        <v>922446</v>
      </c>
      <c r="AB13" s="97">
        <f t="shared" si="3"/>
        <v>17.654743573065524</v>
      </c>
    </row>
    <row r="14" spans="1:28" s="61" customFormat="1" ht="11.25">
      <c r="A14" s="54">
        <v>8</v>
      </c>
      <c r="B14" s="62" t="s">
        <v>29</v>
      </c>
      <c r="C14" s="63" t="s">
        <v>110</v>
      </c>
      <c r="D14" s="64" t="s">
        <v>31</v>
      </c>
      <c r="E14" s="103" t="s">
        <v>110</v>
      </c>
      <c r="F14" s="65">
        <v>43651</v>
      </c>
      <c r="G14" s="60" t="s">
        <v>51</v>
      </c>
      <c r="H14" s="69">
        <v>148</v>
      </c>
      <c r="I14" s="69">
        <v>148</v>
      </c>
      <c r="J14" s="81">
        <v>148</v>
      </c>
      <c r="K14" s="68">
        <v>1</v>
      </c>
      <c r="L14" s="86">
        <v>34617</v>
      </c>
      <c r="M14" s="87">
        <v>1787</v>
      </c>
      <c r="N14" s="86">
        <v>51830</v>
      </c>
      <c r="O14" s="87">
        <v>2578</v>
      </c>
      <c r="P14" s="86">
        <v>54174</v>
      </c>
      <c r="Q14" s="87">
        <v>2728</v>
      </c>
      <c r="R14" s="88">
        <f t="shared" si="0"/>
        <v>140621</v>
      </c>
      <c r="S14" s="89">
        <f t="shared" si="1"/>
        <v>7093</v>
      </c>
      <c r="T14" s="90">
        <f>S14/J14</f>
        <v>47.92567567567568</v>
      </c>
      <c r="U14" s="91">
        <f t="shared" si="2"/>
        <v>19.82532073875652</v>
      </c>
      <c r="V14" s="83"/>
      <c r="W14" s="84"/>
      <c r="X14" s="92">
        <f t="shared" si="4"/>
      </c>
      <c r="Y14" s="92">
        <f t="shared" si="5"/>
      </c>
      <c r="Z14" s="95">
        <v>140621</v>
      </c>
      <c r="AA14" s="96">
        <v>7093</v>
      </c>
      <c r="AB14" s="97">
        <f t="shared" si="3"/>
        <v>19.82532073875652</v>
      </c>
    </row>
    <row r="15" spans="1:28" s="61" customFormat="1" ht="11.25">
      <c r="A15" s="54">
        <v>9</v>
      </c>
      <c r="B15" s="55"/>
      <c r="C15" s="56" t="s">
        <v>77</v>
      </c>
      <c r="D15" s="57" t="s">
        <v>30</v>
      </c>
      <c r="E15" s="102" t="s">
        <v>77</v>
      </c>
      <c r="F15" s="59">
        <v>43636</v>
      </c>
      <c r="G15" s="60" t="s">
        <v>37</v>
      </c>
      <c r="H15" s="67">
        <v>293</v>
      </c>
      <c r="I15" s="67">
        <v>141</v>
      </c>
      <c r="J15" s="81">
        <v>141</v>
      </c>
      <c r="K15" s="68">
        <v>3</v>
      </c>
      <c r="L15" s="86">
        <v>28607.5</v>
      </c>
      <c r="M15" s="87">
        <v>1429</v>
      </c>
      <c r="N15" s="86">
        <v>41587.5</v>
      </c>
      <c r="O15" s="87">
        <v>2013</v>
      </c>
      <c r="P15" s="86">
        <v>44828.5</v>
      </c>
      <c r="Q15" s="87">
        <v>2273</v>
      </c>
      <c r="R15" s="88">
        <f t="shared" si="0"/>
        <v>115023.5</v>
      </c>
      <c r="S15" s="89">
        <f t="shared" si="1"/>
        <v>5715</v>
      </c>
      <c r="T15" s="90">
        <f>S15/J15</f>
        <v>40.53191489361702</v>
      </c>
      <c r="U15" s="91">
        <f t="shared" si="2"/>
        <v>20.126596675415573</v>
      </c>
      <c r="V15" s="83">
        <v>306153.06</v>
      </c>
      <c r="W15" s="84">
        <v>17452</v>
      </c>
      <c r="X15" s="92">
        <f t="shared" si="4"/>
        <v>-0.6242941357502682</v>
      </c>
      <c r="Y15" s="92">
        <f t="shared" si="5"/>
        <v>-0.6725303690121476</v>
      </c>
      <c r="Z15" s="98">
        <v>1624858.7</v>
      </c>
      <c r="AA15" s="99">
        <v>96595</v>
      </c>
      <c r="AB15" s="97">
        <f t="shared" si="3"/>
        <v>16.821354107355454</v>
      </c>
    </row>
    <row r="16" spans="1:28" s="61" customFormat="1" ht="11.25">
      <c r="A16" s="54">
        <v>10</v>
      </c>
      <c r="B16" s="55"/>
      <c r="C16" s="56" t="s">
        <v>63</v>
      </c>
      <c r="D16" s="57" t="s">
        <v>31</v>
      </c>
      <c r="E16" s="102" t="s">
        <v>63</v>
      </c>
      <c r="F16" s="59">
        <v>43616</v>
      </c>
      <c r="G16" s="60" t="s">
        <v>36</v>
      </c>
      <c r="H16" s="67">
        <v>391</v>
      </c>
      <c r="I16" s="67">
        <v>110</v>
      </c>
      <c r="J16" s="81">
        <v>110</v>
      </c>
      <c r="K16" s="68">
        <v>6</v>
      </c>
      <c r="L16" s="86">
        <v>10211</v>
      </c>
      <c r="M16" s="87">
        <v>886</v>
      </c>
      <c r="N16" s="86">
        <v>19208</v>
      </c>
      <c r="O16" s="87">
        <v>1681</v>
      </c>
      <c r="P16" s="86">
        <v>18237.5</v>
      </c>
      <c r="Q16" s="87">
        <v>1577</v>
      </c>
      <c r="R16" s="88">
        <f t="shared" si="0"/>
        <v>47656.5</v>
      </c>
      <c r="S16" s="89">
        <f t="shared" si="1"/>
        <v>4144</v>
      </c>
      <c r="T16" s="90">
        <f>S16/J16</f>
        <v>37.67272727272727</v>
      </c>
      <c r="U16" s="91">
        <f t="shared" si="2"/>
        <v>11.500120656370656</v>
      </c>
      <c r="V16" s="83">
        <v>151835.24000000002</v>
      </c>
      <c r="W16" s="84">
        <v>13252</v>
      </c>
      <c r="X16" s="92">
        <f t="shared" si="4"/>
        <v>-0.6861301763674889</v>
      </c>
      <c r="Y16" s="92">
        <f t="shared" si="5"/>
        <v>-0.6872924841533353</v>
      </c>
      <c r="Z16" s="93">
        <v>7283865.4</v>
      </c>
      <c r="AA16" s="94">
        <v>514375</v>
      </c>
      <c r="AB16" s="97">
        <f t="shared" si="3"/>
        <v>14.160613171324423</v>
      </c>
    </row>
    <row r="17" spans="1:28" s="61" customFormat="1" ht="11.25">
      <c r="A17" s="54">
        <v>11</v>
      </c>
      <c r="B17" s="55"/>
      <c r="C17" s="56" t="s">
        <v>89</v>
      </c>
      <c r="D17" s="57" t="s">
        <v>39</v>
      </c>
      <c r="E17" s="102" t="s">
        <v>89</v>
      </c>
      <c r="F17" s="59">
        <v>43644</v>
      </c>
      <c r="G17" s="60" t="s">
        <v>36</v>
      </c>
      <c r="H17" s="67">
        <v>286</v>
      </c>
      <c r="I17" s="67">
        <v>140</v>
      </c>
      <c r="J17" s="81">
        <v>140</v>
      </c>
      <c r="K17" s="68">
        <v>2</v>
      </c>
      <c r="L17" s="86">
        <v>13026.5</v>
      </c>
      <c r="M17" s="87">
        <v>768</v>
      </c>
      <c r="N17" s="86">
        <v>19986</v>
      </c>
      <c r="O17" s="87">
        <v>1180</v>
      </c>
      <c r="P17" s="86">
        <v>19796</v>
      </c>
      <c r="Q17" s="87">
        <v>1150</v>
      </c>
      <c r="R17" s="88">
        <f t="shared" si="0"/>
        <v>52808.5</v>
      </c>
      <c r="S17" s="89">
        <f t="shared" si="1"/>
        <v>3098</v>
      </c>
      <c r="T17" s="90">
        <f>S17/J17</f>
        <v>22.12857142857143</v>
      </c>
      <c r="U17" s="91">
        <f t="shared" si="2"/>
        <v>17.04599741768883</v>
      </c>
      <c r="V17" s="83">
        <v>232062.41</v>
      </c>
      <c r="W17" s="84">
        <v>14767</v>
      </c>
      <c r="X17" s="92">
        <f t="shared" si="4"/>
        <v>-0.7724383712122959</v>
      </c>
      <c r="Y17" s="92">
        <f t="shared" si="5"/>
        <v>-0.7902078959842893</v>
      </c>
      <c r="Z17" s="93">
        <v>464150.91</v>
      </c>
      <c r="AA17" s="94">
        <v>29713</v>
      </c>
      <c r="AB17" s="97">
        <f t="shared" si="3"/>
        <v>15.621139231985998</v>
      </c>
    </row>
    <row r="18" spans="1:28" s="61" customFormat="1" ht="11.25">
      <c r="A18" s="54">
        <v>12</v>
      </c>
      <c r="B18" s="55"/>
      <c r="C18" s="56" t="s">
        <v>96</v>
      </c>
      <c r="D18" s="57" t="s">
        <v>31</v>
      </c>
      <c r="E18" s="102" t="s">
        <v>96</v>
      </c>
      <c r="F18" s="59">
        <v>43644</v>
      </c>
      <c r="G18" s="60" t="s">
        <v>28</v>
      </c>
      <c r="H18" s="67">
        <v>85</v>
      </c>
      <c r="I18" s="67">
        <v>68</v>
      </c>
      <c r="J18" s="81">
        <v>68</v>
      </c>
      <c r="K18" s="68">
        <v>2</v>
      </c>
      <c r="L18" s="86">
        <v>17606</v>
      </c>
      <c r="M18" s="87">
        <v>753</v>
      </c>
      <c r="N18" s="86">
        <v>24661</v>
      </c>
      <c r="O18" s="87">
        <v>1039</v>
      </c>
      <c r="P18" s="86">
        <v>21921</v>
      </c>
      <c r="Q18" s="87">
        <v>909</v>
      </c>
      <c r="R18" s="88">
        <f t="shared" si="0"/>
        <v>64188</v>
      </c>
      <c r="S18" s="89">
        <f t="shared" si="1"/>
        <v>2701</v>
      </c>
      <c r="T18" s="90">
        <f>S18/J18</f>
        <v>39.720588235294116</v>
      </c>
      <c r="U18" s="91">
        <f t="shared" si="2"/>
        <v>23.764531654942616</v>
      </c>
      <c r="V18" s="83">
        <v>141482</v>
      </c>
      <c r="W18" s="84">
        <v>7239</v>
      </c>
      <c r="X18" s="92">
        <f t="shared" si="4"/>
        <v>-0.5463168459592033</v>
      </c>
      <c r="Y18" s="92">
        <f t="shared" si="5"/>
        <v>-0.6268821660450339</v>
      </c>
      <c r="Z18" s="93">
        <v>322997</v>
      </c>
      <c r="AA18" s="94">
        <v>15884</v>
      </c>
      <c r="AB18" s="97">
        <f t="shared" si="3"/>
        <v>20.33473936036263</v>
      </c>
    </row>
    <row r="19" spans="1:28" s="61" customFormat="1" ht="11.25">
      <c r="A19" s="54">
        <v>13</v>
      </c>
      <c r="B19" s="66"/>
      <c r="C19" s="63" t="s">
        <v>69</v>
      </c>
      <c r="D19" s="64" t="s">
        <v>39</v>
      </c>
      <c r="E19" s="103" t="s">
        <v>70</v>
      </c>
      <c r="F19" s="65">
        <v>43623</v>
      </c>
      <c r="G19" s="60" t="s">
        <v>51</v>
      </c>
      <c r="H19" s="69">
        <v>350</v>
      </c>
      <c r="I19" s="69">
        <v>237</v>
      </c>
      <c r="J19" s="81">
        <v>237</v>
      </c>
      <c r="K19" s="68">
        <v>5</v>
      </c>
      <c r="L19" s="86">
        <v>11959.5</v>
      </c>
      <c r="M19" s="87">
        <v>583</v>
      </c>
      <c r="N19" s="86">
        <v>19230.5</v>
      </c>
      <c r="O19" s="87">
        <v>894</v>
      </c>
      <c r="P19" s="86">
        <v>20801</v>
      </c>
      <c r="Q19" s="87">
        <v>1027</v>
      </c>
      <c r="R19" s="88">
        <f t="shared" si="0"/>
        <v>51991</v>
      </c>
      <c r="S19" s="89">
        <f t="shared" si="1"/>
        <v>2504</v>
      </c>
      <c r="T19" s="90">
        <f>S19/J19</f>
        <v>10.565400843881857</v>
      </c>
      <c r="U19" s="91">
        <f t="shared" si="2"/>
        <v>20.76317891373802</v>
      </c>
      <c r="V19" s="83">
        <v>234372.93</v>
      </c>
      <c r="W19" s="84">
        <v>13335</v>
      </c>
      <c r="X19" s="92">
        <f t="shared" si="4"/>
        <v>-0.7781697741287784</v>
      </c>
      <c r="Y19" s="92">
        <f t="shared" si="5"/>
        <v>-0.8122234720659918</v>
      </c>
      <c r="Z19" s="95">
        <v>5953428.65</v>
      </c>
      <c r="AA19" s="96">
        <v>341179</v>
      </c>
      <c r="AB19" s="97">
        <f t="shared" si="3"/>
        <v>17.449575296252114</v>
      </c>
    </row>
    <row r="20" spans="1:28" s="61" customFormat="1" ht="11.25">
      <c r="A20" s="54">
        <v>14</v>
      </c>
      <c r="B20" s="62" t="s">
        <v>29</v>
      </c>
      <c r="C20" s="56" t="s">
        <v>100</v>
      </c>
      <c r="D20" s="57" t="s">
        <v>33</v>
      </c>
      <c r="E20" s="102" t="s">
        <v>101</v>
      </c>
      <c r="F20" s="59">
        <v>43651</v>
      </c>
      <c r="G20" s="60" t="s">
        <v>37</v>
      </c>
      <c r="H20" s="67">
        <v>71</v>
      </c>
      <c r="I20" s="67">
        <v>71</v>
      </c>
      <c r="J20" s="81">
        <v>71</v>
      </c>
      <c r="K20" s="68">
        <v>1</v>
      </c>
      <c r="L20" s="86">
        <v>9393.5</v>
      </c>
      <c r="M20" s="87">
        <v>519</v>
      </c>
      <c r="N20" s="86">
        <v>12894.5</v>
      </c>
      <c r="O20" s="87">
        <v>696</v>
      </c>
      <c r="P20" s="86">
        <v>16962</v>
      </c>
      <c r="Q20" s="87">
        <v>918</v>
      </c>
      <c r="R20" s="88">
        <f t="shared" si="0"/>
        <v>39250</v>
      </c>
      <c r="S20" s="89">
        <f t="shared" si="1"/>
        <v>2133</v>
      </c>
      <c r="T20" s="90">
        <f>S20/J20</f>
        <v>30.04225352112676</v>
      </c>
      <c r="U20" s="91">
        <f t="shared" si="2"/>
        <v>18.401312705110172</v>
      </c>
      <c r="V20" s="83"/>
      <c r="W20" s="84"/>
      <c r="X20" s="92">
        <f t="shared" si="4"/>
      </c>
      <c r="Y20" s="92">
        <f t="shared" si="5"/>
      </c>
      <c r="Z20" s="98">
        <v>39250</v>
      </c>
      <c r="AA20" s="99">
        <v>2133</v>
      </c>
      <c r="AB20" s="97">
        <f t="shared" si="3"/>
        <v>18.401312705110172</v>
      </c>
    </row>
    <row r="21" spans="1:28" s="61" customFormat="1" ht="11.25">
      <c r="A21" s="54">
        <v>15</v>
      </c>
      <c r="B21" s="62" t="s">
        <v>29</v>
      </c>
      <c r="C21" s="56" t="s">
        <v>108</v>
      </c>
      <c r="D21" s="57" t="s">
        <v>30</v>
      </c>
      <c r="E21" s="102" t="s">
        <v>109</v>
      </c>
      <c r="F21" s="59">
        <v>43651</v>
      </c>
      <c r="G21" s="104" t="s">
        <v>47</v>
      </c>
      <c r="H21" s="67">
        <v>100</v>
      </c>
      <c r="I21" s="67">
        <v>100</v>
      </c>
      <c r="J21" s="81">
        <v>107</v>
      </c>
      <c r="K21" s="68">
        <v>1</v>
      </c>
      <c r="L21" s="86">
        <v>7621</v>
      </c>
      <c r="M21" s="87">
        <v>424</v>
      </c>
      <c r="N21" s="86">
        <v>10098</v>
      </c>
      <c r="O21" s="87">
        <v>573</v>
      </c>
      <c r="P21" s="86">
        <v>10195</v>
      </c>
      <c r="Q21" s="87">
        <v>559</v>
      </c>
      <c r="R21" s="88">
        <f t="shared" si="0"/>
        <v>27914</v>
      </c>
      <c r="S21" s="89">
        <f t="shared" si="1"/>
        <v>1556</v>
      </c>
      <c r="T21" s="90">
        <f>S21/J21</f>
        <v>14.542056074766355</v>
      </c>
      <c r="U21" s="91">
        <f t="shared" si="2"/>
        <v>17.939588688946014</v>
      </c>
      <c r="V21" s="83"/>
      <c r="W21" s="84"/>
      <c r="X21" s="92">
        <f t="shared" si="4"/>
      </c>
      <c r="Y21" s="92">
        <f t="shared" si="5"/>
      </c>
      <c r="Z21" s="93">
        <v>27914</v>
      </c>
      <c r="AA21" s="94">
        <v>1556</v>
      </c>
      <c r="AB21" s="97">
        <f t="shared" si="3"/>
        <v>17.939588688946014</v>
      </c>
    </row>
    <row r="22" spans="1:28" s="61" customFormat="1" ht="11.25">
      <c r="A22" s="54">
        <v>16</v>
      </c>
      <c r="B22" s="55"/>
      <c r="C22" s="63" t="s">
        <v>74</v>
      </c>
      <c r="D22" s="64" t="s">
        <v>31</v>
      </c>
      <c r="E22" s="103" t="s">
        <v>113</v>
      </c>
      <c r="F22" s="65">
        <v>43630</v>
      </c>
      <c r="G22" s="60" t="s">
        <v>32</v>
      </c>
      <c r="H22" s="69">
        <v>317</v>
      </c>
      <c r="I22" s="69">
        <v>63</v>
      </c>
      <c r="J22" s="81">
        <v>63</v>
      </c>
      <c r="K22" s="68">
        <v>4</v>
      </c>
      <c r="L22" s="86">
        <v>8334</v>
      </c>
      <c r="M22" s="87">
        <v>400</v>
      </c>
      <c r="N22" s="86">
        <v>12648</v>
      </c>
      <c r="O22" s="87">
        <v>577</v>
      </c>
      <c r="P22" s="86">
        <v>12573</v>
      </c>
      <c r="Q22" s="87">
        <v>571</v>
      </c>
      <c r="R22" s="88">
        <f t="shared" si="0"/>
        <v>33555</v>
      </c>
      <c r="S22" s="89">
        <f t="shared" si="1"/>
        <v>1548</v>
      </c>
      <c r="T22" s="90">
        <f>S22/J22</f>
        <v>24.571428571428573</v>
      </c>
      <c r="U22" s="91">
        <f t="shared" si="2"/>
        <v>21.676356589147286</v>
      </c>
      <c r="V22" s="83">
        <v>215510</v>
      </c>
      <c r="W22" s="84">
        <v>11852</v>
      </c>
      <c r="X22" s="92">
        <f t="shared" si="4"/>
        <v>-0.8442995684655005</v>
      </c>
      <c r="Y22" s="92">
        <f t="shared" si="5"/>
        <v>-0.869389132635842</v>
      </c>
      <c r="Z22" s="95">
        <v>2691267</v>
      </c>
      <c r="AA22" s="96">
        <v>150292</v>
      </c>
      <c r="AB22" s="97">
        <f t="shared" si="3"/>
        <v>17.906921193410163</v>
      </c>
    </row>
    <row r="23" spans="1:28" s="61" customFormat="1" ht="11.25">
      <c r="A23" s="54">
        <v>17</v>
      </c>
      <c r="B23" s="55"/>
      <c r="C23" s="56" t="s">
        <v>49</v>
      </c>
      <c r="D23" s="57" t="s">
        <v>31</v>
      </c>
      <c r="E23" s="102" t="s">
        <v>49</v>
      </c>
      <c r="F23" s="59">
        <v>43434</v>
      </c>
      <c r="G23" s="60" t="s">
        <v>47</v>
      </c>
      <c r="H23" s="67">
        <v>392</v>
      </c>
      <c r="I23" s="67">
        <v>43</v>
      </c>
      <c r="J23" s="81">
        <v>44</v>
      </c>
      <c r="K23" s="68">
        <v>11</v>
      </c>
      <c r="L23" s="86">
        <v>2643</v>
      </c>
      <c r="M23" s="87">
        <v>287</v>
      </c>
      <c r="N23" s="86">
        <v>4242</v>
      </c>
      <c r="O23" s="87">
        <v>460</v>
      </c>
      <c r="P23" s="86">
        <v>5680</v>
      </c>
      <c r="Q23" s="87">
        <v>620</v>
      </c>
      <c r="R23" s="88">
        <f t="shared" si="0"/>
        <v>12565</v>
      </c>
      <c r="S23" s="89">
        <f t="shared" si="1"/>
        <v>1367</v>
      </c>
      <c r="T23" s="90">
        <f>S23/J23</f>
        <v>31.068181818181817</v>
      </c>
      <c r="U23" s="91">
        <f t="shared" si="2"/>
        <v>9.19166057059254</v>
      </c>
      <c r="V23" s="83"/>
      <c r="W23" s="84"/>
      <c r="X23" s="92">
        <f t="shared" si="4"/>
      </c>
      <c r="Y23" s="92">
        <f t="shared" si="5"/>
      </c>
      <c r="Z23" s="93">
        <v>25095781</v>
      </c>
      <c r="AA23" s="94">
        <v>1894604</v>
      </c>
      <c r="AB23" s="97">
        <f t="shared" si="3"/>
        <v>13.245924214242132</v>
      </c>
    </row>
    <row r="24" spans="1:28" s="61" customFormat="1" ht="11.25">
      <c r="A24" s="54">
        <v>18</v>
      </c>
      <c r="B24" s="62" t="s">
        <v>29</v>
      </c>
      <c r="C24" s="56" t="s">
        <v>105</v>
      </c>
      <c r="D24" s="57" t="s">
        <v>35</v>
      </c>
      <c r="E24" s="102" t="s">
        <v>106</v>
      </c>
      <c r="F24" s="59">
        <v>43651</v>
      </c>
      <c r="G24" s="60" t="s">
        <v>36</v>
      </c>
      <c r="H24" s="67">
        <v>56</v>
      </c>
      <c r="I24" s="67">
        <v>56</v>
      </c>
      <c r="J24" s="81">
        <v>56</v>
      </c>
      <c r="K24" s="68">
        <v>1</v>
      </c>
      <c r="L24" s="86">
        <v>5682</v>
      </c>
      <c r="M24" s="87">
        <v>341</v>
      </c>
      <c r="N24" s="86">
        <v>8878.5</v>
      </c>
      <c r="O24" s="87">
        <v>508</v>
      </c>
      <c r="P24" s="86">
        <v>8407</v>
      </c>
      <c r="Q24" s="87">
        <v>501</v>
      </c>
      <c r="R24" s="88">
        <f t="shared" si="0"/>
        <v>22967.5</v>
      </c>
      <c r="S24" s="89">
        <f t="shared" si="1"/>
        <v>1350</v>
      </c>
      <c r="T24" s="90">
        <f>S24/J24</f>
        <v>24.107142857142858</v>
      </c>
      <c r="U24" s="91">
        <f t="shared" si="2"/>
        <v>17.012962962962963</v>
      </c>
      <c r="V24" s="83"/>
      <c r="W24" s="84"/>
      <c r="X24" s="92">
        <f t="shared" si="4"/>
      </c>
      <c r="Y24" s="92">
        <f t="shared" si="5"/>
      </c>
      <c r="Z24" s="93">
        <v>22967.5</v>
      </c>
      <c r="AA24" s="94">
        <v>1350</v>
      </c>
      <c r="AB24" s="97">
        <f t="shared" si="3"/>
        <v>17.012962962962963</v>
      </c>
    </row>
    <row r="25" spans="1:28" s="61" customFormat="1" ht="11.25">
      <c r="A25" s="54">
        <v>19</v>
      </c>
      <c r="B25" s="62" t="s">
        <v>29</v>
      </c>
      <c r="C25" s="56" t="s">
        <v>103</v>
      </c>
      <c r="D25" s="57" t="s">
        <v>30</v>
      </c>
      <c r="E25" s="102" t="s">
        <v>102</v>
      </c>
      <c r="F25" s="59">
        <v>43651</v>
      </c>
      <c r="G25" s="60" t="s">
        <v>40</v>
      </c>
      <c r="H25" s="67">
        <v>21</v>
      </c>
      <c r="I25" s="67">
        <v>21</v>
      </c>
      <c r="J25" s="81">
        <v>21</v>
      </c>
      <c r="K25" s="68">
        <v>1</v>
      </c>
      <c r="L25" s="86">
        <v>3511</v>
      </c>
      <c r="M25" s="87">
        <v>235</v>
      </c>
      <c r="N25" s="86">
        <v>4526</v>
      </c>
      <c r="O25" s="87">
        <v>302</v>
      </c>
      <c r="P25" s="86">
        <v>4348</v>
      </c>
      <c r="Q25" s="87">
        <v>307</v>
      </c>
      <c r="R25" s="88">
        <f t="shared" si="0"/>
        <v>12385</v>
      </c>
      <c r="S25" s="89">
        <f t="shared" si="1"/>
        <v>844</v>
      </c>
      <c r="T25" s="90">
        <f>S25/J25</f>
        <v>40.19047619047619</v>
      </c>
      <c r="U25" s="91">
        <f t="shared" si="2"/>
        <v>14.674170616113743</v>
      </c>
      <c r="V25" s="83"/>
      <c r="W25" s="84"/>
      <c r="X25" s="92">
        <f t="shared" si="4"/>
      </c>
      <c r="Y25" s="92">
        <f t="shared" si="5"/>
      </c>
      <c r="Z25" s="70">
        <v>12385</v>
      </c>
      <c r="AA25" s="71">
        <v>844</v>
      </c>
      <c r="AB25" s="97">
        <f t="shared" si="3"/>
        <v>14.674170616113743</v>
      </c>
    </row>
    <row r="26" spans="1:28" s="61" customFormat="1" ht="11.25">
      <c r="A26" s="54">
        <v>20</v>
      </c>
      <c r="B26" s="66"/>
      <c r="C26" s="63" t="s">
        <v>94</v>
      </c>
      <c r="D26" s="64" t="s">
        <v>33</v>
      </c>
      <c r="E26" s="103" t="s">
        <v>95</v>
      </c>
      <c r="F26" s="65">
        <v>43644</v>
      </c>
      <c r="G26" s="60" t="s">
        <v>51</v>
      </c>
      <c r="H26" s="69">
        <v>240</v>
      </c>
      <c r="I26" s="69">
        <v>58</v>
      </c>
      <c r="J26" s="81">
        <v>58</v>
      </c>
      <c r="K26" s="68">
        <v>2</v>
      </c>
      <c r="L26" s="86">
        <v>2829.5</v>
      </c>
      <c r="M26" s="87">
        <v>193</v>
      </c>
      <c r="N26" s="86">
        <v>4471.5</v>
      </c>
      <c r="O26" s="87">
        <v>296</v>
      </c>
      <c r="P26" s="86">
        <v>3983</v>
      </c>
      <c r="Q26" s="87">
        <v>277</v>
      </c>
      <c r="R26" s="88">
        <f t="shared" si="0"/>
        <v>11284</v>
      </c>
      <c r="S26" s="89">
        <f t="shared" si="1"/>
        <v>766</v>
      </c>
      <c r="T26" s="90">
        <f>S26/J26</f>
        <v>13.206896551724139</v>
      </c>
      <c r="U26" s="91">
        <f t="shared" si="2"/>
        <v>14.73107049608355</v>
      </c>
      <c r="V26" s="83">
        <v>85964.61</v>
      </c>
      <c r="W26" s="84">
        <v>5495</v>
      </c>
      <c r="X26" s="92">
        <f t="shared" si="4"/>
        <v>-0.8687366812924527</v>
      </c>
      <c r="Y26" s="92">
        <f t="shared" si="5"/>
        <v>-0.8606005459508644</v>
      </c>
      <c r="Z26" s="95">
        <v>172355.11</v>
      </c>
      <c r="AA26" s="96">
        <v>11523</v>
      </c>
      <c r="AB26" s="97">
        <f t="shared" si="3"/>
        <v>14.957485897769677</v>
      </c>
    </row>
    <row r="27" spans="1:28" s="61" customFormat="1" ht="11.25">
      <c r="A27" s="54">
        <v>21</v>
      </c>
      <c r="B27" s="55"/>
      <c r="C27" s="56" t="s">
        <v>80</v>
      </c>
      <c r="D27" s="57" t="s">
        <v>44</v>
      </c>
      <c r="E27" s="102" t="s">
        <v>80</v>
      </c>
      <c r="F27" s="59">
        <v>43637</v>
      </c>
      <c r="G27" s="60" t="s">
        <v>36</v>
      </c>
      <c r="H27" s="67">
        <v>98</v>
      </c>
      <c r="I27" s="67">
        <v>24</v>
      </c>
      <c r="J27" s="81">
        <v>24</v>
      </c>
      <c r="K27" s="68">
        <v>3</v>
      </c>
      <c r="L27" s="86">
        <v>4827</v>
      </c>
      <c r="M27" s="87">
        <v>180</v>
      </c>
      <c r="N27" s="86">
        <v>6851</v>
      </c>
      <c r="O27" s="87">
        <v>252</v>
      </c>
      <c r="P27" s="86">
        <v>7756</v>
      </c>
      <c r="Q27" s="87">
        <v>286</v>
      </c>
      <c r="R27" s="88">
        <f t="shared" si="0"/>
        <v>19434</v>
      </c>
      <c r="S27" s="89">
        <f t="shared" si="1"/>
        <v>718</v>
      </c>
      <c r="T27" s="90">
        <f>S27/J27</f>
        <v>29.916666666666668</v>
      </c>
      <c r="U27" s="91">
        <f t="shared" si="2"/>
        <v>27.06685236768802</v>
      </c>
      <c r="V27" s="83">
        <v>47535.68</v>
      </c>
      <c r="W27" s="84">
        <v>2311</v>
      </c>
      <c r="X27" s="92">
        <f t="shared" si="4"/>
        <v>-0.5911702535863587</v>
      </c>
      <c r="Y27" s="92">
        <f t="shared" si="5"/>
        <v>-0.6893119861531805</v>
      </c>
      <c r="Z27" s="93">
        <v>247754.22</v>
      </c>
      <c r="AA27" s="94">
        <v>12736</v>
      </c>
      <c r="AB27" s="97">
        <f t="shared" si="3"/>
        <v>19.453063756281406</v>
      </c>
    </row>
    <row r="28" spans="1:28" s="61" customFormat="1" ht="11.25">
      <c r="A28" s="54">
        <v>22</v>
      </c>
      <c r="B28" s="55"/>
      <c r="C28" s="56" t="s">
        <v>60</v>
      </c>
      <c r="D28" s="57" t="s">
        <v>33</v>
      </c>
      <c r="E28" s="102" t="s">
        <v>60</v>
      </c>
      <c r="F28" s="59">
        <v>43609</v>
      </c>
      <c r="G28" s="60" t="s">
        <v>28</v>
      </c>
      <c r="H28" s="67">
        <v>320</v>
      </c>
      <c r="I28" s="67">
        <v>12</v>
      </c>
      <c r="J28" s="81">
        <v>12</v>
      </c>
      <c r="K28" s="68">
        <v>7</v>
      </c>
      <c r="L28" s="86">
        <v>2694</v>
      </c>
      <c r="M28" s="87">
        <v>149</v>
      </c>
      <c r="N28" s="86">
        <v>4049</v>
      </c>
      <c r="O28" s="87">
        <v>222</v>
      </c>
      <c r="P28" s="86">
        <v>4689</v>
      </c>
      <c r="Q28" s="87">
        <v>262</v>
      </c>
      <c r="R28" s="88">
        <f t="shared" si="0"/>
        <v>11432</v>
      </c>
      <c r="S28" s="89">
        <f t="shared" si="1"/>
        <v>633</v>
      </c>
      <c r="T28" s="90">
        <f>S28/J28</f>
        <v>52.75</v>
      </c>
      <c r="U28" s="91">
        <f t="shared" si="2"/>
        <v>18.060031595576618</v>
      </c>
      <c r="V28" s="83">
        <v>55618</v>
      </c>
      <c r="W28" s="84">
        <v>3329</v>
      </c>
      <c r="X28" s="92">
        <f t="shared" si="4"/>
        <v>-0.7944550325434212</v>
      </c>
      <c r="Y28" s="92">
        <f t="shared" si="5"/>
        <v>-0.8098528086512466</v>
      </c>
      <c r="Z28" s="93">
        <v>5423089</v>
      </c>
      <c r="AA28" s="94">
        <v>325049</v>
      </c>
      <c r="AB28" s="97">
        <f t="shared" si="3"/>
        <v>16.683912271688268</v>
      </c>
    </row>
    <row r="29" spans="1:28" s="61" customFormat="1" ht="11.25">
      <c r="A29" s="54">
        <v>23</v>
      </c>
      <c r="B29" s="55"/>
      <c r="C29" s="56" t="s">
        <v>87</v>
      </c>
      <c r="D29" s="57">
        <v>15</v>
      </c>
      <c r="E29" s="102" t="s">
        <v>88</v>
      </c>
      <c r="F29" s="59">
        <v>43644</v>
      </c>
      <c r="G29" s="60" t="s">
        <v>40</v>
      </c>
      <c r="H29" s="67">
        <v>24</v>
      </c>
      <c r="I29" s="67">
        <v>22</v>
      </c>
      <c r="J29" s="81">
        <v>22</v>
      </c>
      <c r="K29" s="68">
        <v>2</v>
      </c>
      <c r="L29" s="86">
        <v>2121</v>
      </c>
      <c r="M29" s="87">
        <v>155</v>
      </c>
      <c r="N29" s="86">
        <v>3185</v>
      </c>
      <c r="O29" s="87">
        <v>223</v>
      </c>
      <c r="P29" s="86">
        <v>3690</v>
      </c>
      <c r="Q29" s="87">
        <v>252</v>
      </c>
      <c r="R29" s="88">
        <f t="shared" si="0"/>
        <v>8996</v>
      </c>
      <c r="S29" s="89">
        <f t="shared" si="1"/>
        <v>630</v>
      </c>
      <c r="T29" s="90">
        <f>S29/J29</f>
        <v>28.636363636363637</v>
      </c>
      <c r="U29" s="91">
        <f t="shared" si="2"/>
        <v>14.27936507936508</v>
      </c>
      <c r="V29" s="83">
        <v>15568.43</v>
      </c>
      <c r="W29" s="84">
        <v>1056</v>
      </c>
      <c r="X29" s="92">
        <f t="shared" si="4"/>
        <v>-0.4221639561599982</v>
      </c>
      <c r="Y29" s="92">
        <f t="shared" si="5"/>
        <v>-0.4034090909090909</v>
      </c>
      <c r="Z29" s="70">
        <v>37101.43</v>
      </c>
      <c r="AA29" s="71">
        <v>2588</v>
      </c>
      <c r="AB29" s="97">
        <f t="shared" si="3"/>
        <v>14.335946676970634</v>
      </c>
    </row>
    <row r="30" spans="1:28" s="61" customFormat="1" ht="11.25">
      <c r="A30" s="54">
        <v>24</v>
      </c>
      <c r="B30" s="55"/>
      <c r="C30" s="56" t="s">
        <v>48</v>
      </c>
      <c r="D30" s="57" t="s">
        <v>44</v>
      </c>
      <c r="E30" s="102" t="s">
        <v>50</v>
      </c>
      <c r="F30" s="59">
        <v>43399</v>
      </c>
      <c r="G30" s="60" t="s">
        <v>47</v>
      </c>
      <c r="H30" s="67">
        <v>116</v>
      </c>
      <c r="I30" s="67">
        <v>33</v>
      </c>
      <c r="J30" s="81">
        <v>37</v>
      </c>
      <c r="K30" s="68">
        <v>1</v>
      </c>
      <c r="L30" s="86">
        <v>1877</v>
      </c>
      <c r="M30" s="87">
        <v>185</v>
      </c>
      <c r="N30" s="86">
        <v>2917</v>
      </c>
      <c r="O30" s="87">
        <v>281</v>
      </c>
      <c r="P30" s="86">
        <v>1522</v>
      </c>
      <c r="Q30" s="87">
        <v>135</v>
      </c>
      <c r="R30" s="88">
        <f t="shared" si="0"/>
        <v>6316</v>
      </c>
      <c r="S30" s="89">
        <f t="shared" si="1"/>
        <v>601</v>
      </c>
      <c r="T30" s="90">
        <f>S30/J30</f>
        <v>16.243243243243242</v>
      </c>
      <c r="U30" s="91">
        <f t="shared" si="2"/>
        <v>10.509151414309484</v>
      </c>
      <c r="V30" s="83">
        <v>6316</v>
      </c>
      <c r="W30" s="84">
        <v>601</v>
      </c>
      <c r="X30" s="92">
        <f t="shared" si="4"/>
        <v>0</v>
      </c>
      <c r="Y30" s="92">
        <f t="shared" si="5"/>
        <v>0</v>
      </c>
      <c r="Z30" s="93">
        <v>13457</v>
      </c>
      <c r="AA30" s="94">
        <v>1323</v>
      </c>
      <c r="AB30" s="97">
        <f t="shared" si="3"/>
        <v>10.171579743008314</v>
      </c>
    </row>
    <row r="31" spans="1:28" s="61" customFormat="1" ht="11.25">
      <c r="A31" s="54">
        <v>25</v>
      </c>
      <c r="B31" s="62" t="s">
        <v>29</v>
      </c>
      <c r="C31" s="56" t="s">
        <v>107</v>
      </c>
      <c r="D31" s="57" t="s">
        <v>44</v>
      </c>
      <c r="E31" s="102" t="s">
        <v>45</v>
      </c>
      <c r="F31" s="59">
        <v>43651</v>
      </c>
      <c r="G31" s="60" t="s">
        <v>36</v>
      </c>
      <c r="H31" s="67">
        <v>35</v>
      </c>
      <c r="I31" s="67">
        <v>35</v>
      </c>
      <c r="J31" s="81">
        <v>35</v>
      </c>
      <c r="K31" s="68">
        <v>1</v>
      </c>
      <c r="L31" s="86">
        <v>2113</v>
      </c>
      <c r="M31" s="87">
        <v>103</v>
      </c>
      <c r="N31" s="86">
        <v>3739</v>
      </c>
      <c r="O31" s="87">
        <v>182</v>
      </c>
      <c r="P31" s="86">
        <v>4598</v>
      </c>
      <c r="Q31" s="87">
        <v>221</v>
      </c>
      <c r="R31" s="88">
        <f t="shared" si="0"/>
        <v>10450</v>
      </c>
      <c r="S31" s="89">
        <f t="shared" si="1"/>
        <v>506</v>
      </c>
      <c r="T31" s="90">
        <f>S31/J31</f>
        <v>14.457142857142857</v>
      </c>
      <c r="U31" s="91">
        <f t="shared" si="2"/>
        <v>20.652173913043477</v>
      </c>
      <c r="V31" s="83"/>
      <c r="W31" s="84"/>
      <c r="X31" s="92">
        <f t="shared" si="4"/>
      </c>
      <c r="Y31" s="92">
        <f t="shared" si="5"/>
      </c>
      <c r="Z31" s="93">
        <v>10450</v>
      </c>
      <c r="AA31" s="94">
        <v>506</v>
      </c>
      <c r="AB31" s="97">
        <f t="shared" si="3"/>
        <v>20.652173913043477</v>
      </c>
    </row>
    <row r="32" spans="1:28" s="61" customFormat="1" ht="11.25">
      <c r="A32" s="54">
        <v>26</v>
      </c>
      <c r="B32" s="55"/>
      <c r="C32" s="56" t="s">
        <v>85</v>
      </c>
      <c r="D32" s="57" t="s">
        <v>35</v>
      </c>
      <c r="E32" s="102" t="s">
        <v>86</v>
      </c>
      <c r="F32" s="59">
        <v>43644</v>
      </c>
      <c r="G32" s="60" t="s">
        <v>37</v>
      </c>
      <c r="H32" s="67">
        <v>58</v>
      </c>
      <c r="I32" s="67">
        <v>3</v>
      </c>
      <c r="J32" s="81">
        <v>3</v>
      </c>
      <c r="K32" s="68">
        <v>2</v>
      </c>
      <c r="L32" s="86">
        <v>0</v>
      </c>
      <c r="M32" s="87">
        <v>0</v>
      </c>
      <c r="N32" s="86">
        <v>389</v>
      </c>
      <c r="O32" s="87">
        <v>18</v>
      </c>
      <c r="P32" s="86">
        <v>4019</v>
      </c>
      <c r="Q32" s="87">
        <v>378</v>
      </c>
      <c r="R32" s="88">
        <f t="shared" si="0"/>
        <v>4408</v>
      </c>
      <c r="S32" s="89">
        <f t="shared" si="1"/>
        <v>396</v>
      </c>
      <c r="T32" s="90"/>
      <c r="U32" s="91"/>
      <c r="V32" s="83">
        <v>34366.96</v>
      </c>
      <c r="W32" s="84">
        <v>1735</v>
      </c>
      <c r="X32" s="92">
        <f t="shared" si="4"/>
        <v>-0.8717372732415087</v>
      </c>
      <c r="Y32" s="92">
        <f t="shared" si="5"/>
        <v>-0.7717579250720461</v>
      </c>
      <c r="Z32" s="98">
        <v>73334.46</v>
      </c>
      <c r="AA32" s="99">
        <v>4227</v>
      </c>
      <c r="AB32" s="97">
        <f t="shared" si="3"/>
        <v>17.34905606813343</v>
      </c>
    </row>
    <row r="33" spans="1:28" s="61" customFormat="1" ht="11.25">
      <c r="A33" s="54">
        <v>27</v>
      </c>
      <c r="B33" s="55"/>
      <c r="C33" s="56" t="s">
        <v>78</v>
      </c>
      <c r="D33" s="57" t="s">
        <v>31</v>
      </c>
      <c r="E33" s="102" t="s">
        <v>79</v>
      </c>
      <c r="F33" s="59">
        <v>43637</v>
      </c>
      <c r="G33" s="60" t="s">
        <v>37</v>
      </c>
      <c r="H33" s="67">
        <v>43</v>
      </c>
      <c r="I33" s="67">
        <v>11</v>
      </c>
      <c r="J33" s="81">
        <v>11</v>
      </c>
      <c r="K33" s="68">
        <v>3</v>
      </c>
      <c r="L33" s="86">
        <v>1815.5</v>
      </c>
      <c r="M33" s="87">
        <v>70</v>
      </c>
      <c r="N33" s="86">
        <v>3082.5</v>
      </c>
      <c r="O33" s="87">
        <v>122</v>
      </c>
      <c r="P33" s="86">
        <v>2852</v>
      </c>
      <c r="Q33" s="87">
        <v>113</v>
      </c>
      <c r="R33" s="88">
        <f t="shared" si="0"/>
        <v>7750</v>
      </c>
      <c r="S33" s="89">
        <f t="shared" si="1"/>
        <v>305</v>
      </c>
      <c r="T33" s="90">
        <f>S33/J33</f>
        <v>27.727272727272727</v>
      </c>
      <c r="U33" s="91">
        <f aca="true" t="shared" si="6" ref="U33:U41">R33/S33</f>
        <v>25.40983606557377</v>
      </c>
      <c r="V33" s="83">
        <v>20711.83</v>
      </c>
      <c r="W33" s="84">
        <v>1229</v>
      </c>
      <c r="X33" s="92">
        <f t="shared" si="4"/>
        <v>-0.6258177090097785</v>
      </c>
      <c r="Y33" s="92">
        <f t="shared" si="5"/>
        <v>-0.7518307567127747</v>
      </c>
      <c r="Z33" s="98">
        <v>129734.62</v>
      </c>
      <c r="AA33" s="99">
        <v>7113</v>
      </c>
      <c r="AB33" s="97">
        <f t="shared" si="3"/>
        <v>18.239086180233375</v>
      </c>
    </row>
    <row r="34" spans="1:28" s="61" customFormat="1" ht="11.25">
      <c r="A34" s="54">
        <v>28</v>
      </c>
      <c r="B34" s="55"/>
      <c r="C34" s="56" t="s">
        <v>91</v>
      </c>
      <c r="D34" s="57" t="s">
        <v>30</v>
      </c>
      <c r="E34" s="102" t="s">
        <v>91</v>
      </c>
      <c r="F34" s="59">
        <v>43644</v>
      </c>
      <c r="G34" s="60" t="s">
        <v>42</v>
      </c>
      <c r="H34" s="67">
        <v>66</v>
      </c>
      <c r="I34" s="67">
        <v>66</v>
      </c>
      <c r="J34" s="81">
        <v>66</v>
      </c>
      <c r="K34" s="68">
        <v>2</v>
      </c>
      <c r="L34" s="86">
        <v>736</v>
      </c>
      <c r="M34" s="87">
        <v>65</v>
      </c>
      <c r="N34" s="86">
        <v>901</v>
      </c>
      <c r="O34" s="87">
        <v>76</v>
      </c>
      <c r="P34" s="86">
        <v>1182</v>
      </c>
      <c r="Q34" s="87">
        <v>99</v>
      </c>
      <c r="R34" s="88">
        <f t="shared" si="0"/>
        <v>2819</v>
      </c>
      <c r="S34" s="89">
        <f t="shared" si="1"/>
        <v>240</v>
      </c>
      <c r="T34" s="90">
        <f>S34/J34</f>
        <v>3.6363636363636362</v>
      </c>
      <c r="U34" s="91">
        <f t="shared" si="6"/>
        <v>11.745833333333334</v>
      </c>
      <c r="V34" s="83">
        <v>21114.5</v>
      </c>
      <c r="W34" s="84">
        <v>1390</v>
      </c>
      <c r="X34" s="92">
        <f t="shared" si="4"/>
        <v>-0.8664898529446589</v>
      </c>
      <c r="Y34" s="92">
        <f t="shared" si="5"/>
        <v>-0.8273381294964028</v>
      </c>
      <c r="Z34" s="93">
        <v>43371</v>
      </c>
      <c r="AA34" s="94">
        <v>3008</v>
      </c>
      <c r="AB34" s="97">
        <f t="shared" si="3"/>
        <v>14.418550531914894</v>
      </c>
    </row>
    <row r="35" spans="1:28" s="61" customFormat="1" ht="11.25">
      <c r="A35" s="54">
        <v>29</v>
      </c>
      <c r="B35" s="55"/>
      <c r="C35" s="56" t="s">
        <v>73</v>
      </c>
      <c r="D35" s="57" t="s">
        <v>30</v>
      </c>
      <c r="E35" s="102" t="s">
        <v>73</v>
      </c>
      <c r="F35" s="59">
        <v>43630</v>
      </c>
      <c r="G35" s="60" t="s">
        <v>28</v>
      </c>
      <c r="H35" s="67">
        <v>107</v>
      </c>
      <c r="I35" s="67">
        <v>4</v>
      </c>
      <c r="J35" s="81">
        <v>4</v>
      </c>
      <c r="K35" s="68">
        <v>4</v>
      </c>
      <c r="L35" s="86">
        <v>1585</v>
      </c>
      <c r="M35" s="87">
        <v>59</v>
      </c>
      <c r="N35" s="86">
        <v>2707</v>
      </c>
      <c r="O35" s="87">
        <v>93</v>
      </c>
      <c r="P35" s="86">
        <v>2452</v>
      </c>
      <c r="Q35" s="87">
        <v>81</v>
      </c>
      <c r="R35" s="88">
        <f t="shared" si="0"/>
        <v>6744</v>
      </c>
      <c r="S35" s="89">
        <f t="shared" si="1"/>
        <v>233</v>
      </c>
      <c r="T35" s="90">
        <f>S35/J35</f>
        <v>58.25</v>
      </c>
      <c r="U35" s="91">
        <f t="shared" si="6"/>
        <v>28.94420600858369</v>
      </c>
      <c r="V35" s="83">
        <v>17218</v>
      </c>
      <c r="W35" s="84">
        <v>706</v>
      </c>
      <c r="X35" s="92">
        <f t="shared" si="4"/>
        <v>-0.6083168776861424</v>
      </c>
      <c r="Y35" s="92">
        <f t="shared" si="5"/>
        <v>-0.669971671388102</v>
      </c>
      <c r="Z35" s="93">
        <v>334368</v>
      </c>
      <c r="AA35" s="94">
        <v>18398</v>
      </c>
      <c r="AB35" s="97">
        <f t="shared" si="3"/>
        <v>18.17414936406131</v>
      </c>
    </row>
    <row r="36" spans="1:28" s="61" customFormat="1" ht="11.25">
      <c r="A36" s="54">
        <v>30</v>
      </c>
      <c r="B36" s="55"/>
      <c r="C36" s="56" t="s">
        <v>62</v>
      </c>
      <c r="D36" s="57" t="s">
        <v>35</v>
      </c>
      <c r="E36" s="102" t="s">
        <v>61</v>
      </c>
      <c r="F36" s="59">
        <v>43616</v>
      </c>
      <c r="G36" s="60" t="s">
        <v>37</v>
      </c>
      <c r="H36" s="67">
        <v>176</v>
      </c>
      <c r="I36" s="67">
        <v>3</v>
      </c>
      <c r="J36" s="81">
        <v>3</v>
      </c>
      <c r="K36" s="68">
        <v>6</v>
      </c>
      <c r="L36" s="86">
        <v>80</v>
      </c>
      <c r="M36" s="87">
        <v>8</v>
      </c>
      <c r="N36" s="86">
        <v>434</v>
      </c>
      <c r="O36" s="87">
        <v>33</v>
      </c>
      <c r="P36" s="86">
        <v>503</v>
      </c>
      <c r="Q36" s="87">
        <v>36</v>
      </c>
      <c r="R36" s="88">
        <f t="shared" si="0"/>
        <v>1017</v>
      </c>
      <c r="S36" s="89">
        <f t="shared" si="1"/>
        <v>77</v>
      </c>
      <c r="T36" s="90">
        <f>S36/J36</f>
        <v>25.666666666666668</v>
      </c>
      <c r="U36" s="91">
        <f t="shared" si="6"/>
        <v>13.207792207792208</v>
      </c>
      <c r="V36" s="83">
        <v>1732</v>
      </c>
      <c r="W36" s="84">
        <v>122</v>
      </c>
      <c r="X36" s="92">
        <f t="shared" si="4"/>
        <v>-0.4128175519630485</v>
      </c>
      <c r="Y36" s="92">
        <f t="shared" si="5"/>
        <v>-0.36885245901639346</v>
      </c>
      <c r="Z36" s="98">
        <v>255845.46</v>
      </c>
      <c r="AA36" s="99">
        <v>16473</v>
      </c>
      <c r="AB36" s="97">
        <f t="shared" si="3"/>
        <v>15.531200145692951</v>
      </c>
    </row>
    <row r="37" spans="1:28" s="61" customFormat="1" ht="11.25">
      <c r="A37" s="54">
        <v>31</v>
      </c>
      <c r="B37" s="55"/>
      <c r="C37" s="56" t="s">
        <v>46</v>
      </c>
      <c r="D37" s="57" t="s">
        <v>44</v>
      </c>
      <c r="E37" s="102" t="s">
        <v>46</v>
      </c>
      <c r="F37" s="59">
        <v>43630</v>
      </c>
      <c r="G37" s="104" t="s">
        <v>47</v>
      </c>
      <c r="H37" s="67">
        <v>290</v>
      </c>
      <c r="I37" s="67">
        <v>1</v>
      </c>
      <c r="J37" s="81">
        <v>1</v>
      </c>
      <c r="K37" s="68">
        <v>4</v>
      </c>
      <c r="L37" s="86">
        <v>183</v>
      </c>
      <c r="M37" s="87">
        <v>15</v>
      </c>
      <c r="N37" s="86">
        <v>389</v>
      </c>
      <c r="O37" s="87">
        <v>32</v>
      </c>
      <c r="P37" s="86">
        <v>220</v>
      </c>
      <c r="Q37" s="87">
        <v>18</v>
      </c>
      <c r="R37" s="88">
        <f t="shared" si="0"/>
        <v>792</v>
      </c>
      <c r="S37" s="89">
        <f t="shared" si="1"/>
        <v>65</v>
      </c>
      <c r="T37" s="90">
        <f>S37/J37</f>
        <v>65</v>
      </c>
      <c r="U37" s="91">
        <f t="shared" si="6"/>
        <v>12.184615384615384</v>
      </c>
      <c r="V37" s="83">
        <v>18162</v>
      </c>
      <c r="W37" s="84">
        <v>1127</v>
      </c>
      <c r="X37" s="92">
        <f t="shared" si="4"/>
        <v>-0.956392467789891</v>
      </c>
      <c r="Y37" s="92">
        <f t="shared" si="5"/>
        <v>-0.9423247559893523</v>
      </c>
      <c r="Z37" s="93">
        <v>846483</v>
      </c>
      <c r="AA37" s="94">
        <v>57361</v>
      </c>
      <c r="AB37" s="97">
        <f t="shared" si="3"/>
        <v>14.757117205069646</v>
      </c>
    </row>
    <row r="38" spans="1:28" s="61" customFormat="1" ht="11.25">
      <c r="A38" s="54">
        <v>32</v>
      </c>
      <c r="B38" s="55"/>
      <c r="C38" s="56" t="s">
        <v>64</v>
      </c>
      <c r="D38" s="57" t="s">
        <v>30</v>
      </c>
      <c r="E38" s="102" t="s">
        <v>64</v>
      </c>
      <c r="F38" s="59">
        <v>43616</v>
      </c>
      <c r="G38" s="104" t="s">
        <v>47</v>
      </c>
      <c r="H38" s="67">
        <v>181</v>
      </c>
      <c r="I38" s="67">
        <v>1</v>
      </c>
      <c r="J38" s="81">
        <v>1</v>
      </c>
      <c r="K38" s="68">
        <v>6</v>
      </c>
      <c r="L38" s="86">
        <v>230</v>
      </c>
      <c r="M38" s="87">
        <v>14</v>
      </c>
      <c r="N38" s="86">
        <v>328</v>
      </c>
      <c r="O38" s="87">
        <v>20</v>
      </c>
      <c r="P38" s="86">
        <v>282</v>
      </c>
      <c r="Q38" s="87">
        <v>16</v>
      </c>
      <c r="R38" s="88">
        <f t="shared" si="0"/>
        <v>840</v>
      </c>
      <c r="S38" s="89">
        <f t="shared" si="1"/>
        <v>50</v>
      </c>
      <c r="T38" s="90">
        <f>S38/J38</f>
        <v>50</v>
      </c>
      <c r="U38" s="91">
        <f t="shared" si="6"/>
        <v>16.8</v>
      </c>
      <c r="V38" s="83">
        <v>1755</v>
      </c>
      <c r="W38" s="84">
        <v>120</v>
      </c>
      <c r="X38" s="92">
        <f t="shared" si="4"/>
        <v>-0.5213675213675214</v>
      </c>
      <c r="Y38" s="92">
        <f t="shared" si="5"/>
        <v>-0.5833333333333334</v>
      </c>
      <c r="Z38" s="93">
        <v>539749</v>
      </c>
      <c r="AA38" s="94">
        <v>34561</v>
      </c>
      <c r="AB38" s="97">
        <f t="shared" si="3"/>
        <v>15.617285379473973</v>
      </c>
    </row>
    <row r="39" spans="1:28" s="61" customFormat="1" ht="11.25">
      <c r="A39" s="54">
        <v>33</v>
      </c>
      <c r="B39" s="55"/>
      <c r="C39" s="105" t="s">
        <v>84</v>
      </c>
      <c r="D39" s="57"/>
      <c r="E39" s="102" t="s">
        <v>84</v>
      </c>
      <c r="F39" s="59">
        <v>43623</v>
      </c>
      <c r="G39" s="60" t="s">
        <v>40</v>
      </c>
      <c r="H39" s="67">
        <v>10</v>
      </c>
      <c r="I39" s="67">
        <v>3</v>
      </c>
      <c r="J39" s="81">
        <v>3</v>
      </c>
      <c r="K39" s="68">
        <v>5</v>
      </c>
      <c r="L39" s="86">
        <v>637.9999999947</v>
      </c>
      <c r="M39" s="87">
        <v>39</v>
      </c>
      <c r="N39" s="86">
        <v>0</v>
      </c>
      <c r="O39" s="87">
        <v>0</v>
      </c>
      <c r="P39" s="86">
        <v>0</v>
      </c>
      <c r="Q39" s="87">
        <v>0</v>
      </c>
      <c r="R39" s="88">
        <f t="shared" si="0"/>
        <v>637.9999999947</v>
      </c>
      <c r="S39" s="89">
        <f t="shared" si="1"/>
        <v>39</v>
      </c>
      <c r="T39" s="90">
        <f>S39/J39</f>
        <v>13</v>
      </c>
      <c r="U39" s="91">
        <f t="shared" si="6"/>
        <v>16.358974358838463</v>
      </c>
      <c r="V39" s="83">
        <v>30.0000000150055</v>
      </c>
      <c r="W39" s="84">
        <v>2</v>
      </c>
      <c r="X39" s="92">
        <f t="shared" si="4"/>
        <v>20.266666655852767</v>
      </c>
      <c r="Y39" s="92">
        <f t="shared" si="5"/>
        <v>18.5</v>
      </c>
      <c r="Z39" s="70">
        <v>2365</v>
      </c>
      <c r="AA39" s="71">
        <v>143</v>
      </c>
      <c r="AB39" s="97">
        <f t="shared" si="3"/>
        <v>16.53846153846154</v>
      </c>
    </row>
    <row r="40" spans="1:28" s="61" customFormat="1" ht="11.25">
      <c r="A40" s="54">
        <v>34</v>
      </c>
      <c r="B40" s="55"/>
      <c r="C40" s="56" t="s">
        <v>90</v>
      </c>
      <c r="D40" s="57" t="s">
        <v>39</v>
      </c>
      <c r="E40" s="102" t="s">
        <v>90</v>
      </c>
      <c r="F40" s="59">
        <v>43637</v>
      </c>
      <c r="G40" s="60" t="s">
        <v>43</v>
      </c>
      <c r="H40" s="67">
        <v>10</v>
      </c>
      <c r="I40" s="67">
        <v>2</v>
      </c>
      <c r="J40" s="81">
        <v>2</v>
      </c>
      <c r="K40" s="68">
        <v>3</v>
      </c>
      <c r="L40" s="86">
        <v>59.9999999833401</v>
      </c>
      <c r="M40" s="87">
        <v>6</v>
      </c>
      <c r="N40" s="86">
        <v>120.000000022718</v>
      </c>
      <c r="O40" s="87">
        <v>13</v>
      </c>
      <c r="P40" s="86">
        <v>154.999999994321</v>
      </c>
      <c r="Q40" s="87">
        <v>14</v>
      </c>
      <c r="R40" s="88">
        <f t="shared" si="0"/>
        <v>335.0000000003791</v>
      </c>
      <c r="S40" s="89">
        <f t="shared" si="1"/>
        <v>33</v>
      </c>
      <c r="T40" s="90"/>
      <c r="U40" s="91">
        <f t="shared" si="6"/>
        <v>10.151515151526638</v>
      </c>
      <c r="V40" s="83">
        <v>429.0000000124333</v>
      </c>
      <c r="W40" s="84">
        <v>37</v>
      </c>
      <c r="X40" s="92">
        <f t="shared" si="4"/>
        <v>-0.21911421913596713</v>
      </c>
      <c r="Y40" s="92">
        <f t="shared" si="5"/>
        <v>-0.10810810810810811</v>
      </c>
      <c r="Z40" s="93">
        <v>12073</v>
      </c>
      <c r="AA40" s="94">
        <v>830</v>
      </c>
      <c r="AB40" s="97">
        <f t="shared" si="3"/>
        <v>14.54578313253012</v>
      </c>
    </row>
    <row r="41" spans="1:28" s="61" customFormat="1" ht="11.25">
      <c r="A41" s="54">
        <v>35</v>
      </c>
      <c r="B41" s="55"/>
      <c r="C41" s="56" t="s">
        <v>81</v>
      </c>
      <c r="D41" s="57" t="s">
        <v>30</v>
      </c>
      <c r="E41" s="102" t="s">
        <v>82</v>
      </c>
      <c r="F41" s="59">
        <v>43637</v>
      </c>
      <c r="G41" s="104" t="s">
        <v>47</v>
      </c>
      <c r="H41" s="67">
        <v>112</v>
      </c>
      <c r="I41" s="67">
        <v>2</v>
      </c>
      <c r="J41" s="81">
        <v>2</v>
      </c>
      <c r="K41" s="68">
        <v>3</v>
      </c>
      <c r="L41" s="86">
        <v>60</v>
      </c>
      <c r="M41" s="87">
        <v>6</v>
      </c>
      <c r="N41" s="86">
        <v>32</v>
      </c>
      <c r="O41" s="87">
        <v>3</v>
      </c>
      <c r="P41" s="86">
        <v>208</v>
      </c>
      <c r="Q41" s="87">
        <v>18</v>
      </c>
      <c r="R41" s="88">
        <f t="shared" si="0"/>
        <v>300</v>
      </c>
      <c r="S41" s="89">
        <f t="shared" si="1"/>
        <v>27</v>
      </c>
      <c r="T41" s="90">
        <f>S41/J41</f>
        <v>13.5</v>
      </c>
      <c r="U41" s="91">
        <f t="shared" si="6"/>
        <v>11.11111111111111</v>
      </c>
      <c r="V41" s="83">
        <v>9022</v>
      </c>
      <c r="W41" s="84">
        <v>613</v>
      </c>
      <c r="X41" s="92">
        <f t="shared" si="4"/>
        <v>-0.9667479494568831</v>
      </c>
      <c r="Y41" s="92">
        <f t="shared" si="5"/>
        <v>-0.9559543230016313</v>
      </c>
      <c r="Z41" s="93">
        <v>172843</v>
      </c>
      <c r="AA41" s="94">
        <v>11144</v>
      </c>
      <c r="AB41" s="97">
        <f t="shared" si="3"/>
        <v>15.509960516870064</v>
      </c>
    </row>
    <row r="42" spans="1:28" s="61" customFormat="1" ht="11.25">
      <c r="A42" s="54">
        <v>36</v>
      </c>
      <c r="B42" s="66"/>
      <c r="C42" s="63" t="s">
        <v>65</v>
      </c>
      <c r="D42" s="64" t="s">
        <v>44</v>
      </c>
      <c r="E42" s="103" t="s">
        <v>66</v>
      </c>
      <c r="F42" s="65">
        <v>43616</v>
      </c>
      <c r="G42" s="60" t="s">
        <v>32</v>
      </c>
      <c r="H42" s="69">
        <v>322</v>
      </c>
      <c r="I42" s="69">
        <v>1</v>
      </c>
      <c r="J42" s="81">
        <v>1</v>
      </c>
      <c r="K42" s="68">
        <v>6</v>
      </c>
      <c r="L42" s="86">
        <v>0</v>
      </c>
      <c r="M42" s="87">
        <v>0</v>
      </c>
      <c r="N42" s="86">
        <v>166</v>
      </c>
      <c r="O42" s="87">
        <v>14</v>
      </c>
      <c r="P42" s="86">
        <v>64</v>
      </c>
      <c r="Q42" s="87">
        <v>5</v>
      </c>
      <c r="R42" s="88">
        <f t="shared" si="0"/>
        <v>230</v>
      </c>
      <c r="S42" s="89">
        <f t="shared" si="1"/>
        <v>19</v>
      </c>
      <c r="T42" s="90">
        <f>S42/J42</f>
        <v>19</v>
      </c>
      <c r="U42" s="91"/>
      <c r="V42" s="83">
        <v>2318</v>
      </c>
      <c r="W42" s="84">
        <v>192</v>
      </c>
      <c r="X42" s="92">
        <f t="shared" si="4"/>
        <v>-0.9007765314926661</v>
      </c>
      <c r="Y42" s="92">
        <f t="shared" si="5"/>
        <v>-0.9010416666666666</v>
      </c>
      <c r="Z42" s="95">
        <v>2873437</v>
      </c>
      <c r="AA42" s="96">
        <v>166379</v>
      </c>
      <c r="AB42" s="97">
        <f t="shared" si="3"/>
        <v>17.270430763497796</v>
      </c>
    </row>
    <row r="43" spans="1:28" s="61" customFormat="1" ht="11.25">
      <c r="A43" s="54">
        <v>37</v>
      </c>
      <c r="B43" s="55"/>
      <c r="C43" s="56" t="s">
        <v>92</v>
      </c>
      <c r="D43" s="58" t="s">
        <v>41</v>
      </c>
      <c r="E43" s="102" t="s">
        <v>93</v>
      </c>
      <c r="F43" s="59">
        <v>43644</v>
      </c>
      <c r="G43" s="60" t="s">
        <v>52</v>
      </c>
      <c r="H43" s="67">
        <v>50</v>
      </c>
      <c r="I43" s="67">
        <v>4</v>
      </c>
      <c r="J43" s="81">
        <v>4</v>
      </c>
      <c r="K43" s="68">
        <v>2</v>
      </c>
      <c r="L43" s="86">
        <v>52</v>
      </c>
      <c r="M43" s="87">
        <v>4</v>
      </c>
      <c r="N43" s="86">
        <v>109</v>
      </c>
      <c r="O43" s="87">
        <v>9</v>
      </c>
      <c r="P43" s="86">
        <v>30</v>
      </c>
      <c r="Q43" s="87">
        <v>2</v>
      </c>
      <c r="R43" s="88">
        <f t="shared" si="0"/>
        <v>191</v>
      </c>
      <c r="S43" s="89">
        <f t="shared" si="1"/>
        <v>15</v>
      </c>
      <c r="T43" s="90">
        <f>S43/J43</f>
        <v>3.75</v>
      </c>
      <c r="U43" s="91">
        <f>R43/S43</f>
        <v>12.733333333333333</v>
      </c>
      <c r="V43" s="83">
        <v>12939.400000000001</v>
      </c>
      <c r="W43" s="84">
        <v>923</v>
      </c>
      <c r="X43" s="92">
        <f t="shared" si="4"/>
        <v>-0.9852388827920924</v>
      </c>
      <c r="Y43" s="92">
        <f t="shared" si="5"/>
        <v>-0.9837486457204767</v>
      </c>
      <c r="Z43" s="93">
        <v>23800.9</v>
      </c>
      <c r="AA43" s="94">
        <v>1691</v>
      </c>
      <c r="AB43" s="97">
        <f t="shared" si="3"/>
        <v>14.07504435245417</v>
      </c>
    </row>
    <row r="44" spans="1:28" s="61" customFormat="1" ht="11.25">
      <c r="A44" s="54">
        <v>38</v>
      </c>
      <c r="B44" s="55"/>
      <c r="C44" s="56" t="s">
        <v>83</v>
      </c>
      <c r="D44" s="57" t="s">
        <v>30</v>
      </c>
      <c r="E44" s="102" t="s">
        <v>83</v>
      </c>
      <c r="F44" s="59">
        <v>43637</v>
      </c>
      <c r="G44" s="60" t="s">
        <v>42</v>
      </c>
      <c r="H44" s="67">
        <v>9</v>
      </c>
      <c r="I44" s="67">
        <v>1</v>
      </c>
      <c r="J44" s="81">
        <v>1</v>
      </c>
      <c r="K44" s="68">
        <v>3</v>
      </c>
      <c r="L44" s="86">
        <v>0</v>
      </c>
      <c r="M44" s="87">
        <v>0</v>
      </c>
      <c r="N44" s="86">
        <v>44</v>
      </c>
      <c r="O44" s="87">
        <v>4</v>
      </c>
      <c r="P44" s="86">
        <v>92</v>
      </c>
      <c r="Q44" s="87">
        <v>8</v>
      </c>
      <c r="R44" s="88">
        <f t="shared" si="0"/>
        <v>136</v>
      </c>
      <c r="S44" s="89">
        <f t="shared" si="1"/>
        <v>12</v>
      </c>
      <c r="T44" s="90">
        <f>S44/J44</f>
        <v>12</v>
      </c>
      <c r="U44" s="91">
        <f>R44/S44</f>
        <v>11.333333333333334</v>
      </c>
      <c r="V44" s="83">
        <v>154</v>
      </c>
      <c r="W44" s="84">
        <v>14</v>
      </c>
      <c r="X44" s="92">
        <f t="shared" si="4"/>
        <v>-0.11688311688311688</v>
      </c>
      <c r="Y44" s="92">
        <f t="shared" si="5"/>
        <v>-0.14285714285714285</v>
      </c>
      <c r="Z44" s="93">
        <v>3495</v>
      </c>
      <c r="AA44" s="94">
        <v>227</v>
      </c>
      <c r="AB44" s="97">
        <f t="shared" si="3"/>
        <v>15.396475770925111</v>
      </c>
    </row>
    <row r="45" spans="1:28" s="61" customFormat="1" ht="11.25">
      <c r="A45" s="54">
        <v>39</v>
      </c>
      <c r="B45" s="55"/>
      <c r="C45" s="56" t="s">
        <v>57</v>
      </c>
      <c r="D45" s="57" t="s">
        <v>39</v>
      </c>
      <c r="E45" s="102" t="s">
        <v>58</v>
      </c>
      <c r="F45" s="59">
        <v>43602</v>
      </c>
      <c r="G45" s="60" t="s">
        <v>42</v>
      </c>
      <c r="H45" s="67">
        <v>83</v>
      </c>
      <c r="I45" s="67">
        <v>2</v>
      </c>
      <c r="J45" s="81">
        <v>2</v>
      </c>
      <c r="K45" s="68">
        <v>8</v>
      </c>
      <c r="L45" s="86">
        <v>0</v>
      </c>
      <c r="M45" s="87">
        <v>0</v>
      </c>
      <c r="N45" s="86">
        <v>60</v>
      </c>
      <c r="O45" s="87">
        <v>4</v>
      </c>
      <c r="P45" s="86">
        <v>45</v>
      </c>
      <c r="Q45" s="87">
        <v>3</v>
      </c>
      <c r="R45" s="88">
        <f t="shared" si="0"/>
        <v>105</v>
      </c>
      <c r="S45" s="89">
        <f t="shared" si="1"/>
        <v>7</v>
      </c>
      <c r="T45" s="90">
        <f>S45/J45</f>
        <v>3.5</v>
      </c>
      <c r="U45" s="91">
        <f>R45/S45</f>
        <v>15</v>
      </c>
      <c r="V45" s="83">
        <v>533</v>
      </c>
      <c r="W45" s="84">
        <v>38</v>
      </c>
      <c r="X45" s="92">
        <f t="shared" si="4"/>
        <v>-0.8030018761726079</v>
      </c>
      <c r="Y45" s="92">
        <f t="shared" si="5"/>
        <v>-0.8157894736842105</v>
      </c>
      <c r="Z45" s="93">
        <v>109776</v>
      </c>
      <c r="AA45" s="94">
        <v>7577</v>
      </c>
      <c r="AB45" s="97">
        <f t="shared" si="3"/>
        <v>14.488055958822754</v>
      </c>
    </row>
    <row r="46" spans="1:28" s="61" customFormat="1" ht="11.25">
      <c r="A46" s="54">
        <v>40</v>
      </c>
      <c r="B46" s="55"/>
      <c r="C46" s="56" t="s">
        <v>53</v>
      </c>
      <c r="D46" s="57" t="s">
        <v>35</v>
      </c>
      <c r="E46" s="102" t="s">
        <v>54</v>
      </c>
      <c r="F46" s="59">
        <v>43581</v>
      </c>
      <c r="G46" s="60" t="s">
        <v>36</v>
      </c>
      <c r="H46" s="67">
        <v>259</v>
      </c>
      <c r="I46" s="67">
        <v>1</v>
      </c>
      <c r="J46" s="81">
        <v>1</v>
      </c>
      <c r="K46" s="68">
        <v>11</v>
      </c>
      <c r="L46" s="86">
        <v>46</v>
      </c>
      <c r="M46" s="87">
        <v>4</v>
      </c>
      <c r="N46" s="86">
        <v>23</v>
      </c>
      <c r="O46" s="87">
        <v>2</v>
      </c>
      <c r="P46" s="86">
        <v>0</v>
      </c>
      <c r="Q46" s="87">
        <v>0</v>
      </c>
      <c r="R46" s="88">
        <f t="shared" si="0"/>
        <v>69</v>
      </c>
      <c r="S46" s="89">
        <f t="shared" si="1"/>
        <v>6</v>
      </c>
      <c r="T46" s="90">
        <f>S46/J46</f>
        <v>6</v>
      </c>
      <c r="U46" s="91">
        <f>R46/S46</f>
        <v>11.5</v>
      </c>
      <c r="V46" s="83">
        <v>43</v>
      </c>
      <c r="W46" s="84">
        <v>4</v>
      </c>
      <c r="X46" s="92">
        <f t="shared" si="4"/>
        <v>0.6046511627906976</v>
      </c>
      <c r="Y46" s="92">
        <f t="shared" si="5"/>
        <v>0.5</v>
      </c>
      <c r="Z46" s="93">
        <v>1363533.62</v>
      </c>
      <c r="AA46" s="94">
        <v>87036</v>
      </c>
      <c r="AB46" s="97">
        <f t="shared" si="3"/>
        <v>15.666317615699253</v>
      </c>
    </row>
    <row r="47" spans="1:28" s="61" customFormat="1" ht="11.25">
      <c r="A47" s="54">
        <v>41</v>
      </c>
      <c r="B47" s="55"/>
      <c r="C47" s="56" t="s">
        <v>71</v>
      </c>
      <c r="D47" s="57" t="s">
        <v>39</v>
      </c>
      <c r="E47" s="102" t="s">
        <v>71</v>
      </c>
      <c r="F47" s="59">
        <v>43630</v>
      </c>
      <c r="G47" s="60" t="s">
        <v>72</v>
      </c>
      <c r="H47" s="67">
        <v>1</v>
      </c>
      <c r="I47" s="67">
        <v>1</v>
      </c>
      <c r="J47" s="81">
        <v>1</v>
      </c>
      <c r="K47" s="68">
        <v>4</v>
      </c>
      <c r="L47" s="86">
        <v>27.9999999772818</v>
      </c>
      <c r="M47" s="87">
        <v>2</v>
      </c>
      <c r="N47" s="86">
        <v>0</v>
      </c>
      <c r="O47" s="87">
        <v>0</v>
      </c>
      <c r="P47" s="86">
        <v>0</v>
      </c>
      <c r="Q47" s="87">
        <v>0</v>
      </c>
      <c r="R47" s="88">
        <f t="shared" si="0"/>
        <v>27.9999999772818</v>
      </c>
      <c r="S47" s="89">
        <f t="shared" si="1"/>
        <v>2</v>
      </c>
      <c r="T47" s="90">
        <f>S47/J47</f>
        <v>2</v>
      </c>
      <c r="U47" s="91">
        <f>R47/S47</f>
        <v>13.9999999886409</v>
      </c>
      <c r="V47" s="83">
        <v>70.0000000350129</v>
      </c>
      <c r="W47" s="84">
        <v>7</v>
      </c>
      <c r="X47" s="92">
        <f t="shared" si="4"/>
        <v>-0.6000000005246194</v>
      </c>
      <c r="Y47" s="92">
        <f t="shared" si="5"/>
        <v>-0.7142857142857143</v>
      </c>
      <c r="Z47" s="93">
        <v>2570</v>
      </c>
      <c r="AA47" s="94">
        <v>258</v>
      </c>
      <c r="AB47" s="97">
        <f t="shared" si="3"/>
        <v>9.96124031007752</v>
      </c>
    </row>
    <row r="48" spans="26:27" ht="11.25">
      <c r="Z48" s="12"/>
      <c r="AA48" s="11"/>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2019-05-25T10:12:45Z</cp:lastPrinted>
  <dcterms:created xsi:type="dcterms:W3CDTF">2006-03-15T09:07:04Z</dcterms:created>
  <dcterms:modified xsi:type="dcterms:W3CDTF">2019-07-08T15:48:42Z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