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15" windowWidth="24120" windowHeight="9180" tabRatio="520" activeTab="0"/>
  </bookViews>
  <sheets>
    <sheet name="28-30.6.2019 (hafta sonu)" sheetId="1" r:id="rId1"/>
  </sheets>
  <definedNames>
    <definedName name="Excel_BuiltIn__FilterDatabase" localSheetId="0">'28-30.6.2019 (hafta sonu)'!$A$1:$AC$49</definedName>
    <definedName name="_xlnm.Print_Area" localSheetId="0">'28-30.6.2019 (hafta sonu)'!#REF!</definedName>
  </definedNames>
  <calcPr fullCalcOnLoad="1"/>
</workbook>
</file>

<file path=xl/sharedStrings.xml><?xml version="1.0" encoding="utf-8"?>
<sst xmlns="http://schemas.openxmlformats.org/spreadsheetml/2006/main" count="216" uniqueCount="122">
  <si>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</si>
  <si>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</si>
  <si>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</si>
  <si>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</si>
  <si>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</si>
  <si>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</si>
  <si>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</si>
  <si>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</si>
  <si>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</si>
  <si>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</si>
  <si>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</si>
  <si>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</si>
  <si>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</si>
  <si>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</si>
  <si>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</si>
  <si>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</si>
  <si>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</si>
  <si>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</si>
  <si>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</si>
  <si>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</si>
  <si>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</si>
  <si>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</si>
  <si>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</si>
  <si>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</si>
  <si>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</si>
  <si>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</si>
  <si>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</si>
  <si>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</si>
  <si>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EN SON VİZYONDA OLDUĞU HAFTA</t>
  </si>
  <si>
    <t>Hafta</t>
  </si>
  <si>
    <t>UIP TURKEY</t>
  </si>
  <si>
    <t>YENİ</t>
  </si>
  <si>
    <t>15+</t>
  </si>
  <si>
    <t>7+13A</t>
  </si>
  <si>
    <t>WARNER BROS. TURKEY</t>
  </si>
  <si>
    <t>7A</t>
  </si>
  <si>
    <t>CHANTIER FILMS</t>
  </si>
  <si>
    <t>G</t>
  </si>
  <si>
    <t>CGVMARS DAĞITIM</t>
  </si>
  <si>
    <t>BİR FİLM</t>
  </si>
  <si>
    <t>7+</t>
  </si>
  <si>
    <t>FİLMARTI</t>
  </si>
  <si>
    <t>13+</t>
  </si>
  <si>
    <t>ÖZEN FİLM</t>
  </si>
  <si>
    <t>BS DAĞITIM</t>
  </si>
  <si>
    <t>13+15A</t>
  </si>
  <si>
    <t>MC FİLM</t>
  </si>
  <si>
    <t>KURMACA</t>
  </si>
  <si>
    <t>18+</t>
  </si>
  <si>
    <t>KUYU</t>
  </si>
  <si>
    <t>CİNNET</t>
  </si>
  <si>
    <t>CJET</t>
  </si>
  <si>
    <t>ASTERIX: LE SECRET DE LA POTION MAGIQUE</t>
  </si>
  <si>
    <t>ASTERİKS: SİHİRLİ İKSİRİN SIRRI</t>
  </si>
  <si>
    <t>TME FILMS</t>
  </si>
  <si>
    <t>STL3</t>
  </si>
  <si>
    <t>QUEEN'S CORGI</t>
  </si>
  <si>
    <t>CORGI - KRALİYET AFACANLARI</t>
  </si>
  <si>
    <t>KULYAS: LANETİN BEDELİ</t>
  </si>
  <si>
    <t>JOHN WICK 3:  PARABELLUM</t>
  </si>
  <si>
    <t>JOHN WICK 3</t>
  </si>
  <si>
    <t>DOOR IN THE WOODS</t>
  </si>
  <si>
    <t>LANETLİ KAPI "PARANORMAL ORMAN"</t>
  </si>
  <si>
    <t>AYKUT ENİŞTE</t>
  </si>
  <si>
    <t>ALADDIN</t>
  </si>
  <si>
    <t>YARAMAZLAR TAKIMI: ZAMANDA YOLCULUK</t>
  </si>
  <si>
    <t>SMESHARIKI. DEZHA VYU</t>
  </si>
  <si>
    <t>ENES BATUR: GERÇEK KAHRAMAN</t>
  </si>
  <si>
    <t>ASTRAL SEYAHAT</t>
  </si>
  <si>
    <t>THE HUSTLE</t>
  </si>
  <si>
    <t>DÜZENBAZLAR</t>
  </si>
  <si>
    <t>GODZILLA: KING OF THE MONSTERS</t>
  </si>
  <si>
    <t>GODZILLA 2: CANAVARLAR KRALI</t>
  </si>
  <si>
    <t>THE SECRET LIFE OF PETS 2</t>
  </si>
  <si>
    <t>EVCİL HAYVANLARIN GİZLİ YAŞAMI 2</t>
  </si>
  <si>
    <t>DARK PHOENIX</t>
  </si>
  <si>
    <t>X -MEN: DARK PHOENIX</t>
  </si>
  <si>
    <t>CONDORITO: LA PELICULA</t>
  </si>
  <si>
    <t>KAHRAMAN TAVUK UZAYDA</t>
  </si>
  <si>
    <t>FERHAT İLE ŞİRİN: ÖLÜMSÜZ AŞK</t>
  </si>
  <si>
    <t>HMK Film</t>
  </si>
  <si>
    <t>HAYALİMDEKİ KÖY</t>
  </si>
  <si>
    <t>THE HOLE IN THE GROUND</t>
  </si>
  <si>
    <t>BAYRAK 1</t>
  </si>
  <si>
    <t>TUĞCU</t>
  </si>
  <si>
    <t>ROCKETMAN</t>
  </si>
  <si>
    <t>MAN IN BLACK: INTERNATIONAL</t>
  </si>
  <si>
    <t>SOLARIS</t>
  </si>
  <si>
    <t>STALKER</t>
  </si>
  <si>
    <t>AYNA</t>
  </si>
  <si>
    <t>İZ SÜRÜCÜ</t>
  </si>
  <si>
    <t>ZERKALO</t>
  </si>
  <si>
    <t>13++</t>
  </si>
  <si>
    <t>TOY STORY 4</t>
  </si>
  <si>
    <t>OYUNCAK HİKAYESİ 4</t>
  </si>
  <si>
    <t>ANNA</t>
  </si>
  <si>
    <t>THE WHITE CROW</t>
  </si>
  <si>
    <t>BEYAZ KARGA</t>
  </si>
  <si>
    <t>HOTEL MUMBAI</t>
  </si>
  <si>
    <t>THE 13TH FRIDAY</t>
  </si>
  <si>
    <t>13. CUMA</t>
  </si>
  <si>
    <t>KALPTEN GERDANLIK</t>
  </si>
  <si>
    <t>KATİL BEBEK GERİ DÖNDÜ</t>
  </si>
  <si>
    <t>CHARLOTTE THE RETURN</t>
  </si>
  <si>
    <t>YAZLIK EV</t>
  </si>
  <si>
    <t>LES ESTIVANTS</t>
  </si>
  <si>
    <t>PERSONA</t>
  </si>
  <si>
    <t>28 - 30 HAZİRAN 2019 / 26. VİZYON HAFTASI</t>
  </si>
  <si>
    <t>STAN &amp; OLLIE</t>
  </si>
  <si>
    <t>LAUREL İLE HARDY</t>
  </si>
  <si>
    <t>JOUEURS</t>
  </si>
  <si>
    <t>ATEŞLE OYNAYANLAR</t>
  </si>
  <si>
    <t>GEÇMİŞ OLSUN</t>
  </si>
  <si>
    <t>BAHTSIZ BEDRİ</t>
  </si>
  <si>
    <t>İFRİT</t>
  </si>
  <si>
    <t>SAHİR DEEP WEB</t>
  </si>
  <si>
    <t>SAHİR</t>
  </si>
  <si>
    <t>SADKO</t>
  </si>
  <si>
    <t>KAHRAMAN PRENS SUALTI MACERALARI</t>
  </si>
  <si>
    <t>YESTERDAY</t>
  </si>
  <si>
    <t>ANNABELLE 3</t>
  </si>
  <si>
    <t>ANNABELLE COMES HOME</t>
  </si>
</sst>
</file>

<file path=xl/styles.xml><?xml version="1.0" encoding="utf-8"?>
<styleSheet xmlns="http://schemas.openxmlformats.org/spreadsheetml/2006/main">
  <numFmts count="5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 numFmtId="207" formatCode="0.00\ "/>
    <numFmt numFmtId="208" formatCode="_(* #,##0_);_(* \(#,##0\);_(* &quot;-&quot;??_);_(@_)"/>
  </numFmts>
  <fonts count="84">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30"/>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5"/>
      <name val="Calibri"/>
      <family val="2"/>
    </font>
    <font>
      <b/>
      <sz val="7"/>
      <name val="Calibri"/>
      <family val="2"/>
    </font>
    <font>
      <b/>
      <sz val="7"/>
      <color indexed="63"/>
      <name val="Calibri"/>
      <family val="2"/>
    </font>
    <font>
      <sz val="11"/>
      <color indexed="17"/>
      <name val="Calibri"/>
      <family val="2"/>
    </font>
    <font>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40"/>
      <name val="Calibri"/>
      <family val="2"/>
    </font>
    <font>
      <sz val="10"/>
      <color indexed="40"/>
      <name val="Arial"/>
      <family val="2"/>
    </font>
    <font>
      <b/>
      <sz val="8"/>
      <color indexed="40"/>
      <name val="Corbel"/>
      <family val="2"/>
    </font>
    <font>
      <b/>
      <sz val="7"/>
      <color indexed="40"/>
      <name val="Calibri"/>
      <family val="2"/>
    </font>
    <font>
      <sz val="7"/>
      <color indexed="40"/>
      <name val="Arial"/>
      <family val="2"/>
    </font>
    <font>
      <sz val="7"/>
      <color indexed="40"/>
      <name val="Calibri"/>
      <family val="2"/>
    </font>
    <font>
      <sz val="7"/>
      <color indexed="8"/>
      <name val="Calibri"/>
      <family val="2"/>
    </font>
    <font>
      <sz val="7"/>
      <color indexed="23"/>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Calibri"/>
      <family val="2"/>
    </font>
    <font>
      <b/>
      <sz val="7"/>
      <color theme="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
      <sz val="7"/>
      <color theme="1"/>
      <name val="Calibri"/>
      <family val="2"/>
    </font>
    <font>
      <sz val="7"/>
      <color theme="1" tint="0.34999001026153564"/>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1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91"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64" fillId="20" borderId="5" applyNumberFormat="0" applyAlignment="0" applyProtection="0"/>
    <xf numFmtId="0" fontId="3" fillId="0" borderId="0">
      <alignment/>
      <protection/>
    </xf>
    <xf numFmtId="0" fontId="31" fillId="21" borderId="0" applyNumberFormat="0" applyBorder="0" applyAlignment="0" applyProtection="0"/>
    <xf numFmtId="0" fontId="65" fillId="22" borderId="6" applyNumberFormat="0" applyAlignment="0" applyProtection="0"/>
    <xf numFmtId="0" fontId="66" fillId="20" borderId="6" applyNumberFormat="0" applyAlignment="0" applyProtection="0"/>
    <xf numFmtId="0" fontId="67" fillId="23" borderId="7" applyNumberFormat="0" applyAlignment="0" applyProtection="0"/>
    <xf numFmtId="0" fontId="68" fillId="24" borderId="0" applyNumberFormat="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0" fillId="25"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26" borderId="8" applyNumberFormat="0" applyFont="0" applyAlignment="0" applyProtection="0"/>
    <xf numFmtId="0" fontId="71" fillId="27" borderId="0" applyNumberFormat="0" applyBorder="0" applyAlignment="0" applyProtection="0"/>
    <xf numFmtId="0" fontId="4" fillId="28" borderId="9">
      <alignment horizontal="center" vertical="center"/>
      <protection/>
    </xf>
    <xf numFmtId="190" fontId="0" fillId="0" borderId="0" applyFill="0" applyBorder="0" applyAlignment="0" applyProtection="0"/>
    <xf numFmtId="4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72" fillId="0" borderId="10" applyNumberFormat="0" applyFill="0" applyAlignment="0" applyProtection="0"/>
    <xf numFmtId="0" fontId="73" fillId="0" borderId="0" applyNumberForma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1" fontId="56"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cellStyleXfs>
  <cellXfs count="117">
    <xf numFmtId="0" fontId="0" fillId="0" borderId="0" xfId="0" applyAlignment="1">
      <alignment/>
    </xf>
    <xf numFmtId="0" fontId="5" fillId="35" borderId="0" xfId="0" applyFont="1" applyFill="1" applyBorder="1" applyAlignment="1" applyProtection="1">
      <alignment horizontal="right" vertical="center"/>
      <protection/>
    </xf>
    <xf numFmtId="186"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87"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1" fillId="35" borderId="0" xfId="0" applyNumberFormat="1" applyFont="1" applyFill="1" applyBorder="1" applyAlignment="1" applyProtection="1">
      <alignment horizontal="right" vertical="center"/>
      <protection/>
    </xf>
    <xf numFmtId="3" fontId="11"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188" fontId="12" fillId="35" borderId="0" xfId="0" applyNumberFormat="1"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4" fillId="35" borderId="0" xfId="0" applyFont="1" applyFill="1" applyAlignment="1">
      <alignment vertical="center"/>
    </xf>
    <xf numFmtId="187" fontId="14" fillId="35" borderId="0" xfId="0" applyNumberFormat="1" applyFont="1" applyFill="1" applyAlignment="1">
      <alignment horizontal="center" vertical="center"/>
    </xf>
    <xf numFmtId="0" fontId="14" fillId="35" borderId="0" xfId="0" applyFont="1" applyFill="1" applyAlignment="1">
      <alignment horizontal="center" vertical="center"/>
    </xf>
    <xf numFmtId="0" fontId="17"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87"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9" fillId="35" borderId="11"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left" vertical="center"/>
      <protection locked="0"/>
    </xf>
    <xf numFmtId="187" fontId="17" fillId="35" borderId="0"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0" fillId="36" borderId="12" xfId="0" applyNumberFormat="1" applyFont="1" applyFill="1" applyBorder="1" applyAlignment="1" applyProtection="1">
      <alignment horizontal="center" wrapText="1"/>
      <protection locked="0"/>
    </xf>
    <xf numFmtId="180" fontId="21" fillId="36" borderId="12" xfId="44" applyFont="1" applyFill="1" applyBorder="1" applyAlignment="1" applyProtection="1">
      <alignment horizontal="center"/>
      <protection locked="0"/>
    </xf>
    <xf numFmtId="0" fontId="13" fillId="36" borderId="12" xfId="0" applyNumberFormat="1" applyFont="1" applyFill="1" applyBorder="1" applyAlignment="1">
      <alignment horizontal="center" textRotation="90"/>
    </xf>
    <xf numFmtId="187" fontId="21" fillId="36" borderId="12" xfId="0" applyNumberFormat="1" applyFont="1" applyFill="1" applyBorder="1" applyAlignment="1" applyProtection="1">
      <alignment horizontal="center"/>
      <protection locked="0"/>
    </xf>
    <xf numFmtId="0" fontId="21" fillId="36" borderId="12" xfId="0" applyFont="1" applyFill="1" applyBorder="1" applyAlignment="1" applyProtection="1">
      <alignment horizontal="center"/>
      <protection locked="0"/>
    </xf>
    <xf numFmtId="0" fontId="20"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0" fillId="36" borderId="13" xfId="0" applyNumberFormat="1" applyFont="1" applyFill="1" applyBorder="1" applyAlignment="1" applyProtection="1">
      <alignment horizontal="center" vertical="center"/>
      <protection/>
    </xf>
    <xf numFmtId="180" fontId="21" fillId="36" borderId="13" xfId="44" applyFont="1" applyFill="1" applyBorder="1" applyAlignment="1" applyProtection="1">
      <alignment horizontal="center" vertical="center"/>
      <protection/>
    </xf>
    <xf numFmtId="0" fontId="22" fillId="36" borderId="13" xfId="0" applyNumberFormat="1" applyFont="1" applyFill="1" applyBorder="1" applyAlignment="1" applyProtection="1">
      <alignment horizontal="center" vertical="center" textRotation="90"/>
      <protection locked="0"/>
    </xf>
    <xf numFmtId="187" fontId="21" fillId="36" borderId="13" xfId="0" applyNumberFormat="1" applyFont="1" applyFill="1" applyBorder="1" applyAlignment="1" applyProtection="1">
      <alignment horizontal="center" vertical="center" textRotation="90"/>
      <protection/>
    </xf>
    <xf numFmtId="0" fontId="21" fillId="36" borderId="13" xfId="0" applyFont="1" applyFill="1" applyBorder="1" applyAlignment="1" applyProtection="1">
      <alignment horizontal="center" vertical="center"/>
      <protection/>
    </xf>
    <xf numFmtId="0" fontId="21" fillId="36" borderId="13" xfId="0" applyNumberFormat="1" applyFont="1" applyFill="1" applyBorder="1" applyAlignment="1" applyProtection="1">
      <alignment horizontal="center" vertical="center" textRotation="90"/>
      <protection locked="0"/>
    </xf>
    <xf numFmtId="4"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textRotation="90" wrapText="1"/>
      <protection/>
    </xf>
    <xf numFmtId="3" fontId="21" fillId="36" borderId="12" xfId="0" applyNumberFormat="1" applyFont="1" applyFill="1" applyBorder="1" applyAlignment="1" applyProtection="1">
      <alignment horizontal="center" vertical="center" textRotation="90" wrapText="1"/>
      <protection/>
    </xf>
    <xf numFmtId="0" fontId="20"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25" fillId="35" borderId="14" xfId="0" applyNumberFormat="1" applyFont="1" applyFill="1" applyBorder="1" applyAlignment="1" applyProtection="1">
      <alignment horizontal="center" vertical="center"/>
      <protection/>
    </xf>
    <xf numFmtId="189" fontId="26" fillId="0" borderId="14" xfId="0" applyNumberFormat="1" applyFont="1" applyFill="1" applyBorder="1" applyAlignment="1">
      <alignment vertical="center"/>
    </xf>
    <xf numFmtId="0" fontId="27" fillId="0" borderId="14" xfId="0" applyNumberFormat="1" applyFont="1" applyFill="1" applyBorder="1" applyAlignment="1" applyProtection="1">
      <alignment horizontal="center" vertical="center"/>
      <protection/>
    </xf>
    <xf numFmtId="0" fontId="28" fillId="0" borderId="14" xfId="0" applyFont="1" applyFill="1" applyBorder="1" applyAlignment="1">
      <alignment horizontal="center" vertical="center"/>
    </xf>
    <xf numFmtId="187"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30" fillId="35" borderId="0" xfId="0" applyFont="1" applyFill="1" applyBorder="1" applyAlignment="1" applyProtection="1">
      <alignment horizontal="left" vertical="center"/>
      <protection/>
    </xf>
    <xf numFmtId="2" fontId="6" fillId="37" borderId="14" xfId="0" applyNumberFormat="1" applyFont="1" applyFill="1" applyBorder="1" applyAlignment="1" applyProtection="1">
      <alignment horizontal="center" vertical="center"/>
      <protection/>
    </xf>
    <xf numFmtId="0" fontId="26" fillId="0" borderId="14" xfId="0" applyFont="1" applyFill="1" applyBorder="1" applyAlignment="1">
      <alignment vertical="center"/>
    </xf>
    <xf numFmtId="0" fontId="27" fillId="0" borderId="14" xfId="0" applyFont="1" applyFill="1" applyBorder="1" applyAlignment="1" applyProtection="1">
      <alignment horizontal="center" vertical="center"/>
      <protection/>
    </xf>
    <xf numFmtId="187" fontId="6" fillId="0" borderId="14" xfId="0" applyNumberFormat="1" applyFont="1" applyFill="1" applyBorder="1" applyAlignment="1" applyProtection="1">
      <alignment horizontal="center" vertical="center"/>
      <protection locked="0"/>
    </xf>
    <xf numFmtId="0" fontId="25" fillId="35" borderId="1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1" fontId="6" fillId="0" borderId="14" xfId="0" applyNumberFormat="1" applyFont="1" applyFill="1" applyBorder="1" applyAlignment="1">
      <alignment horizontal="center" vertical="center"/>
    </xf>
    <xf numFmtId="4" fontId="74" fillId="0" borderId="14" xfId="44" applyNumberFormat="1" applyFont="1" applyFill="1" applyBorder="1" applyAlignment="1" applyProtection="1">
      <alignment horizontal="right" vertical="center"/>
      <protection locked="0"/>
    </xf>
    <xf numFmtId="3" fontId="74" fillId="0" borderId="14" xfId="44" applyNumberFormat="1" applyFont="1" applyFill="1" applyBorder="1" applyAlignment="1" applyProtection="1">
      <alignment horizontal="right" vertical="center"/>
      <protection locked="0"/>
    </xf>
    <xf numFmtId="0" fontId="32" fillId="35" borderId="0" xfId="0" applyFont="1" applyFill="1" applyAlignment="1">
      <alignment horizontal="center" vertical="center"/>
    </xf>
    <xf numFmtId="0" fontId="29" fillId="36" borderId="12" xfId="0" applyFont="1" applyFill="1" applyBorder="1" applyAlignment="1" applyProtection="1">
      <alignment horizontal="center"/>
      <protection locked="0"/>
    </xf>
    <xf numFmtId="0" fontId="75" fillId="36" borderId="13" xfId="0" applyNumberFormat="1" applyFont="1" applyFill="1" applyBorder="1" applyAlignment="1" applyProtection="1">
      <alignment horizontal="center" vertical="center" textRotation="90"/>
      <protection locked="0"/>
    </xf>
    <xf numFmtId="0" fontId="76" fillId="35" borderId="0" xfId="0" applyFont="1" applyFill="1" applyAlignment="1">
      <alignment horizontal="center" vertical="center"/>
    </xf>
    <xf numFmtId="0" fontId="77" fillId="35" borderId="0" xfId="0" applyNumberFormat="1" applyFont="1" applyFill="1" applyAlignment="1">
      <alignment horizontal="center" vertical="center"/>
    </xf>
    <xf numFmtId="0" fontId="78" fillId="35" borderId="0" xfId="0" applyFont="1" applyFill="1" applyBorder="1" applyAlignment="1" applyProtection="1">
      <alignment horizontal="center" vertical="center"/>
      <protection locked="0"/>
    </xf>
    <xf numFmtId="0" fontId="79" fillId="36" borderId="12" xfId="0" applyFont="1" applyFill="1" applyBorder="1" applyAlignment="1" applyProtection="1">
      <alignment horizontal="center"/>
      <protection locked="0"/>
    </xf>
    <xf numFmtId="0" fontId="79" fillId="36" borderId="13" xfId="0" applyNumberFormat="1" applyFont="1" applyFill="1" applyBorder="1" applyAlignment="1" applyProtection="1">
      <alignment horizontal="center" vertical="center" textRotation="90"/>
      <protection locked="0"/>
    </xf>
    <xf numFmtId="4" fontId="80" fillId="35" borderId="0" xfId="0" applyNumberFormat="1" applyFont="1" applyFill="1" applyBorder="1" applyAlignment="1" applyProtection="1">
      <alignment horizontal="center" vertical="center"/>
      <protection/>
    </xf>
    <xf numFmtId="0" fontId="81" fillId="0" borderId="14" xfId="0" applyFont="1" applyFill="1" applyBorder="1" applyAlignment="1">
      <alignment horizontal="center" vertical="center"/>
    </xf>
    <xf numFmtId="0" fontId="81" fillId="0" borderId="14" xfId="0" applyFont="1" applyFill="1" applyBorder="1" applyAlignment="1" applyProtection="1">
      <alignment horizontal="center" vertical="center"/>
      <protection locked="0"/>
    </xf>
    <xf numFmtId="4" fontId="29" fillId="0" borderId="14" xfId="0" applyNumberFormat="1" applyFont="1" applyFill="1" applyBorder="1" applyAlignment="1">
      <alignment vertical="center"/>
    </xf>
    <xf numFmtId="3" fontId="29" fillId="0" borderId="14" xfId="0" applyNumberFormat="1" applyFont="1" applyFill="1" applyBorder="1" applyAlignment="1">
      <alignment vertical="center"/>
    </xf>
    <xf numFmtId="0" fontId="6" fillId="0" borderId="14" xfId="0" applyFont="1" applyFill="1" applyBorder="1" applyAlignment="1" applyProtection="1">
      <alignment horizontal="center" vertical="center"/>
      <protection locked="0"/>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3" fillId="0" borderId="14" xfId="0" applyNumberFormat="1" applyFont="1" applyFill="1" applyBorder="1" applyAlignment="1">
      <alignment vertical="center"/>
    </xf>
    <xf numFmtId="3" fontId="23" fillId="0" borderId="14" xfId="0" applyNumberFormat="1" applyFont="1" applyFill="1" applyBorder="1" applyAlignment="1">
      <alignment vertical="center"/>
    </xf>
    <xf numFmtId="3" fontId="6" fillId="0" borderId="14" xfId="141" applyNumberFormat="1" applyFont="1" applyFill="1" applyBorder="1" applyAlignment="1" applyProtection="1">
      <alignment vertical="center"/>
      <protection/>
    </xf>
    <xf numFmtId="2" fontId="6" fillId="0" borderId="14" xfId="141" applyNumberFormat="1" applyFont="1" applyFill="1" applyBorder="1" applyAlignment="1" applyProtection="1">
      <alignment vertical="center"/>
      <protection/>
    </xf>
    <xf numFmtId="185" fontId="6" fillId="0" borderId="14" xfId="143" applyNumberFormat="1" applyFont="1" applyFill="1" applyBorder="1" applyAlignment="1" applyProtection="1">
      <alignment vertical="center"/>
      <protection/>
    </xf>
    <xf numFmtId="4" fontId="23" fillId="0" borderId="14" xfId="44" applyNumberFormat="1" applyFont="1" applyFill="1" applyBorder="1" applyAlignment="1" applyProtection="1">
      <alignment horizontal="right" vertical="center"/>
      <protection locked="0"/>
    </xf>
    <xf numFmtId="3" fontId="23" fillId="0" borderId="14" xfId="44" applyNumberFormat="1" applyFont="1" applyFill="1" applyBorder="1" applyAlignment="1" applyProtection="1">
      <alignment horizontal="right" vertical="center"/>
      <protection locked="0"/>
    </xf>
    <xf numFmtId="4" fontId="23" fillId="0" borderId="14" xfId="46" applyNumberFormat="1" applyFont="1" applyFill="1" applyBorder="1" applyAlignment="1" applyProtection="1">
      <alignment horizontal="right" vertical="center"/>
      <protection locked="0"/>
    </xf>
    <xf numFmtId="3" fontId="23" fillId="0" borderId="14" xfId="46"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4" fontId="23" fillId="0" borderId="14" xfId="69" applyNumberFormat="1" applyFont="1" applyFill="1" applyBorder="1" applyAlignment="1" applyProtection="1">
      <alignment horizontal="right" vertical="center"/>
      <protection/>
    </xf>
    <xf numFmtId="3" fontId="23" fillId="0" borderId="14" xfId="69" applyNumberFormat="1" applyFont="1" applyFill="1" applyBorder="1" applyAlignment="1" applyProtection="1">
      <alignment horizontal="right" vertical="center"/>
      <protection/>
    </xf>
    <xf numFmtId="4" fontId="23" fillId="0" borderId="14" xfId="45" applyNumberFormat="1" applyFont="1" applyFill="1" applyBorder="1" applyAlignment="1" applyProtection="1">
      <alignment horizontal="right" vertical="center"/>
      <protection locked="0"/>
    </xf>
    <xf numFmtId="3" fontId="23" fillId="0" borderId="14" xfId="45" applyNumberFormat="1" applyFont="1" applyFill="1" applyBorder="1" applyAlignment="1" applyProtection="1">
      <alignment horizontal="right" vertical="center"/>
      <protection locked="0"/>
    </xf>
    <xf numFmtId="189" fontId="28" fillId="0" borderId="14" xfId="0" applyNumberFormat="1" applyFont="1" applyFill="1" applyBorder="1" applyAlignment="1">
      <alignment vertical="center"/>
    </xf>
    <xf numFmtId="0" fontId="28" fillId="0" borderId="14" xfId="0" applyNumberFormat="1" applyFont="1" applyFill="1" applyBorder="1" applyAlignment="1" applyProtection="1">
      <alignment vertical="center"/>
      <protection locked="0"/>
    </xf>
    <xf numFmtId="0" fontId="82" fillId="0" borderId="14" xfId="0" applyFont="1" applyBorder="1" applyAlignment="1">
      <alignment vertical="center"/>
    </xf>
    <xf numFmtId="0" fontId="82" fillId="0" borderId="14" xfId="0" applyFont="1" applyBorder="1" applyAlignment="1">
      <alignment vertical="center"/>
    </xf>
    <xf numFmtId="189" fontId="83" fillId="0" borderId="14" xfId="0" applyNumberFormat="1" applyFont="1" applyFill="1" applyBorder="1" applyAlignment="1">
      <alignment vertical="center"/>
    </xf>
    <xf numFmtId="189" fontId="83" fillId="0" borderId="14" xfId="0" applyNumberFormat="1" applyFont="1" applyFill="1" applyBorder="1" applyAlignment="1">
      <alignment vertical="center"/>
    </xf>
    <xf numFmtId="0" fontId="83" fillId="35" borderId="14" xfId="0" applyFont="1" applyFill="1" applyBorder="1" applyAlignment="1" applyProtection="1">
      <alignment horizontal="left" vertical="center"/>
      <protection/>
    </xf>
    <xf numFmtId="0" fontId="21" fillId="36" borderId="12" xfId="0" applyFont="1" applyFill="1" applyBorder="1" applyAlignment="1">
      <alignment horizontal="center" vertical="center" wrapText="1"/>
    </xf>
    <xf numFmtId="0" fontId="21" fillId="36" borderId="15"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5" fillId="35" borderId="0" xfId="0" applyNumberFormat="1" applyFont="1" applyFill="1" applyBorder="1" applyAlignment="1" applyProtection="1">
      <alignment horizontal="center" vertical="center" wrapText="1"/>
      <protection locked="0"/>
    </xf>
    <xf numFmtId="3" fontId="15" fillId="35" borderId="11" xfId="0" applyNumberFormat="1" applyFont="1" applyFill="1" applyBorder="1" applyAlignment="1" applyProtection="1">
      <alignment horizontal="right" vertical="center" wrapText="1"/>
      <protection locked="0"/>
    </xf>
    <xf numFmtId="2" fontId="18" fillId="35" borderId="0" xfId="75" applyNumberFormat="1" applyFont="1" applyFill="1" applyBorder="1" applyAlignment="1" applyProtection="1">
      <alignment horizontal="center" vertical="center" wrapText="1"/>
      <protection locked="0"/>
    </xf>
    <xf numFmtId="0" fontId="19" fillId="35" borderId="11" xfId="0" applyNumberFormat="1" applyFont="1" applyFill="1" applyBorder="1" applyAlignment="1" applyProtection="1">
      <alignment horizontal="center" vertical="center" wrapText="1"/>
      <protection locked="0"/>
    </xf>
  </cellXfs>
  <cellStyles count="140">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2 3" xfId="47"/>
    <cellStyle name="Binlik Ayracı 2 2 4" xfId="48"/>
    <cellStyle name="Binlik Ayracı 2 3" xfId="49"/>
    <cellStyle name="Binlik Ayracı 2 3 2" xfId="50"/>
    <cellStyle name="Binlik Ayracı 2 4" xfId="51"/>
    <cellStyle name="Binlik Ayracı 2 5" xfId="52"/>
    <cellStyle name="Binlik Ayracı 2 6" xfId="53"/>
    <cellStyle name="Binlik Ayracı 3" xfId="54"/>
    <cellStyle name="Binlik Ayracı 4" xfId="55"/>
    <cellStyle name="Binlik Ayracı 4 2" xfId="56"/>
    <cellStyle name="Binlik Ayracı 5" xfId="57"/>
    <cellStyle name="Binlik Ayracı 6" xfId="58"/>
    <cellStyle name="Binlik Ayracı 6 2" xfId="59"/>
    <cellStyle name="Binlik Ayracı 7" xfId="60"/>
    <cellStyle name="Binlik Ayracı 7 2" xfId="61"/>
    <cellStyle name="Comma 2" xfId="62"/>
    <cellStyle name="Comma 2 2" xfId="63"/>
    <cellStyle name="Comma 2 3" xfId="64"/>
    <cellStyle name="Comma 2 3 2" xfId="65"/>
    <cellStyle name="Comma 4" xfId="66"/>
    <cellStyle name="Çıkış" xfId="67"/>
    <cellStyle name="Excel Built-in Normal" xfId="68"/>
    <cellStyle name="Excel_BuiltIn_İyi 1" xfId="69"/>
    <cellStyle name="Giriş" xfId="70"/>
    <cellStyle name="Hesaplama" xfId="71"/>
    <cellStyle name="İşaretli Hücre" xfId="72"/>
    <cellStyle name="İyi" xfId="73"/>
    <cellStyle name="Followed Hyperlink" xfId="74"/>
    <cellStyle name="Hyperlink" xfId="75"/>
    <cellStyle name="Köprü 2" xfId="76"/>
    <cellStyle name="Kötü" xfId="77"/>
    <cellStyle name="Normal 10" xfId="78"/>
    <cellStyle name="Normal 11" xfId="79"/>
    <cellStyle name="Normal 11 2" xfId="80"/>
    <cellStyle name="Normal 12" xfId="81"/>
    <cellStyle name="Normal 12 2" xfId="82"/>
    <cellStyle name="Normal 13" xfId="83"/>
    <cellStyle name="Normal 14" xfId="84"/>
    <cellStyle name="Normal 2" xfId="85"/>
    <cellStyle name="Normal 2 10 10" xfId="86"/>
    <cellStyle name="Normal 2 10 10 2" xfId="87"/>
    <cellStyle name="Normal 2 2" xfId="88"/>
    <cellStyle name="Normal 2 2 2" xfId="89"/>
    <cellStyle name="Normal 2 2 2 2" xfId="90"/>
    <cellStyle name="Normal 2 2 3" xfId="91"/>
    <cellStyle name="Normal 2 2 4" xfId="92"/>
    <cellStyle name="Normal 2 2 5" xfId="93"/>
    <cellStyle name="Normal 2 2 5 2" xfId="94"/>
    <cellStyle name="Normal 2 3" xfId="95"/>
    <cellStyle name="Normal 2 4" xfId="96"/>
    <cellStyle name="Normal 2 5" xfId="97"/>
    <cellStyle name="Normal 2 5 2" xfId="98"/>
    <cellStyle name="Normal 2 6" xfId="99"/>
    <cellStyle name="Normal 2 7" xfId="100"/>
    <cellStyle name="Normal 3" xfId="101"/>
    <cellStyle name="Normal 3 2" xfId="102"/>
    <cellStyle name="Normal 4" xfId="103"/>
    <cellStyle name="Normal 4 2" xfId="104"/>
    <cellStyle name="Normal 5" xfId="105"/>
    <cellStyle name="Normal 5 2" xfId="106"/>
    <cellStyle name="Normal 5 2 2" xfId="107"/>
    <cellStyle name="Normal 5 3" xfId="108"/>
    <cellStyle name="Normal 5 4" xfId="109"/>
    <cellStyle name="Normal 5 5" xfId="110"/>
    <cellStyle name="Normal 6" xfId="111"/>
    <cellStyle name="Normal 6 2" xfId="112"/>
    <cellStyle name="Normal 6 3" xfId="113"/>
    <cellStyle name="Normal 6 4" xfId="114"/>
    <cellStyle name="Normal 7" xfId="115"/>
    <cellStyle name="Normal 7 2" xfId="116"/>
    <cellStyle name="Normal 8" xfId="117"/>
    <cellStyle name="Normal 9" xfId="118"/>
    <cellStyle name="Not" xfId="119"/>
    <cellStyle name="Nötr" xfId="120"/>
    <cellStyle name="Onaylı" xfId="121"/>
    <cellStyle name="Currency" xfId="122"/>
    <cellStyle name="Currency [0]" xfId="123"/>
    <cellStyle name="ParaBirimi 2" xfId="124"/>
    <cellStyle name="ParaBirimi 3" xfId="125"/>
    <cellStyle name="Toplam" xfId="126"/>
    <cellStyle name="Uyarı Metni" xfId="127"/>
    <cellStyle name="Virgül 10" xfId="128"/>
    <cellStyle name="Virgül 2" xfId="129"/>
    <cellStyle name="Virgül 2 2" xfId="130"/>
    <cellStyle name="Virgül 2 2 4" xfId="131"/>
    <cellStyle name="Virgül 3" xfId="132"/>
    <cellStyle name="Virgül 3 2" xfId="133"/>
    <cellStyle name="Virgül 4" xfId="134"/>
    <cellStyle name="Vurgu1" xfId="135"/>
    <cellStyle name="Vurgu2" xfId="136"/>
    <cellStyle name="Vurgu3" xfId="137"/>
    <cellStyle name="Vurgu4" xfId="138"/>
    <cellStyle name="Vurgu5" xfId="139"/>
    <cellStyle name="Vurgu6" xfId="140"/>
    <cellStyle name="Percent" xfId="141"/>
    <cellStyle name="Yüzde 2" xfId="142"/>
    <cellStyle name="Yüzde 2 2" xfId="143"/>
    <cellStyle name="Yüzde 2 3" xfId="144"/>
    <cellStyle name="Yüzde 2 4" xfId="145"/>
    <cellStyle name="Yüzde 2 4 2" xfId="146"/>
    <cellStyle name="Yüzde 3" xfId="147"/>
    <cellStyle name="Yüzde 4" xfId="148"/>
    <cellStyle name="Yüzde 5" xfId="149"/>
    <cellStyle name="Yüzde 6" xfId="150"/>
    <cellStyle name="Yüzde 6 2" xfId="151"/>
    <cellStyle name="Yüzde 7" xfId="152"/>
    <cellStyle name="Yüzde 7 2" xfId="1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49"/>
  <sheetViews>
    <sheetView tabSelected="1" zoomScalePageLayoutView="0" workbookViewId="0" topLeftCell="A1">
      <pane xSplit="3" ySplit="5" topLeftCell="R6" activePane="bottomRight" state="frozen"/>
      <selection pane="topLeft" activeCell="A1" sqref="A1"/>
      <selection pane="topRight" activeCell="D1" sqref="D1"/>
      <selection pane="bottomLeft" activeCell="A6" sqref="A6"/>
      <selection pane="bottomRight" activeCell="A4" sqref="A4"/>
    </sheetView>
  </sheetViews>
  <sheetFormatPr defaultColWidth="9.140625" defaultRowHeight="12.75"/>
  <cols>
    <col min="1" max="1" width="2.7109375" style="1" bestFit="1" customWidth="1"/>
    <col min="2" max="2" width="3.28125" style="2" bestFit="1" customWidth="1"/>
    <col min="3" max="3" width="24.57421875" style="3" bestFit="1" customWidth="1"/>
    <col min="4" max="4" width="4.00390625" style="4" bestFit="1" customWidth="1"/>
    <col min="5" max="5" width="19.28125" style="6" bestFit="1" customWidth="1"/>
    <col min="6" max="6" width="5.8515625" style="7" bestFit="1" customWidth="1"/>
    <col min="7" max="7" width="13.57421875" style="8" bestFit="1" customWidth="1"/>
    <col min="8" max="9" width="3.140625" style="9" bestFit="1" customWidth="1"/>
    <col min="10" max="10" width="3.140625" style="81" bestFit="1" customWidth="1"/>
    <col min="11" max="11" width="2.57421875" style="10" bestFit="1" customWidth="1"/>
    <col min="12" max="12" width="7.28125" style="11" bestFit="1" customWidth="1"/>
    <col min="13" max="13" width="4.8515625" style="12" bestFit="1" customWidth="1"/>
    <col min="14" max="14" width="7.28125" style="11" bestFit="1" customWidth="1"/>
    <col min="15" max="15" width="4.8515625" style="12" bestFit="1" customWidth="1"/>
    <col min="16" max="16" width="7.28125" style="13" bestFit="1" customWidth="1"/>
    <col min="17" max="17" width="4.8515625" style="14" bestFit="1" customWidth="1"/>
    <col min="18" max="18" width="8.28125" style="15" bestFit="1" customWidth="1"/>
    <col min="19" max="19" width="6.7109375" style="16" bestFit="1" customWidth="1"/>
    <col min="20" max="20" width="4.28125" style="17" bestFit="1" customWidth="1"/>
    <col min="21" max="21" width="4.28125" style="18" bestFit="1" customWidth="1"/>
    <col min="22" max="22" width="8.28125" style="18" bestFit="1" customWidth="1"/>
    <col min="23" max="23" width="4.8515625" style="17" bestFit="1" customWidth="1"/>
    <col min="24" max="25" width="4.00390625" style="19" bestFit="1" customWidth="1"/>
    <col min="26" max="26" width="9.00390625" style="13" bestFit="1" customWidth="1"/>
    <col min="27" max="27" width="6.7109375" style="14" bestFit="1" customWidth="1"/>
    <col min="28" max="28" width="4.28125" style="20" bestFit="1" customWidth="1"/>
    <col min="29" max="29" width="5.8515625" style="9" bestFit="1" customWidth="1"/>
    <col min="30" max="30" width="2.57421875" style="3" bestFit="1" customWidth="1"/>
    <col min="31" max="31" width="15.421875" style="3" customWidth="1"/>
    <col min="32" max="42" width="44.57421875" style="3" customWidth="1"/>
    <col min="43" max="16384" width="9.140625" style="3" customWidth="1"/>
  </cols>
  <sheetData>
    <row r="1" spans="1:29" s="26" customFormat="1" ht="12.75">
      <c r="A1" s="21"/>
      <c r="B1" s="113" t="s">
        <v>0</v>
      </c>
      <c r="C1" s="113"/>
      <c r="D1" s="22"/>
      <c r="E1" s="23"/>
      <c r="F1" s="24"/>
      <c r="G1" s="23"/>
      <c r="H1" s="25"/>
      <c r="I1" s="73"/>
      <c r="J1" s="76"/>
      <c r="K1" s="25"/>
      <c r="L1" s="114" t="s">
        <v>1</v>
      </c>
      <c r="M1" s="114"/>
      <c r="N1" s="114"/>
      <c r="O1" s="114"/>
      <c r="P1" s="114"/>
      <c r="Q1" s="114"/>
      <c r="R1" s="114"/>
      <c r="S1" s="114"/>
      <c r="T1" s="114"/>
      <c r="U1" s="114"/>
      <c r="V1" s="114"/>
      <c r="W1" s="114"/>
      <c r="X1" s="114"/>
      <c r="Y1" s="114"/>
      <c r="Z1" s="114"/>
      <c r="AA1" s="114"/>
      <c r="AB1" s="114"/>
      <c r="AC1" s="114"/>
    </row>
    <row r="2" spans="1:29" s="26" customFormat="1" ht="12.75">
      <c r="A2" s="21"/>
      <c r="B2" s="115" t="s">
        <v>2</v>
      </c>
      <c r="C2" s="115"/>
      <c r="D2" s="27"/>
      <c r="E2" s="28"/>
      <c r="F2" s="29"/>
      <c r="G2" s="28"/>
      <c r="H2" s="30"/>
      <c r="I2" s="30"/>
      <c r="J2" s="77"/>
      <c r="K2" s="31"/>
      <c r="L2" s="114"/>
      <c r="M2" s="114"/>
      <c r="N2" s="114"/>
      <c r="O2" s="114"/>
      <c r="P2" s="114"/>
      <c r="Q2" s="114"/>
      <c r="R2" s="114"/>
      <c r="S2" s="114"/>
      <c r="T2" s="114"/>
      <c r="U2" s="114"/>
      <c r="V2" s="114"/>
      <c r="W2" s="114"/>
      <c r="X2" s="114"/>
      <c r="Y2" s="114"/>
      <c r="Z2" s="114"/>
      <c r="AA2" s="114"/>
      <c r="AB2" s="114"/>
      <c r="AC2" s="114"/>
    </row>
    <row r="3" spans="1:29" s="26" customFormat="1" ht="11.25">
      <c r="A3" s="21"/>
      <c r="B3" s="116" t="s">
        <v>107</v>
      </c>
      <c r="C3" s="116"/>
      <c r="D3" s="32"/>
      <c r="E3" s="33"/>
      <c r="F3" s="34"/>
      <c r="G3" s="33"/>
      <c r="H3" s="35"/>
      <c r="I3" s="35"/>
      <c r="J3" s="78"/>
      <c r="K3" s="35"/>
      <c r="L3" s="114"/>
      <c r="M3" s="114"/>
      <c r="N3" s="114"/>
      <c r="O3" s="114"/>
      <c r="P3" s="114"/>
      <c r="Q3" s="114"/>
      <c r="R3" s="114"/>
      <c r="S3" s="114"/>
      <c r="T3" s="114"/>
      <c r="U3" s="114"/>
      <c r="V3" s="114"/>
      <c r="W3" s="114"/>
      <c r="X3" s="114"/>
      <c r="Y3" s="114"/>
      <c r="Z3" s="114"/>
      <c r="AA3" s="114"/>
      <c r="AB3" s="114"/>
      <c r="AC3" s="114"/>
    </row>
    <row r="4" spans="1:30" s="42" customFormat="1" ht="11.25" customHeight="1">
      <c r="A4" s="36"/>
      <c r="B4" s="37"/>
      <c r="C4" s="38"/>
      <c r="D4" s="39"/>
      <c r="E4" s="38"/>
      <c r="F4" s="40"/>
      <c r="G4" s="41"/>
      <c r="H4" s="41"/>
      <c r="I4" s="74"/>
      <c r="J4" s="79"/>
      <c r="K4" s="41"/>
      <c r="L4" s="110" t="s">
        <v>3</v>
      </c>
      <c r="M4" s="110"/>
      <c r="N4" s="110" t="s">
        <v>4</v>
      </c>
      <c r="O4" s="110"/>
      <c r="P4" s="110" t="s">
        <v>5</v>
      </c>
      <c r="Q4" s="110"/>
      <c r="R4" s="110" t="s">
        <v>6</v>
      </c>
      <c r="S4" s="110"/>
      <c r="T4" s="110"/>
      <c r="U4" s="110"/>
      <c r="V4" s="110" t="s">
        <v>7</v>
      </c>
      <c r="W4" s="110"/>
      <c r="X4" s="110" t="s">
        <v>8</v>
      </c>
      <c r="Y4" s="110"/>
      <c r="Z4" s="110" t="s">
        <v>9</v>
      </c>
      <c r="AA4" s="110"/>
      <c r="AB4" s="110"/>
      <c r="AC4" s="111"/>
      <c r="AD4" s="112"/>
    </row>
    <row r="5" spans="1:30" s="54" customFormat="1" ht="57.75">
      <c r="A5" s="43"/>
      <c r="B5" s="44"/>
      <c r="C5" s="45" t="s">
        <v>10</v>
      </c>
      <c r="D5" s="46" t="s">
        <v>11</v>
      </c>
      <c r="E5" s="45" t="s">
        <v>12</v>
      </c>
      <c r="F5" s="47" t="s">
        <v>13</v>
      </c>
      <c r="G5" s="48" t="s">
        <v>14</v>
      </c>
      <c r="H5" s="49" t="s">
        <v>15</v>
      </c>
      <c r="I5" s="75" t="s">
        <v>16</v>
      </c>
      <c r="J5" s="80" t="s">
        <v>17</v>
      </c>
      <c r="K5" s="49" t="s">
        <v>18</v>
      </c>
      <c r="L5" s="50" t="s">
        <v>19</v>
      </c>
      <c r="M5" s="51" t="s">
        <v>20</v>
      </c>
      <c r="N5" s="50" t="s">
        <v>19</v>
      </c>
      <c r="O5" s="51" t="s">
        <v>20</v>
      </c>
      <c r="P5" s="50" t="s">
        <v>19</v>
      </c>
      <c r="Q5" s="51" t="s">
        <v>20</v>
      </c>
      <c r="R5" s="50" t="s">
        <v>21</v>
      </c>
      <c r="S5" s="51" t="s">
        <v>22</v>
      </c>
      <c r="T5" s="52" t="s">
        <v>23</v>
      </c>
      <c r="U5" s="52" t="s">
        <v>24</v>
      </c>
      <c r="V5" s="50" t="s">
        <v>19</v>
      </c>
      <c r="W5" s="51" t="s">
        <v>25</v>
      </c>
      <c r="X5" s="52" t="s">
        <v>26</v>
      </c>
      <c r="Y5" s="52" t="s">
        <v>27</v>
      </c>
      <c r="Z5" s="50" t="s">
        <v>19</v>
      </c>
      <c r="AA5" s="51" t="s">
        <v>20</v>
      </c>
      <c r="AB5" s="52" t="s">
        <v>24</v>
      </c>
      <c r="AC5" s="53" t="s">
        <v>28</v>
      </c>
      <c r="AD5" s="53" t="s">
        <v>29</v>
      </c>
    </row>
    <row r="6" spans="4:30" ht="11.25">
      <c r="D6" s="5"/>
      <c r="X6" s="18"/>
      <c r="Y6" s="18"/>
      <c r="AD6" s="9"/>
    </row>
    <row r="7" spans="1:30" s="62" customFormat="1" ht="11.25">
      <c r="A7" s="55">
        <v>1</v>
      </c>
      <c r="B7" s="56"/>
      <c r="C7" s="57" t="s">
        <v>93</v>
      </c>
      <c r="D7" s="58" t="s">
        <v>37</v>
      </c>
      <c r="E7" s="103" t="s">
        <v>94</v>
      </c>
      <c r="F7" s="60">
        <v>43636</v>
      </c>
      <c r="G7" s="61" t="s">
        <v>30</v>
      </c>
      <c r="H7" s="68">
        <v>350</v>
      </c>
      <c r="I7" s="68">
        <v>350</v>
      </c>
      <c r="J7" s="82">
        <v>350</v>
      </c>
      <c r="K7" s="69">
        <v>2</v>
      </c>
      <c r="L7" s="87">
        <v>310241</v>
      </c>
      <c r="M7" s="88">
        <v>18813</v>
      </c>
      <c r="N7" s="87">
        <v>462767</v>
      </c>
      <c r="O7" s="88">
        <v>27692</v>
      </c>
      <c r="P7" s="87">
        <v>458611</v>
      </c>
      <c r="Q7" s="88">
        <v>27822</v>
      </c>
      <c r="R7" s="89">
        <f aca="true" t="shared" si="0" ref="R7:R29">L7+N7+P7</f>
        <v>1231619</v>
      </c>
      <c r="S7" s="90">
        <f aca="true" t="shared" si="1" ref="S7:S29">M7+O7+Q7</f>
        <v>74327</v>
      </c>
      <c r="T7" s="91">
        <f aca="true" t="shared" si="2" ref="T7:T20">S7/J7</f>
        <v>212.36285714285714</v>
      </c>
      <c r="U7" s="92">
        <f aca="true" t="shared" si="3" ref="U7:U20">R7/S7</f>
        <v>16.570277288199442</v>
      </c>
      <c r="V7" s="84">
        <v>1659359</v>
      </c>
      <c r="W7" s="85">
        <v>99094</v>
      </c>
      <c r="X7" s="93">
        <f>IF(V7&lt;&gt;0,-(V7-R7)/V7,"")</f>
        <v>-0.25777423691919593</v>
      </c>
      <c r="Y7" s="93">
        <f>IF(W7&lt;&gt;0,-(W7-S7)/W7,"")</f>
        <v>-0.249934405715785</v>
      </c>
      <c r="Z7" s="94">
        <v>4555967</v>
      </c>
      <c r="AA7" s="95">
        <v>288283</v>
      </c>
      <c r="AB7" s="98">
        <f aca="true" t="shared" si="4" ref="AB7:AB36">Z7/AA7</f>
        <v>15.803800432214178</v>
      </c>
      <c r="AC7" s="60">
        <v>43644</v>
      </c>
      <c r="AD7" s="68">
        <v>26</v>
      </c>
    </row>
    <row r="8" spans="1:30" s="62" customFormat="1" ht="11.25">
      <c r="A8" s="55">
        <v>2</v>
      </c>
      <c r="B8" s="63" t="s">
        <v>31</v>
      </c>
      <c r="C8" s="64" t="s">
        <v>121</v>
      </c>
      <c r="D8" s="65" t="s">
        <v>32</v>
      </c>
      <c r="E8" s="104" t="s">
        <v>120</v>
      </c>
      <c r="F8" s="66">
        <v>43644</v>
      </c>
      <c r="G8" s="61" t="s">
        <v>34</v>
      </c>
      <c r="H8" s="70">
        <v>314</v>
      </c>
      <c r="I8" s="70">
        <v>314</v>
      </c>
      <c r="J8" s="82">
        <v>320</v>
      </c>
      <c r="K8" s="69">
        <v>1</v>
      </c>
      <c r="L8" s="87">
        <v>373022</v>
      </c>
      <c r="M8" s="88">
        <v>20325</v>
      </c>
      <c r="N8" s="87">
        <v>389282</v>
      </c>
      <c r="O8" s="88">
        <v>21355</v>
      </c>
      <c r="P8" s="87">
        <v>389041</v>
      </c>
      <c r="Q8" s="88">
        <v>21731</v>
      </c>
      <c r="R8" s="89">
        <f t="shared" si="0"/>
        <v>1151345</v>
      </c>
      <c r="S8" s="90">
        <f t="shared" si="1"/>
        <v>63411</v>
      </c>
      <c r="T8" s="91">
        <f t="shared" si="2"/>
        <v>198.159375</v>
      </c>
      <c r="U8" s="92">
        <f t="shared" si="3"/>
        <v>18.156865528062955</v>
      </c>
      <c r="V8" s="84"/>
      <c r="W8" s="85"/>
      <c r="X8" s="93"/>
      <c r="Y8" s="93"/>
      <c r="Z8" s="96">
        <v>1151346</v>
      </c>
      <c r="AA8" s="97">
        <v>63411</v>
      </c>
      <c r="AB8" s="98">
        <f t="shared" si="4"/>
        <v>18.156881298197472</v>
      </c>
      <c r="AC8" s="60">
        <v>43644</v>
      </c>
      <c r="AD8" s="68">
        <v>26</v>
      </c>
    </row>
    <row r="9" spans="1:30" s="62" customFormat="1" ht="11.25">
      <c r="A9" s="55">
        <v>3</v>
      </c>
      <c r="B9" s="56"/>
      <c r="C9" s="57" t="s">
        <v>63</v>
      </c>
      <c r="D9" s="58" t="s">
        <v>40</v>
      </c>
      <c r="E9" s="103" t="s">
        <v>63</v>
      </c>
      <c r="F9" s="60">
        <v>43501</v>
      </c>
      <c r="G9" s="105" t="s">
        <v>51</v>
      </c>
      <c r="H9" s="68">
        <v>374</v>
      </c>
      <c r="I9" s="68">
        <v>216</v>
      </c>
      <c r="J9" s="82">
        <v>216</v>
      </c>
      <c r="K9" s="69">
        <v>6</v>
      </c>
      <c r="L9" s="87">
        <v>54488</v>
      </c>
      <c r="M9" s="88">
        <v>4935</v>
      </c>
      <c r="N9" s="87">
        <v>86515</v>
      </c>
      <c r="O9" s="88">
        <v>7759</v>
      </c>
      <c r="P9" s="87">
        <v>118004</v>
      </c>
      <c r="Q9" s="88">
        <v>10627</v>
      </c>
      <c r="R9" s="89">
        <f t="shared" si="0"/>
        <v>259007</v>
      </c>
      <c r="S9" s="90">
        <f t="shared" si="1"/>
        <v>23321</v>
      </c>
      <c r="T9" s="91">
        <f t="shared" si="2"/>
        <v>107.9675925925926</v>
      </c>
      <c r="U9" s="92">
        <f t="shared" si="3"/>
        <v>11.106170404356588</v>
      </c>
      <c r="V9" s="84">
        <v>321032</v>
      </c>
      <c r="W9" s="85">
        <v>28401</v>
      </c>
      <c r="X9" s="93">
        <f aca="true" t="shared" si="5" ref="X9:Y12">IF(V9&lt;&gt;0,-(V9-R9)/V9,"")</f>
        <v>-0.19320503875003114</v>
      </c>
      <c r="Y9" s="93">
        <f t="shared" si="5"/>
        <v>-0.17886694130488362</v>
      </c>
      <c r="Z9" s="94">
        <v>6529591</v>
      </c>
      <c r="AA9" s="95">
        <v>451131</v>
      </c>
      <c r="AB9" s="98">
        <f t="shared" si="4"/>
        <v>14.4738246762027</v>
      </c>
      <c r="AC9" s="60">
        <v>43644</v>
      </c>
      <c r="AD9" s="68">
        <v>26</v>
      </c>
    </row>
    <row r="10" spans="1:30" s="62" customFormat="1" ht="11.25">
      <c r="A10" s="55">
        <v>4</v>
      </c>
      <c r="B10" s="56"/>
      <c r="C10" s="57" t="s">
        <v>95</v>
      </c>
      <c r="D10" s="58" t="s">
        <v>32</v>
      </c>
      <c r="E10" s="103" t="s">
        <v>95</v>
      </c>
      <c r="F10" s="60">
        <v>43636</v>
      </c>
      <c r="G10" s="61" t="s">
        <v>39</v>
      </c>
      <c r="H10" s="68">
        <v>293</v>
      </c>
      <c r="I10" s="68">
        <v>278</v>
      </c>
      <c r="J10" s="82">
        <v>282</v>
      </c>
      <c r="K10" s="69">
        <v>2</v>
      </c>
      <c r="L10" s="87">
        <v>74395.22</v>
      </c>
      <c r="M10" s="88">
        <v>4298</v>
      </c>
      <c r="N10" s="87">
        <v>103281.61</v>
      </c>
      <c r="O10" s="88">
        <v>5803</v>
      </c>
      <c r="P10" s="87">
        <v>128476.23</v>
      </c>
      <c r="Q10" s="88">
        <v>7351</v>
      </c>
      <c r="R10" s="89">
        <f t="shared" si="0"/>
        <v>306153.06</v>
      </c>
      <c r="S10" s="90">
        <f t="shared" si="1"/>
        <v>17452</v>
      </c>
      <c r="T10" s="91">
        <f t="shared" si="2"/>
        <v>61.88652482269504</v>
      </c>
      <c r="U10" s="92">
        <f t="shared" si="3"/>
        <v>17.542577355030943</v>
      </c>
      <c r="V10" s="84">
        <v>500024.48</v>
      </c>
      <c r="W10" s="85">
        <v>28214</v>
      </c>
      <c r="X10" s="93">
        <f t="shared" si="5"/>
        <v>-0.3877238570399593</v>
      </c>
      <c r="Y10" s="93">
        <f t="shared" si="5"/>
        <v>-0.38144183738569504</v>
      </c>
      <c r="Z10" s="99">
        <v>1257101.82</v>
      </c>
      <c r="AA10" s="100">
        <v>75888</v>
      </c>
      <c r="AB10" s="98">
        <f t="shared" si="4"/>
        <v>16.565225332068312</v>
      </c>
      <c r="AC10" s="60">
        <v>43644</v>
      </c>
      <c r="AD10" s="68">
        <v>26</v>
      </c>
    </row>
    <row r="11" spans="1:31" s="62" customFormat="1" ht="11.25">
      <c r="A11" s="55">
        <v>5</v>
      </c>
      <c r="B11" s="56"/>
      <c r="C11" s="57" t="s">
        <v>73</v>
      </c>
      <c r="D11" s="58" t="s">
        <v>35</v>
      </c>
      <c r="E11" s="103" t="s">
        <v>74</v>
      </c>
      <c r="F11" s="60">
        <v>43621</v>
      </c>
      <c r="G11" s="61" t="s">
        <v>30</v>
      </c>
      <c r="H11" s="68">
        <v>315</v>
      </c>
      <c r="I11" s="68">
        <v>210</v>
      </c>
      <c r="J11" s="82">
        <v>210</v>
      </c>
      <c r="K11" s="69">
        <v>4</v>
      </c>
      <c r="L11" s="87">
        <v>56612</v>
      </c>
      <c r="M11" s="88">
        <v>3625</v>
      </c>
      <c r="N11" s="87">
        <v>103893</v>
      </c>
      <c r="O11" s="88">
        <v>6129</v>
      </c>
      <c r="P11" s="87">
        <v>97412</v>
      </c>
      <c r="Q11" s="88">
        <v>5881</v>
      </c>
      <c r="R11" s="89">
        <f t="shared" si="0"/>
        <v>257917</v>
      </c>
      <c r="S11" s="90">
        <f t="shared" si="1"/>
        <v>15635</v>
      </c>
      <c r="T11" s="91">
        <f t="shared" si="2"/>
        <v>74.45238095238095</v>
      </c>
      <c r="U11" s="92">
        <f t="shared" si="3"/>
        <v>16.496130476495043</v>
      </c>
      <c r="V11" s="84">
        <v>408447</v>
      </c>
      <c r="W11" s="85">
        <v>24952</v>
      </c>
      <c r="X11" s="93">
        <f t="shared" si="5"/>
        <v>-0.3685423078147226</v>
      </c>
      <c r="Y11" s="93">
        <f t="shared" si="5"/>
        <v>-0.3733969220904136</v>
      </c>
      <c r="Z11" s="94">
        <v>5150332</v>
      </c>
      <c r="AA11" s="95">
        <v>331993</v>
      </c>
      <c r="AB11" s="98">
        <f t="shared" si="4"/>
        <v>15.513375282008958</v>
      </c>
      <c r="AC11" s="60">
        <v>43644</v>
      </c>
      <c r="AD11" s="68">
        <v>26</v>
      </c>
      <c r="AE11" s="3"/>
    </row>
    <row r="12" spans="1:30" s="62" customFormat="1" ht="11.25">
      <c r="A12" s="55">
        <v>6</v>
      </c>
      <c r="B12" s="56"/>
      <c r="C12" s="64" t="s">
        <v>59</v>
      </c>
      <c r="D12" s="65" t="s">
        <v>32</v>
      </c>
      <c r="E12" s="104" t="s">
        <v>60</v>
      </c>
      <c r="F12" s="66">
        <v>43601</v>
      </c>
      <c r="G12" s="61" t="s">
        <v>36</v>
      </c>
      <c r="H12" s="70">
        <v>353</v>
      </c>
      <c r="I12" s="86">
        <v>147</v>
      </c>
      <c r="J12" s="83">
        <v>147</v>
      </c>
      <c r="K12" s="69">
        <v>7</v>
      </c>
      <c r="L12" s="87">
        <v>63809.2</v>
      </c>
      <c r="M12" s="88">
        <v>3487</v>
      </c>
      <c r="N12" s="87">
        <v>98376.79</v>
      </c>
      <c r="O12" s="88">
        <v>5289</v>
      </c>
      <c r="P12" s="87">
        <v>115040.03</v>
      </c>
      <c r="Q12" s="88">
        <v>6357</v>
      </c>
      <c r="R12" s="89">
        <f t="shared" si="0"/>
        <v>277226.02</v>
      </c>
      <c r="S12" s="90">
        <f t="shared" si="1"/>
        <v>15133</v>
      </c>
      <c r="T12" s="91">
        <f t="shared" si="2"/>
        <v>102.94557823129252</v>
      </c>
      <c r="U12" s="92">
        <f t="shared" si="3"/>
        <v>18.319303508887863</v>
      </c>
      <c r="V12" s="84">
        <v>349179.89</v>
      </c>
      <c r="W12" s="85">
        <v>18842</v>
      </c>
      <c r="X12" s="93">
        <f t="shared" si="5"/>
        <v>-0.20606533211291175</v>
      </c>
      <c r="Y12" s="93">
        <f t="shared" si="5"/>
        <v>-0.1968474684216113</v>
      </c>
      <c r="Z12" s="101">
        <v>15919957.91</v>
      </c>
      <c r="AA12" s="102">
        <v>903519</v>
      </c>
      <c r="AB12" s="98">
        <f t="shared" si="4"/>
        <v>17.619948125053263</v>
      </c>
      <c r="AC12" s="60">
        <v>43644</v>
      </c>
      <c r="AD12" s="68">
        <v>26</v>
      </c>
    </row>
    <row r="13" spans="1:30" s="62" customFormat="1" ht="11.25">
      <c r="A13" s="55">
        <v>7</v>
      </c>
      <c r="B13" s="63" t="s">
        <v>31</v>
      </c>
      <c r="C13" s="57" t="s">
        <v>112</v>
      </c>
      <c r="D13" s="58" t="s">
        <v>42</v>
      </c>
      <c r="E13" s="103" t="s">
        <v>112</v>
      </c>
      <c r="F13" s="60">
        <v>43644</v>
      </c>
      <c r="G13" s="61" t="s">
        <v>38</v>
      </c>
      <c r="H13" s="68">
        <v>286</v>
      </c>
      <c r="I13" s="68">
        <v>286</v>
      </c>
      <c r="J13" s="82">
        <v>286</v>
      </c>
      <c r="K13" s="69">
        <v>1</v>
      </c>
      <c r="L13" s="87">
        <v>55122.23</v>
      </c>
      <c r="M13" s="88">
        <v>3549</v>
      </c>
      <c r="N13" s="87">
        <v>76403.12</v>
      </c>
      <c r="O13" s="88">
        <v>4817</v>
      </c>
      <c r="P13" s="87">
        <v>100537.06</v>
      </c>
      <c r="Q13" s="88">
        <v>6401</v>
      </c>
      <c r="R13" s="89">
        <f t="shared" si="0"/>
        <v>232062.41</v>
      </c>
      <c r="S13" s="90">
        <f t="shared" si="1"/>
        <v>14767</v>
      </c>
      <c r="T13" s="91">
        <f t="shared" si="2"/>
        <v>51.63286713286713</v>
      </c>
      <c r="U13" s="92">
        <f t="shared" si="3"/>
        <v>15.714932620031151</v>
      </c>
      <c r="V13" s="84"/>
      <c r="W13" s="85"/>
      <c r="X13" s="93"/>
      <c r="Y13" s="93"/>
      <c r="Z13" s="94">
        <v>232062.41</v>
      </c>
      <c r="AA13" s="95">
        <v>14767</v>
      </c>
      <c r="AB13" s="98">
        <f t="shared" si="4"/>
        <v>15.714932620031151</v>
      </c>
      <c r="AC13" s="60">
        <v>43644</v>
      </c>
      <c r="AD13" s="68">
        <v>26</v>
      </c>
    </row>
    <row r="14" spans="1:30" s="62" customFormat="1" ht="11.25">
      <c r="A14" s="55">
        <v>8</v>
      </c>
      <c r="B14" s="67"/>
      <c r="C14" s="64" t="s">
        <v>75</v>
      </c>
      <c r="D14" s="65" t="s">
        <v>42</v>
      </c>
      <c r="E14" s="104" t="s">
        <v>76</v>
      </c>
      <c r="F14" s="66">
        <v>43623</v>
      </c>
      <c r="G14" s="61" t="s">
        <v>54</v>
      </c>
      <c r="H14" s="70">
        <v>350</v>
      </c>
      <c r="I14" s="70">
        <v>237</v>
      </c>
      <c r="J14" s="82">
        <v>237</v>
      </c>
      <c r="K14" s="69">
        <v>4</v>
      </c>
      <c r="L14" s="87">
        <v>56003.68</v>
      </c>
      <c r="M14" s="88">
        <v>3156</v>
      </c>
      <c r="N14" s="87">
        <v>85556.48</v>
      </c>
      <c r="O14" s="88">
        <v>4761</v>
      </c>
      <c r="P14" s="87">
        <v>92812.77</v>
      </c>
      <c r="Q14" s="88">
        <v>5418</v>
      </c>
      <c r="R14" s="89">
        <f t="shared" si="0"/>
        <v>234372.93</v>
      </c>
      <c r="S14" s="90">
        <f t="shared" si="1"/>
        <v>13335</v>
      </c>
      <c r="T14" s="91">
        <f t="shared" si="2"/>
        <v>56.265822784810126</v>
      </c>
      <c r="U14" s="92">
        <f t="shared" si="3"/>
        <v>17.575772778402698</v>
      </c>
      <c r="V14" s="84">
        <v>440373.4700000001</v>
      </c>
      <c r="W14" s="85">
        <v>24081</v>
      </c>
      <c r="X14" s="93">
        <f aca="true" t="shared" si="6" ref="X14:Y16">IF(V14&lt;&gt;0,-(V14-R14)/V14,"")</f>
        <v>-0.4677859908318275</v>
      </c>
      <c r="Y14" s="93">
        <f t="shared" si="6"/>
        <v>-0.4462439267472281</v>
      </c>
      <c r="Z14" s="96">
        <v>5710188.65</v>
      </c>
      <c r="AA14" s="97">
        <v>327755</v>
      </c>
      <c r="AB14" s="98">
        <f t="shared" si="4"/>
        <v>17.422125215481078</v>
      </c>
      <c r="AC14" s="60">
        <v>43644</v>
      </c>
      <c r="AD14" s="68">
        <v>26</v>
      </c>
    </row>
    <row r="15" spans="1:30" s="62" customFormat="1" ht="11.25">
      <c r="A15" s="55">
        <v>9</v>
      </c>
      <c r="B15" s="56"/>
      <c r="C15" s="57" t="s">
        <v>67</v>
      </c>
      <c r="D15" s="58" t="s">
        <v>33</v>
      </c>
      <c r="E15" s="103" t="s">
        <v>67</v>
      </c>
      <c r="F15" s="60">
        <v>43616</v>
      </c>
      <c r="G15" s="61" t="s">
        <v>38</v>
      </c>
      <c r="H15" s="68">
        <v>391</v>
      </c>
      <c r="I15" s="68">
        <v>241</v>
      </c>
      <c r="J15" s="82">
        <v>241</v>
      </c>
      <c r="K15" s="69">
        <v>5</v>
      </c>
      <c r="L15" s="87">
        <v>35169.48</v>
      </c>
      <c r="M15" s="88">
        <v>3054</v>
      </c>
      <c r="N15" s="87">
        <v>55152.5</v>
      </c>
      <c r="O15" s="88">
        <v>4816</v>
      </c>
      <c r="P15" s="87">
        <v>61513.26</v>
      </c>
      <c r="Q15" s="88">
        <v>5382</v>
      </c>
      <c r="R15" s="89">
        <f t="shared" si="0"/>
        <v>151835.24000000002</v>
      </c>
      <c r="S15" s="90">
        <f t="shared" si="1"/>
        <v>13252</v>
      </c>
      <c r="T15" s="91">
        <f t="shared" si="2"/>
        <v>54.98755186721991</v>
      </c>
      <c r="U15" s="92">
        <f t="shared" si="3"/>
        <v>11.457533957138546</v>
      </c>
      <c r="V15" s="84">
        <v>311794.99</v>
      </c>
      <c r="W15" s="85">
        <v>27187</v>
      </c>
      <c r="X15" s="93">
        <f t="shared" si="6"/>
        <v>-0.5130286089587263</v>
      </c>
      <c r="Y15" s="93">
        <f t="shared" si="6"/>
        <v>-0.5125611505498952</v>
      </c>
      <c r="Z15" s="94">
        <v>7103635.4</v>
      </c>
      <c r="AA15" s="95">
        <v>497779</v>
      </c>
      <c r="AB15" s="98">
        <f t="shared" si="4"/>
        <v>14.270661076501822</v>
      </c>
      <c r="AC15" s="60">
        <v>43644</v>
      </c>
      <c r="AD15" s="68">
        <v>26</v>
      </c>
    </row>
    <row r="16" spans="1:30" s="62" customFormat="1" ht="11.25">
      <c r="A16" s="55">
        <v>10</v>
      </c>
      <c r="B16" s="56"/>
      <c r="C16" s="64" t="s">
        <v>86</v>
      </c>
      <c r="D16" s="65" t="s">
        <v>33</v>
      </c>
      <c r="E16" s="104"/>
      <c r="F16" s="66">
        <v>43630</v>
      </c>
      <c r="G16" s="61" t="s">
        <v>34</v>
      </c>
      <c r="H16" s="70">
        <v>317</v>
      </c>
      <c r="I16" s="70">
        <v>199</v>
      </c>
      <c r="J16" s="82">
        <v>208</v>
      </c>
      <c r="K16" s="69">
        <v>3</v>
      </c>
      <c r="L16" s="87">
        <v>54171</v>
      </c>
      <c r="M16" s="88">
        <v>2993</v>
      </c>
      <c r="N16" s="87">
        <v>80924</v>
      </c>
      <c r="O16" s="88">
        <v>4372</v>
      </c>
      <c r="P16" s="87">
        <v>80415</v>
      </c>
      <c r="Q16" s="88">
        <v>4487</v>
      </c>
      <c r="R16" s="89">
        <f t="shared" si="0"/>
        <v>215510</v>
      </c>
      <c r="S16" s="90">
        <f t="shared" si="1"/>
        <v>11852</v>
      </c>
      <c r="T16" s="91">
        <f t="shared" si="2"/>
        <v>56.98076923076923</v>
      </c>
      <c r="U16" s="92">
        <f t="shared" si="3"/>
        <v>18.183428957138037</v>
      </c>
      <c r="V16" s="84">
        <v>420444</v>
      </c>
      <c r="W16" s="85">
        <v>22140</v>
      </c>
      <c r="X16" s="93">
        <f t="shared" si="6"/>
        <v>-0.4874228196858559</v>
      </c>
      <c r="Y16" s="93">
        <f t="shared" si="6"/>
        <v>-0.4646793134598013</v>
      </c>
      <c r="Z16" s="96">
        <v>2491517</v>
      </c>
      <c r="AA16" s="97">
        <v>139669</v>
      </c>
      <c r="AB16" s="98">
        <f t="shared" si="4"/>
        <v>17.838725844675626</v>
      </c>
      <c r="AC16" s="60">
        <v>43644</v>
      </c>
      <c r="AD16" s="68">
        <v>26</v>
      </c>
    </row>
    <row r="17" spans="1:30" s="62" customFormat="1" ht="11.25">
      <c r="A17" s="55">
        <v>11</v>
      </c>
      <c r="B17" s="63" t="s">
        <v>31</v>
      </c>
      <c r="C17" s="57" t="s">
        <v>119</v>
      </c>
      <c r="D17" s="58" t="s">
        <v>33</v>
      </c>
      <c r="E17" s="103" t="s">
        <v>119</v>
      </c>
      <c r="F17" s="60">
        <v>43644</v>
      </c>
      <c r="G17" s="61" t="s">
        <v>30</v>
      </c>
      <c r="H17" s="68">
        <v>85</v>
      </c>
      <c r="I17" s="68">
        <v>85</v>
      </c>
      <c r="J17" s="82">
        <v>85</v>
      </c>
      <c r="K17" s="69">
        <v>1</v>
      </c>
      <c r="L17" s="87">
        <v>40971</v>
      </c>
      <c r="M17" s="88">
        <v>2080</v>
      </c>
      <c r="N17" s="87">
        <v>51271</v>
      </c>
      <c r="O17" s="88">
        <v>2574</v>
      </c>
      <c r="P17" s="87">
        <v>49240</v>
      </c>
      <c r="Q17" s="88">
        <v>2585</v>
      </c>
      <c r="R17" s="89">
        <f t="shared" si="0"/>
        <v>141482</v>
      </c>
      <c r="S17" s="90">
        <f t="shared" si="1"/>
        <v>7239</v>
      </c>
      <c r="T17" s="91">
        <f t="shared" si="2"/>
        <v>85.16470588235295</v>
      </c>
      <c r="U17" s="92">
        <f t="shared" si="3"/>
        <v>19.544412211631442</v>
      </c>
      <c r="V17" s="84"/>
      <c r="W17" s="85"/>
      <c r="X17" s="93"/>
      <c r="Y17" s="93"/>
      <c r="Z17" s="94">
        <v>141482</v>
      </c>
      <c r="AA17" s="95">
        <v>7239</v>
      </c>
      <c r="AB17" s="98">
        <f t="shared" si="4"/>
        <v>19.544412211631442</v>
      </c>
      <c r="AC17" s="60">
        <v>43644</v>
      </c>
      <c r="AD17" s="68">
        <v>26</v>
      </c>
    </row>
    <row r="18" spans="1:30" s="62" customFormat="1" ht="11.25">
      <c r="A18" s="55">
        <v>12</v>
      </c>
      <c r="B18" s="63" t="s">
        <v>31</v>
      </c>
      <c r="C18" s="64" t="s">
        <v>117</v>
      </c>
      <c r="D18" s="65" t="s">
        <v>35</v>
      </c>
      <c r="E18" s="104" t="s">
        <v>118</v>
      </c>
      <c r="F18" s="66">
        <v>43644</v>
      </c>
      <c r="G18" s="61" t="s">
        <v>54</v>
      </c>
      <c r="H18" s="70">
        <v>240</v>
      </c>
      <c r="I18" s="70">
        <v>240</v>
      </c>
      <c r="J18" s="82">
        <v>240</v>
      </c>
      <c r="K18" s="69">
        <v>1</v>
      </c>
      <c r="L18" s="87">
        <v>16896.18</v>
      </c>
      <c r="M18" s="88">
        <v>1155</v>
      </c>
      <c r="N18" s="87">
        <v>33765.2</v>
      </c>
      <c r="O18" s="88">
        <v>2024</v>
      </c>
      <c r="P18" s="87">
        <v>35303.23</v>
      </c>
      <c r="Q18" s="88">
        <v>2316</v>
      </c>
      <c r="R18" s="89">
        <f t="shared" si="0"/>
        <v>85964.61</v>
      </c>
      <c r="S18" s="90">
        <f t="shared" si="1"/>
        <v>5495</v>
      </c>
      <c r="T18" s="91">
        <f t="shared" si="2"/>
        <v>22.895833333333332</v>
      </c>
      <c r="U18" s="92">
        <f t="shared" si="3"/>
        <v>15.644151046405824</v>
      </c>
      <c r="V18" s="84"/>
      <c r="W18" s="85"/>
      <c r="X18" s="93"/>
      <c r="Y18" s="93"/>
      <c r="Z18" s="96">
        <v>85964.61</v>
      </c>
      <c r="AA18" s="97">
        <v>5495</v>
      </c>
      <c r="AB18" s="98">
        <f t="shared" si="4"/>
        <v>15.644151046405824</v>
      </c>
      <c r="AC18" s="60">
        <v>43644</v>
      </c>
      <c r="AD18" s="68">
        <v>26</v>
      </c>
    </row>
    <row r="19" spans="1:30" s="62" customFormat="1" ht="11.25">
      <c r="A19" s="55">
        <v>13</v>
      </c>
      <c r="B19" s="56"/>
      <c r="C19" s="57" t="s">
        <v>64</v>
      </c>
      <c r="D19" s="58" t="s">
        <v>35</v>
      </c>
      <c r="E19" s="103" t="s">
        <v>64</v>
      </c>
      <c r="F19" s="60">
        <v>43609</v>
      </c>
      <c r="G19" s="61" t="s">
        <v>30</v>
      </c>
      <c r="H19" s="68">
        <v>320</v>
      </c>
      <c r="I19" s="68">
        <v>53</v>
      </c>
      <c r="J19" s="82">
        <v>53</v>
      </c>
      <c r="K19" s="69">
        <v>6</v>
      </c>
      <c r="L19" s="87">
        <v>9960</v>
      </c>
      <c r="M19" s="88">
        <v>610</v>
      </c>
      <c r="N19" s="87">
        <v>20886</v>
      </c>
      <c r="O19" s="88">
        <v>1246</v>
      </c>
      <c r="P19" s="87">
        <v>24772</v>
      </c>
      <c r="Q19" s="88">
        <v>1473</v>
      </c>
      <c r="R19" s="89">
        <f t="shared" si="0"/>
        <v>55618</v>
      </c>
      <c r="S19" s="90">
        <f t="shared" si="1"/>
        <v>3329</v>
      </c>
      <c r="T19" s="91">
        <f t="shared" si="2"/>
        <v>62.81132075471698</v>
      </c>
      <c r="U19" s="92">
        <f t="shared" si="3"/>
        <v>16.70711925503154</v>
      </c>
      <c r="V19" s="84">
        <v>149949</v>
      </c>
      <c r="W19" s="85">
        <v>9289</v>
      </c>
      <c r="X19" s="93">
        <f>IF(V19&lt;&gt;0,-(V19-R19)/V19,"")</f>
        <v>-0.6290872229891497</v>
      </c>
      <c r="Y19" s="93">
        <f>IF(W19&lt;&gt;0,-(W19-S19)/W19,"")</f>
        <v>-0.641619119388524</v>
      </c>
      <c r="Z19" s="94">
        <v>5364364</v>
      </c>
      <c r="AA19" s="95">
        <v>321662</v>
      </c>
      <c r="AB19" s="98">
        <f t="shared" si="4"/>
        <v>16.677021221033257</v>
      </c>
      <c r="AC19" s="60">
        <v>43644</v>
      </c>
      <c r="AD19" s="68">
        <v>26</v>
      </c>
    </row>
    <row r="20" spans="1:30" s="62" customFormat="1" ht="11.25">
      <c r="A20" s="55">
        <v>14</v>
      </c>
      <c r="B20" s="56"/>
      <c r="C20" s="57" t="s">
        <v>98</v>
      </c>
      <c r="D20" s="58" t="s">
        <v>48</v>
      </c>
      <c r="E20" s="103" t="s">
        <v>98</v>
      </c>
      <c r="F20" s="60">
        <v>43637</v>
      </c>
      <c r="G20" s="61" t="s">
        <v>38</v>
      </c>
      <c r="H20" s="68">
        <v>98</v>
      </c>
      <c r="I20" s="68">
        <v>47</v>
      </c>
      <c r="J20" s="82">
        <v>47</v>
      </c>
      <c r="K20" s="69">
        <v>2</v>
      </c>
      <c r="L20" s="87">
        <v>11917.24</v>
      </c>
      <c r="M20" s="88">
        <v>572</v>
      </c>
      <c r="N20" s="87">
        <v>18149.16</v>
      </c>
      <c r="O20" s="88">
        <v>861</v>
      </c>
      <c r="P20" s="87">
        <v>17469.28</v>
      </c>
      <c r="Q20" s="88">
        <v>878</v>
      </c>
      <c r="R20" s="89">
        <f t="shared" si="0"/>
        <v>47535.68</v>
      </c>
      <c r="S20" s="90">
        <f t="shared" si="1"/>
        <v>2311</v>
      </c>
      <c r="T20" s="91">
        <f t="shared" si="2"/>
        <v>49.170212765957444</v>
      </c>
      <c r="U20" s="92">
        <f t="shared" si="3"/>
        <v>20.56931198615318</v>
      </c>
      <c r="V20" s="84">
        <v>82245.13</v>
      </c>
      <c r="W20" s="85">
        <v>3976</v>
      </c>
      <c r="X20" s="93">
        <f>IF(V20&lt;&gt;0,-(V20-R20)/V20,"")</f>
        <v>-0.4220243800453595</v>
      </c>
      <c r="Y20" s="93">
        <f>IF(W20&lt;&gt;0,-(W20-S20)/W20,"")</f>
        <v>-0.4187625754527163</v>
      </c>
      <c r="Z20" s="94">
        <v>196851.32</v>
      </c>
      <c r="AA20" s="95">
        <v>10605</v>
      </c>
      <c r="AB20" s="98">
        <f t="shared" si="4"/>
        <v>18.562123526638377</v>
      </c>
      <c r="AC20" s="60">
        <v>43644</v>
      </c>
      <c r="AD20" s="68">
        <v>26</v>
      </c>
    </row>
    <row r="21" spans="1:30" s="62" customFormat="1" ht="11.25">
      <c r="A21" s="55">
        <v>15</v>
      </c>
      <c r="B21" s="63" t="s">
        <v>31</v>
      </c>
      <c r="C21" s="57" t="s">
        <v>108</v>
      </c>
      <c r="D21" s="58" t="s">
        <v>37</v>
      </c>
      <c r="E21" s="103" t="s">
        <v>109</v>
      </c>
      <c r="F21" s="60">
        <v>43644</v>
      </c>
      <c r="G21" s="61" t="s">
        <v>39</v>
      </c>
      <c r="H21" s="68">
        <v>58</v>
      </c>
      <c r="I21" s="68">
        <v>58</v>
      </c>
      <c r="J21" s="82">
        <v>58</v>
      </c>
      <c r="K21" s="69">
        <v>1</v>
      </c>
      <c r="L21" s="87">
        <v>8704.76</v>
      </c>
      <c r="M21" s="88">
        <v>435</v>
      </c>
      <c r="N21" s="87">
        <v>13361.14</v>
      </c>
      <c r="O21" s="88">
        <v>667</v>
      </c>
      <c r="P21" s="87">
        <v>12301.06</v>
      </c>
      <c r="Q21" s="88">
        <v>633</v>
      </c>
      <c r="R21" s="89">
        <f t="shared" si="0"/>
        <v>34366.96</v>
      </c>
      <c r="S21" s="90">
        <f t="shared" si="1"/>
        <v>1735</v>
      </c>
      <c r="T21" s="91"/>
      <c r="U21" s="92"/>
      <c r="V21" s="84"/>
      <c r="W21" s="85"/>
      <c r="X21" s="93"/>
      <c r="Y21" s="93"/>
      <c r="Z21" s="99">
        <v>42682.96</v>
      </c>
      <c r="AA21" s="100">
        <v>2566</v>
      </c>
      <c r="AB21" s="98">
        <f t="shared" si="4"/>
        <v>16.634045206547153</v>
      </c>
      <c r="AC21" s="60">
        <v>43644</v>
      </c>
      <c r="AD21" s="68">
        <v>26</v>
      </c>
    </row>
    <row r="22" spans="1:30" s="62" customFormat="1" ht="11.25">
      <c r="A22" s="55">
        <v>16</v>
      </c>
      <c r="B22" s="63" t="s">
        <v>31</v>
      </c>
      <c r="C22" s="57" t="s">
        <v>114</v>
      </c>
      <c r="D22" s="58" t="s">
        <v>32</v>
      </c>
      <c r="E22" s="103" t="s">
        <v>114</v>
      </c>
      <c r="F22" s="60">
        <v>43644</v>
      </c>
      <c r="G22" s="61" t="s">
        <v>46</v>
      </c>
      <c r="H22" s="68">
        <v>66</v>
      </c>
      <c r="I22" s="68">
        <v>66</v>
      </c>
      <c r="J22" s="82">
        <v>66</v>
      </c>
      <c r="K22" s="69">
        <v>1</v>
      </c>
      <c r="L22" s="87">
        <v>4664.5</v>
      </c>
      <c r="M22" s="88">
        <v>318</v>
      </c>
      <c r="N22" s="87">
        <v>6863.5</v>
      </c>
      <c r="O22" s="88">
        <v>444</v>
      </c>
      <c r="P22" s="87">
        <v>9586.5</v>
      </c>
      <c r="Q22" s="88">
        <v>628</v>
      </c>
      <c r="R22" s="89">
        <f t="shared" si="0"/>
        <v>21114.5</v>
      </c>
      <c r="S22" s="90">
        <f t="shared" si="1"/>
        <v>1390</v>
      </c>
      <c r="T22" s="91">
        <f aca="true" t="shared" si="7" ref="T22:T36">S22/J22</f>
        <v>21.060606060606062</v>
      </c>
      <c r="U22" s="92">
        <f aca="true" t="shared" si="8" ref="U22:U34">R22/S22</f>
        <v>15.190287769784172</v>
      </c>
      <c r="V22" s="84"/>
      <c r="W22" s="85"/>
      <c r="X22" s="93"/>
      <c r="Y22" s="93"/>
      <c r="Z22" s="94">
        <v>21114.5</v>
      </c>
      <c r="AA22" s="95">
        <v>1390</v>
      </c>
      <c r="AB22" s="98">
        <f t="shared" si="4"/>
        <v>15.190287769784172</v>
      </c>
      <c r="AC22" s="60">
        <v>43644</v>
      </c>
      <c r="AD22" s="68">
        <v>26</v>
      </c>
    </row>
    <row r="23" spans="1:30" s="62" customFormat="1" ht="11.25">
      <c r="A23" s="55">
        <v>17</v>
      </c>
      <c r="B23" s="56"/>
      <c r="C23" s="57" t="s">
        <v>96</v>
      </c>
      <c r="D23" s="58" t="s">
        <v>33</v>
      </c>
      <c r="E23" s="103" t="s">
        <v>97</v>
      </c>
      <c r="F23" s="60">
        <v>43637</v>
      </c>
      <c r="G23" s="61" t="s">
        <v>39</v>
      </c>
      <c r="H23" s="68">
        <v>43</v>
      </c>
      <c r="I23" s="68">
        <v>20</v>
      </c>
      <c r="J23" s="82">
        <v>20</v>
      </c>
      <c r="K23" s="69">
        <v>2</v>
      </c>
      <c r="L23" s="87">
        <v>7990.76</v>
      </c>
      <c r="M23" s="88">
        <v>576</v>
      </c>
      <c r="N23" s="87">
        <v>5972</v>
      </c>
      <c r="O23" s="88">
        <v>338</v>
      </c>
      <c r="P23" s="87">
        <v>6749.07</v>
      </c>
      <c r="Q23" s="88">
        <v>315</v>
      </c>
      <c r="R23" s="89">
        <f t="shared" si="0"/>
        <v>20711.83</v>
      </c>
      <c r="S23" s="90">
        <f t="shared" si="1"/>
        <v>1229</v>
      </c>
      <c r="T23" s="91">
        <f t="shared" si="7"/>
        <v>61.45</v>
      </c>
      <c r="U23" s="92">
        <f t="shared" si="8"/>
        <v>16.85258746948739</v>
      </c>
      <c r="V23" s="84">
        <v>36240.740000000005</v>
      </c>
      <c r="W23" s="85">
        <v>1694</v>
      </c>
      <c r="X23" s="93">
        <f>IF(V23&lt;&gt;0,-(V23-R23)/V23,"")</f>
        <v>-0.42849318198248715</v>
      </c>
      <c r="Y23" s="93">
        <f>IF(W23&lt;&gt;0,-(W23-S23)/W23,"")</f>
        <v>-0.2744982290436836</v>
      </c>
      <c r="Z23" s="99">
        <v>104333.12</v>
      </c>
      <c r="AA23" s="100">
        <v>5757</v>
      </c>
      <c r="AB23" s="98">
        <f t="shared" si="4"/>
        <v>18.12282786173354</v>
      </c>
      <c r="AC23" s="60">
        <v>43644</v>
      </c>
      <c r="AD23" s="68">
        <v>26</v>
      </c>
    </row>
    <row r="24" spans="1:30" s="62" customFormat="1" ht="11.25">
      <c r="A24" s="55">
        <v>18</v>
      </c>
      <c r="B24" s="56"/>
      <c r="C24" s="57" t="s">
        <v>50</v>
      </c>
      <c r="D24" s="58" t="s">
        <v>48</v>
      </c>
      <c r="E24" s="103" t="s">
        <v>50</v>
      </c>
      <c r="F24" s="60">
        <v>43630</v>
      </c>
      <c r="G24" s="105" t="s">
        <v>51</v>
      </c>
      <c r="H24" s="68">
        <v>290</v>
      </c>
      <c r="I24" s="68">
        <v>49</v>
      </c>
      <c r="J24" s="82">
        <v>49</v>
      </c>
      <c r="K24" s="69">
        <v>3</v>
      </c>
      <c r="L24" s="87">
        <v>4004</v>
      </c>
      <c r="M24" s="88">
        <v>254</v>
      </c>
      <c r="N24" s="87">
        <v>5395</v>
      </c>
      <c r="O24" s="88">
        <v>332</v>
      </c>
      <c r="P24" s="87">
        <v>8763</v>
      </c>
      <c r="Q24" s="88">
        <v>541</v>
      </c>
      <c r="R24" s="89">
        <f t="shared" si="0"/>
        <v>18162</v>
      </c>
      <c r="S24" s="90">
        <f t="shared" si="1"/>
        <v>1127</v>
      </c>
      <c r="T24" s="91">
        <f t="shared" si="7"/>
        <v>23</v>
      </c>
      <c r="U24" s="92">
        <f t="shared" si="8"/>
        <v>16.115350488021296</v>
      </c>
      <c r="V24" s="84">
        <v>124030</v>
      </c>
      <c r="W24" s="85">
        <v>7746</v>
      </c>
      <c r="X24" s="93">
        <f>IF(V24&lt;&gt;0,-(V24-R24)/V24,"")</f>
        <v>-0.8535676852374425</v>
      </c>
      <c r="Y24" s="93">
        <f>IF(W24&lt;&gt;0,-(W24-S24)/W24,"")</f>
        <v>-0.8545055512522592</v>
      </c>
      <c r="Z24" s="94">
        <v>828017</v>
      </c>
      <c r="AA24" s="95">
        <v>56062</v>
      </c>
      <c r="AB24" s="98">
        <f t="shared" si="4"/>
        <v>14.769665727230565</v>
      </c>
      <c r="AC24" s="60">
        <v>43644</v>
      </c>
      <c r="AD24" s="68">
        <v>26</v>
      </c>
    </row>
    <row r="25" spans="1:30" s="62" customFormat="1" ht="11.25">
      <c r="A25" s="55">
        <v>19</v>
      </c>
      <c r="B25" s="63" t="s">
        <v>31</v>
      </c>
      <c r="C25" s="57" t="s">
        <v>110</v>
      </c>
      <c r="D25" s="58">
        <v>15</v>
      </c>
      <c r="E25" s="103" t="s">
        <v>111</v>
      </c>
      <c r="F25" s="60">
        <v>43644</v>
      </c>
      <c r="G25" s="61" t="s">
        <v>44</v>
      </c>
      <c r="H25" s="68">
        <v>24</v>
      </c>
      <c r="I25" s="68">
        <v>24</v>
      </c>
      <c r="J25" s="82">
        <v>24</v>
      </c>
      <c r="K25" s="69">
        <v>1</v>
      </c>
      <c r="L25" s="87">
        <v>3914.6</v>
      </c>
      <c r="M25" s="88">
        <v>250</v>
      </c>
      <c r="N25" s="87">
        <v>5648.5</v>
      </c>
      <c r="O25" s="88">
        <v>390</v>
      </c>
      <c r="P25" s="87">
        <v>6005.33</v>
      </c>
      <c r="Q25" s="88">
        <v>416</v>
      </c>
      <c r="R25" s="89">
        <f t="shared" si="0"/>
        <v>15568.43</v>
      </c>
      <c r="S25" s="90">
        <f t="shared" si="1"/>
        <v>1056</v>
      </c>
      <c r="T25" s="91">
        <f t="shared" si="7"/>
        <v>44</v>
      </c>
      <c r="U25" s="92">
        <f t="shared" si="8"/>
        <v>14.742831439393939</v>
      </c>
      <c r="V25" s="84"/>
      <c r="W25" s="85"/>
      <c r="X25" s="93"/>
      <c r="Y25" s="93"/>
      <c r="Z25" s="71">
        <v>17157.43</v>
      </c>
      <c r="AA25" s="72">
        <v>1184</v>
      </c>
      <c r="AB25" s="98">
        <f t="shared" si="4"/>
        <v>14.491072635135135</v>
      </c>
      <c r="AC25" s="60">
        <v>43644</v>
      </c>
      <c r="AD25" s="68">
        <v>26</v>
      </c>
    </row>
    <row r="26" spans="1:30" s="62" customFormat="1" ht="11.25">
      <c r="A26" s="55">
        <v>20</v>
      </c>
      <c r="B26" s="63" t="s">
        <v>31</v>
      </c>
      <c r="C26" s="57" t="s">
        <v>115</v>
      </c>
      <c r="D26" s="59" t="s">
        <v>45</v>
      </c>
      <c r="E26" s="103" t="s">
        <v>116</v>
      </c>
      <c r="F26" s="60">
        <v>43644</v>
      </c>
      <c r="G26" s="61" t="s">
        <v>55</v>
      </c>
      <c r="H26" s="68">
        <v>50</v>
      </c>
      <c r="I26" s="68">
        <v>50</v>
      </c>
      <c r="J26" s="82">
        <v>50</v>
      </c>
      <c r="K26" s="69">
        <v>1</v>
      </c>
      <c r="L26" s="87">
        <v>3514</v>
      </c>
      <c r="M26" s="88">
        <v>278</v>
      </c>
      <c r="N26" s="87">
        <v>4094.44</v>
      </c>
      <c r="O26" s="88">
        <v>280</v>
      </c>
      <c r="P26" s="87">
        <v>5330.96</v>
      </c>
      <c r="Q26" s="88">
        <v>365</v>
      </c>
      <c r="R26" s="89">
        <f t="shared" si="0"/>
        <v>12939.400000000001</v>
      </c>
      <c r="S26" s="90">
        <f t="shared" si="1"/>
        <v>923</v>
      </c>
      <c r="T26" s="91">
        <f t="shared" si="7"/>
        <v>18.46</v>
      </c>
      <c r="U26" s="92">
        <f t="shared" si="8"/>
        <v>14.018851570964248</v>
      </c>
      <c r="V26" s="84"/>
      <c r="W26" s="85"/>
      <c r="X26" s="93"/>
      <c r="Y26" s="93"/>
      <c r="Z26" s="94">
        <v>12939.4</v>
      </c>
      <c r="AA26" s="95">
        <v>923</v>
      </c>
      <c r="AB26" s="98">
        <f t="shared" si="4"/>
        <v>14.018851570964246</v>
      </c>
      <c r="AC26" s="60">
        <v>43644</v>
      </c>
      <c r="AD26" s="68">
        <v>26</v>
      </c>
    </row>
    <row r="27" spans="1:30" s="62" customFormat="1" ht="11.25">
      <c r="A27" s="55">
        <v>21</v>
      </c>
      <c r="B27" s="56"/>
      <c r="C27" s="57" t="s">
        <v>85</v>
      </c>
      <c r="D27" s="58" t="s">
        <v>32</v>
      </c>
      <c r="E27" s="103" t="s">
        <v>85</v>
      </c>
      <c r="F27" s="60">
        <v>43630</v>
      </c>
      <c r="G27" s="61" t="s">
        <v>30</v>
      </c>
      <c r="H27" s="68">
        <v>107</v>
      </c>
      <c r="I27" s="68">
        <v>12</v>
      </c>
      <c r="J27" s="82">
        <v>12</v>
      </c>
      <c r="K27" s="69">
        <v>3</v>
      </c>
      <c r="L27" s="87">
        <v>4013</v>
      </c>
      <c r="M27" s="88">
        <v>162</v>
      </c>
      <c r="N27" s="87">
        <v>7582</v>
      </c>
      <c r="O27" s="88">
        <v>299</v>
      </c>
      <c r="P27" s="87">
        <v>5623</v>
      </c>
      <c r="Q27" s="88">
        <v>245</v>
      </c>
      <c r="R27" s="89">
        <f t="shared" si="0"/>
        <v>17218</v>
      </c>
      <c r="S27" s="90">
        <f t="shared" si="1"/>
        <v>706</v>
      </c>
      <c r="T27" s="91">
        <f t="shared" si="7"/>
        <v>58.833333333333336</v>
      </c>
      <c r="U27" s="92">
        <f t="shared" si="8"/>
        <v>24.388101983002834</v>
      </c>
      <c r="V27" s="84">
        <v>41306</v>
      </c>
      <c r="W27" s="85">
        <v>1893</v>
      </c>
      <c r="X27" s="93">
        <f aca="true" t="shared" si="9" ref="X27:X49">IF(V27&lt;&gt;0,-(V27-R27)/V27,"")</f>
        <v>-0.5831598315014768</v>
      </c>
      <c r="Y27" s="93">
        <f aca="true" t="shared" si="10" ref="Y27:Y49">IF(W27&lt;&gt;0,-(W27-S27)/W27,"")</f>
        <v>-0.6270470153195985</v>
      </c>
      <c r="Z27" s="94">
        <v>316665</v>
      </c>
      <c r="AA27" s="95">
        <v>17711</v>
      </c>
      <c r="AB27" s="98">
        <f t="shared" si="4"/>
        <v>17.879566371181753</v>
      </c>
      <c r="AC27" s="60">
        <v>43644</v>
      </c>
      <c r="AD27" s="68">
        <v>26</v>
      </c>
    </row>
    <row r="28" spans="1:30" s="62" customFormat="1" ht="11.25">
      <c r="A28" s="55">
        <v>22</v>
      </c>
      <c r="B28" s="56"/>
      <c r="C28" s="57" t="s">
        <v>99</v>
      </c>
      <c r="D28" s="58" t="s">
        <v>32</v>
      </c>
      <c r="E28" s="103" t="s">
        <v>100</v>
      </c>
      <c r="F28" s="60">
        <v>43637</v>
      </c>
      <c r="G28" s="105" t="s">
        <v>51</v>
      </c>
      <c r="H28" s="68">
        <v>112</v>
      </c>
      <c r="I28" s="68">
        <v>42</v>
      </c>
      <c r="J28" s="82">
        <v>42</v>
      </c>
      <c r="K28" s="69">
        <v>2</v>
      </c>
      <c r="L28" s="87">
        <v>2608</v>
      </c>
      <c r="M28" s="88">
        <v>181</v>
      </c>
      <c r="N28" s="87">
        <v>2844</v>
      </c>
      <c r="O28" s="88">
        <v>191</v>
      </c>
      <c r="P28" s="87">
        <v>3570</v>
      </c>
      <c r="Q28" s="88">
        <v>241</v>
      </c>
      <c r="R28" s="89">
        <f t="shared" si="0"/>
        <v>9022</v>
      </c>
      <c r="S28" s="90">
        <f t="shared" si="1"/>
        <v>613</v>
      </c>
      <c r="T28" s="91">
        <f t="shared" si="7"/>
        <v>14.595238095238095</v>
      </c>
      <c r="U28" s="92">
        <f t="shared" si="8"/>
        <v>14.717781402936378</v>
      </c>
      <c r="V28" s="84">
        <v>80448</v>
      </c>
      <c r="W28" s="85">
        <v>4723</v>
      </c>
      <c r="X28" s="93">
        <f t="shared" si="9"/>
        <v>-0.8878530230708035</v>
      </c>
      <c r="Y28" s="93">
        <f t="shared" si="10"/>
        <v>-0.8702096125344061</v>
      </c>
      <c r="Z28" s="94">
        <v>162581</v>
      </c>
      <c r="AA28" s="95">
        <v>10417</v>
      </c>
      <c r="AB28" s="98">
        <f t="shared" si="4"/>
        <v>15.607276567149851</v>
      </c>
      <c r="AC28" s="60">
        <v>43644</v>
      </c>
      <c r="AD28" s="68">
        <v>26</v>
      </c>
    </row>
    <row r="29" spans="1:30" s="62" customFormat="1" ht="11.25">
      <c r="A29" s="55">
        <v>23</v>
      </c>
      <c r="B29" s="67"/>
      <c r="C29" s="64" t="s">
        <v>82</v>
      </c>
      <c r="D29" s="65" t="s">
        <v>45</v>
      </c>
      <c r="E29" s="104" t="s">
        <v>49</v>
      </c>
      <c r="F29" s="66">
        <v>43630</v>
      </c>
      <c r="G29" s="61" t="s">
        <v>54</v>
      </c>
      <c r="H29" s="70">
        <v>189</v>
      </c>
      <c r="I29" s="70">
        <v>25</v>
      </c>
      <c r="J29" s="82">
        <v>25</v>
      </c>
      <c r="K29" s="69">
        <v>3</v>
      </c>
      <c r="L29" s="87">
        <v>1902.4</v>
      </c>
      <c r="M29" s="88">
        <v>132</v>
      </c>
      <c r="N29" s="87">
        <v>2196</v>
      </c>
      <c r="O29" s="88">
        <v>149</v>
      </c>
      <c r="P29" s="87">
        <v>2664.3</v>
      </c>
      <c r="Q29" s="88">
        <v>182</v>
      </c>
      <c r="R29" s="89">
        <f t="shared" si="0"/>
        <v>6762.7</v>
      </c>
      <c r="S29" s="90">
        <f t="shared" si="1"/>
        <v>463</v>
      </c>
      <c r="T29" s="91">
        <f t="shared" si="7"/>
        <v>18.52</v>
      </c>
      <c r="U29" s="92">
        <f t="shared" si="8"/>
        <v>14.606263498920086</v>
      </c>
      <c r="V29" s="84">
        <v>56427.73</v>
      </c>
      <c r="W29" s="85">
        <v>3642</v>
      </c>
      <c r="X29" s="93">
        <f t="shared" si="9"/>
        <v>-0.8801528964571144</v>
      </c>
      <c r="Y29" s="93">
        <f t="shared" si="10"/>
        <v>-0.8728720483250961</v>
      </c>
      <c r="Z29" s="96">
        <v>472772.49</v>
      </c>
      <c r="AA29" s="97">
        <v>32498</v>
      </c>
      <c r="AB29" s="98">
        <f t="shared" si="4"/>
        <v>14.547741091759493</v>
      </c>
      <c r="AC29" s="60">
        <v>43644</v>
      </c>
      <c r="AD29" s="68">
        <v>26</v>
      </c>
    </row>
    <row r="30" spans="1:30" s="62" customFormat="1" ht="11.25">
      <c r="A30" s="55">
        <v>24</v>
      </c>
      <c r="B30" s="56"/>
      <c r="C30" s="57" t="s">
        <v>52</v>
      </c>
      <c r="D30" s="58" t="s">
        <v>35</v>
      </c>
      <c r="E30" s="103" t="s">
        <v>53</v>
      </c>
      <c r="F30" s="60">
        <v>43511</v>
      </c>
      <c r="G30" s="61" t="s">
        <v>43</v>
      </c>
      <c r="H30" s="68">
        <v>255</v>
      </c>
      <c r="I30" s="68">
        <v>3</v>
      </c>
      <c r="J30" s="82">
        <v>3</v>
      </c>
      <c r="K30" s="69">
        <v>15</v>
      </c>
      <c r="L30" s="87">
        <v>923.999999942366</v>
      </c>
      <c r="M30" s="88">
        <v>150</v>
      </c>
      <c r="N30" s="87">
        <v>923.999999942366</v>
      </c>
      <c r="O30" s="88">
        <v>150</v>
      </c>
      <c r="P30" s="87">
        <v>917.999999939365</v>
      </c>
      <c r="Q30" s="88">
        <v>149</v>
      </c>
      <c r="R30" s="89">
        <f aca="true" t="shared" si="11" ref="R30:R36">L30+N30+P30</f>
        <v>2765.999999824097</v>
      </c>
      <c r="S30" s="90">
        <v>449</v>
      </c>
      <c r="T30" s="91">
        <f t="shared" si="7"/>
        <v>149.66666666666666</v>
      </c>
      <c r="U30" s="92">
        <f t="shared" si="8"/>
        <v>6.160356347046986</v>
      </c>
      <c r="V30" s="84"/>
      <c r="W30" s="85"/>
      <c r="X30" s="93">
        <f t="shared" si="9"/>
      </c>
      <c r="Y30" s="93">
        <f t="shared" si="10"/>
      </c>
      <c r="Z30" s="96">
        <v>1042427</v>
      </c>
      <c r="AA30" s="97">
        <v>69346</v>
      </c>
      <c r="AB30" s="98">
        <f t="shared" si="4"/>
        <v>15.03225852969169</v>
      </c>
      <c r="AC30" s="60">
        <v>43644</v>
      </c>
      <c r="AD30" s="68">
        <v>26</v>
      </c>
    </row>
    <row r="31" spans="1:30" s="62" customFormat="1" ht="11.25">
      <c r="A31" s="55">
        <v>25</v>
      </c>
      <c r="B31" s="56"/>
      <c r="C31" s="107" t="s">
        <v>69</v>
      </c>
      <c r="D31" s="58" t="s">
        <v>33</v>
      </c>
      <c r="E31" s="103" t="s">
        <v>70</v>
      </c>
      <c r="F31" s="60">
        <v>43616</v>
      </c>
      <c r="G31" s="61" t="s">
        <v>30</v>
      </c>
      <c r="H31" s="68">
        <v>74</v>
      </c>
      <c r="I31" s="68">
        <v>5</v>
      </c>
      <c r="J31" s="82">
        <v>5</v>
      </c>
      <c r="K31" s="69">
        <v>5</v>
      </c>
      <c r="L31" s="87">
        <v>2108</v>
      </c>
      <c r="M31" s="88">
        <v>88</v>
      </c>
      <c r="N31" s="87">
        <v>1914</v>
      </c>
      <c r="O31" s="88">
        <v>81</v>
      </c>
      <c r="P31" s="87">
        <v>3027</v>
      </c>
      <c r="Q31" s="88">
        <v>135</v>
      </c>
      <c r="R31" s="89">
        <f t="shared" si="11"/>
        <v>7049</v>
      </c>
      <c r="S31" s="90">
        <f aca="true" t="shared" si="12" ref="S31:S36">M31+O31+Q31</f>
        <v>304</v>
      </c>
      <c r="T31" s="91">
        <f t="shared" si="7"/>
        <v>60.8</v>
      </c>
      <c r="U31" s="92">
        <f t="shared" si="8"/>
        <v>23.1875</v>
      </c>
      <c r="V31" s="84">
        <v>16103</v>
      </c>
      <c r="W31" s="85">
        <v>640</v>
      </c>
      <c r="X31" s="93">
        <f t="shared" si="9"/>
        <v>-0.5622554803452773</v>
      </c>
      <c r="Y31" s="93">
        <f t="shared" si="10"/>
        <v>-0.525</v>
      </c>
      <c r="Z31" s="94">
        <v>707903</v>
      </c>
      <c r="AA31" s="95">
        <v>35079</v>
      </c>
      <c r="AB31" s="98">
        <f t="shared" si="4"/>
        <v>20.180250292197613</v>
      </c>
      <c r="AC31" s="60">
        <v>43644</v>
      </c>
      <c r="AD31" s="68">
        <v>26</v>
      </c>
    </row>
    <row r="32" spans="1:30" s="62" customFormat="1" ht="11.25">
      <c r="A32" s="55">
        <v>26</v>
      </c>
      <c r="B32" s="56"/>
      <c r="C32" s="57" t="s">
        <v>58</v>
      </c>
      <c r="D32" s="58" t="s">
        <v>32</v>
      </c>
      <c r="E32" s="103" t="s">
        <v>58</v>
      </c>
      <c r="F32" s="60">
        <v>43595</v>
      </c>
      <c r="G32" s="61" t="s">
        <v>39</v>
      </c>
      <c r="H32" s="68">
        <v>185</v>
      </c>
      <c r="I32" s="68">
        <v>5</v>
      </c>
      <c r="J32" s="82">
        <v>5</v>
      </c>
      <c r="K32" s="69">
        <v>8</v>
      </c>
      <c r="L32" s="87">
        <v>941</v>
      </c>
      <c r="M32" s="88">
        <v>69</v>
      </c>
      <c r="N32" s="87">
        <v>1611</v>
      </c>
      <c r="O32" s="88">
        <v>105</v>
      </c>
      <c r="P32" s="87">
        <v>1845</v>
      </c>
      <c r="Q32" s="88">
        <v>129</v>
      </c>
      <c r="R32" s="89">
        <f t="shared" si="11"/>
        <v>4397</v>
      </c>
      <c r="S32" s="90">
        <f t="shared" si="12"/>
        <v>303</v>
      </c>
      <c r="T32" s="91">
        <f t="shared" si="7"/>
        <v>60.6</v>
      </c>
      <c r="U32" s="92">
        <f t="shared" si="8"/>
        <v>14.511551155115512</v>
      </c>
      <c r="V32" s="84">
        <v>5610</v>
      </c>
      <c r="W32" s="85">
        <v>399</v>
      </c>
      <c r="X32" s="93">
        <f t="shared" si="9"/>
        <v>-0.2162210338680927</v>
      </c>
      <c r="Y32" s="93">
        <f t="shared" si="10"/>
        <v>-0.24060150375939848</v>
      </c>
      <c r="Z32" s="99">
        <v>654113.4</v>
      </c>
      <c r="AA32" s="100">
        <v>45804</v>
      </c>
      <c r="AB32" s="98">
        <f t="shared" si="4"/>
        <v>14.280704741943936</v>
      </c>
      <c r="AC32" s="60">
        <v>43644</v>
      </c>
      <c r="AD32" s="68">
        <v>26</v>
      </c>
    </row>
    <row r="33" spans="1:30" s="62" customFormat="1" ht="11.25">
      <c r="A33" s="55">
        <v>27</v>
      </c>
      <c r="B33" s="56"/>
      <c r="C33" s="109" t="s">
        <v>88</v>
      </c>
      <c r="D33" s="58" t="s">
        <v>33</v>
      </c>
      <c r="E33" s="103" t="s">
        <v>90</v>
      </c>
      <c r="F33" s="60">
        <v>43630</v>
      </c>
      <c r="G33" s="61" t="s">
        <v>44</v>
      </c>
      <c r="H33" s="68">
        <v>37</v>
      </c>
      <c r="I33" s="68">
        <v>7</v>
      </c>
      <c r="J33" s="82">
        <v>7</v>
      </c>
      <c r="K33" s="69">
        <v>3</v>
      </c>
      <c r="L33" s="87">
        <v>708</v>
      </c>
      <c r="M33" s="88">
        <v>42</v>
      </c>
      <c r="N33" s="87">
        <v>1264</v>
      </c>
      <c r="O33" s="88">
        <v>81</v>
      </c>
      <c r="P33" s="87">
        <v>741.54</v>
      </c>
      <c r="Q33" s="88">
        <v>81</v>
      </c>
      <c r="R33" s="89">
        <f t="shared" si="11"/>
        <v>2713.54</v>
      </c>
      <c r="S33" s="90">
        <f t="shared" si="12"/>
        <v>204</v>
      </c>
      <c r="T33" s="91">
        <f t="shared" si="7"/>
        <v>29.142857142857142</v>
      </c>
      <c r="U33" s="92">
        <f t="shared" si="8"/>
        <v>13.301666666666666</v>
      </c>
      <c r="V33" s="84">
        <v>6742.46</v>
      </c>
      <c r="W33" s="85">
        <v>511</v>
      </c>
      <c r="X33" s="93">
        <f t="shared" si="9"/>
        <v>-0.5975445163931266</v>
      </c>
      <c r="Y33" s="93">
        <f t="shared" si="10"/>
        <v>-0.6007827788649707</v>
      </c>
      <c r="Z33" s="71">
        <v>68118.14</v>
      </c>
      <c r="AA33" s="72">
        <v>4714</v>
      </c>
      <c r="AB33" s="98">
        <f t="shared" si="4"/>
        <v>14.450178192617734</v>
      </c>
      <c r="AC33" s="60">
        <v>43644</v>
      </c>
      <c r="AD33" s="68">
        <v>26</v>
      </c>
    </row>
    <row r="34" spans="1:30" s="62" customFormat="1" ht="11.25">
      <c r="A34" s="55">
        <v>28</v>
      </c>
      <c r="B34" s="56"/>
      <c r="C34" s="107" t="s">
        <v>87</v>
      </c>
      <c r="D34" s="58" t="s">
        <v>92</v>
      </c>
      <c r="E34" s="103" t="s">
        <v>87</v>
      </c>
      <c r="F34" s="60">
        <v>43630</v>
      </c>
      <c r="G34" s="61" t="s">
        <v>44</v>
      </c>
      <c r="H34" s="68">
        <v>25</v>
      </c>
      <c r="I34" s="68">
        <v>8</v>
      </c>
      <c r="J34" s="82">
        <v>8</v>
      </c>
      <c r="K34" s="69">
        <v>3</v>
      </c>
      <c r="L34" s="87">
        <v>420</v>
      </c>
      <c r="M34" s="88">
        <v>29</v>
      </c>
      <c r="N34" s="87">
        <v>1075</v>
      </c>
      <c r="O34" s="88">
        <v>63</v>
      </c>
      <c r="P34" s="87">
        <v>1239</v>
      </c>
      <c r="Q34" s="88">
        <v>105</v>
      </c>
      <c r="R34" s="89">
        <f t="shared" si="11"/>
        <v>2734</v>
      </c>
      <c r="S34" s="90">
        <f t="shared" si="12"/>
        <v>197</v>
      </c>
      <c r="T34" s="91">
        <f t="shared" si="7"/>
        <v>24.625</v>
      </c>
      <c r="U34" s="92">
        <f t="shared" si="8"/>
        <v>13.878172588832488</v>
      </c>
      <c r="V34" s="84">
        <v>6730.62</v>
      </c>
      <c r="W34" s="85">
        <v>473</v>
      </c>
      <c r="X34" s="93">
        <f t="shared" si="9"/>
        <v>-0.5937967081784442</v>
      </c>
      <c r="Y34" s="93">
        <f t="shared" si="10"/>
        <v>-0.5835095137420718</v>
      </c>
      <c r="Z34" s="71">
        <v>55501.68</v>
      </c>
      <c r="AA34" s="72">
        <v>3976</v>
      </c>
      <c r="AB34" s="98">
        <f t="shared" si="4"/>
        <v>13.95917505030181</v>
      </c>
      <c r="AC34" s="60">
        <v>43644</v>
      </c>
      <c r="AD34" s="68">
        <v>26</v>
      </c>
    </row>
    <row r="35" spans="1:30" s="62" customFormat="1" ht="11.25">
      <c r="A35" s="55">
        <v>29</v>
      </c>
      <c r="B35" s="67"/>
      <c r="C35" s="64" t="s">
        <v>71</v>
      </c>
      <c r="D35" s="65" t="s">
        <v>48</v>
      </c>
      <c r="E35" s="104" t="s">
        <v>72</v>
      </c>
      <c r="F35" s="66">
        <v>43616</v>
      </c>
      <c r="G35" s="61" t="s">
        <v>34</v>
      </c>
      <c r="H35" s="70">
        <v>322</v>
      </c>
      <c r="I35" s="70">
        <v>8</v>
      </c>
      <c r="J35" s="82">
        <v>8</v>
      </c>
      <c r="K35" s="69">
        <v>5</v>
      </c>
      <c r="L35" s="87">
        <v>676</v>
      </c>
      <c r="M35" s="88">
        <v>54</v>
      </c>
      <c r="N35" s="87">
        <v>687</v>
      </c>
      <c r="O35" s="88">
        <v>62</v>
      </c>
      <c r="P35" s="87">
        <v>955</v>
      </c>
      <c r="Q35" s="88">
        <v>76</v>
      </c>
      <c r="R35" s="89">
        <f t="shared" si="11"/>
        <v>2318</v>
      </c>
      <c r="S35" s="90">
        <f t="shared" si="12"/>
        <v>192</v>
      </c>
      <c r="T35" s="91">
        <f t="shared" si="7"/>
        <v>24</v>
      </c>
      <c r="U35" s="92"/>
      <c r="V35" s="84">
        <v>32853</v>
      </c>
      <c r="W35" s="85">
        <v>2177</v>
      </c>
      <c r="X35" s="93">
        <f t="shared" si="9"/>
        <v>-0.9294432776306578</v>
      </c>
      <c r="Y35" s="93">
        <f t="shared" si="10"/>
        <v>-0.911805236564079</v>
      </c>
      <c r="Z35" s="96">
        <v>2870484</v>
      </c>
      <c r="AA35" s="97">
        <v>166149</v>
      </c>
      <c r="AB35" s="98">
        <f t="shared" si="4"/>
        <v>17.276565010923928</v>
      </c>
      <c r="AC35" s="60">
        <v>43644</v>
      </c>
      <c r="AD35" s="68">
        <v>26</v>
      </c>
    </row>
    <row r="36" spans="1:30" s="62" customFormat="1" ht="11.25">
      <c r="A36" s="55">
        <v>30</v>
      </c>
      <c r="B36" s="56"/>
      <c r="C36" s="57" t="s">
        <v>91</v>
      </c>
      <c r="D36" s="58" t="s">
        <v>40</v>
      </c>
      <c r="E36" s="103" t="s">
        <v>89</v>
      </c>
      <c r="F36" s="60">
        <v>43630</v>
      </c>
      <c r="G36" s="61" t="s">
        <v>44</v>
      </c>
      <c r="H36" s="68">
        <v>23</v>
      </c>
      <c r="I36" s="68">
        <v>5</v>
      </c>
      <c r="J36" s="82">
        <v>5</v>
      </c>
      <c r="K36" s="69">
        <v>3</v>
      </c>
      <c r="L36" s="87">
        <v>532</v>
      </c>
      <c r="M36" s="88">
        <v>35</v>
      </c>
      <c r="N36" s="87">
        <v>603</v>
      </c>
      <c r="O36" s="88">
        <v>31</v>
      </c>
      <c r="P36" s="87">
        <v>1292.54</v>
      </c>
      <c r="Q36" s="88">
        <v>112</v>
      </c>
      <c r="R36" s="89">
        <f t="shared" si="11"/>
        <v>2427.54</v>
      </c>
      <c r="S36" s="90">
        <f t="shared" si="12"/>
        <v>178</v>
      </c>
      <c r="T36" s="91">
        <f t="shared" si="7"/>
        <v>35.6</v>
      </c>
      <c r="U36" s="92">
        <f>R36/S36</f>
        <v>13.637865168539326</v>
      </c>
      <c r="V36" s="84">
        <v>5654.76</v>
      </c>
      <c r="W36" s="85">
        <v>452</v>
      </c>
      <c r="X36" s="93">
        <f t="shared" si="9"/>
        <v>-0.570708571186045</v>
      </c>
      <c r="Y36" s="93">
        <f t="shared" si="10"/>
        <v>-0.6061946902654868</v>
      </c>
      <c r="Z36" s="71">
        <v>52121.55</v>
      </c>
      <c r="AA36" s="72">
        <v>3807</v>
      </c>
      <c r="AB36" s="98">
        <f t="shared" si="4"/>
        <v>13.690977147360126</v>
      </c>
      <c r="AC36" s="60">
        <v>43644</v>
      </c>
      <c r="AD36" s="68">
        <v>26</v>
      </c>
    </row>
    <row r="37" spans="1:30" s="62" customFormat="1" ht="11.25">
      <c r="A37" s="55">
        <v>31</v>
      </c>
      <c r="B37" s="56"/>
      <c r="C37" s="57" t="s">
        <v>105</v>
      </c>
      <c r="D37" s="58" t="s">
        <v>32</v>
      </c>
      <c r="E37" s="103" t="s">
        <v>104</v>
      </c>
      <c r="F37" s="60">
        <v>43637</v>
      </c>
      <c r="G37" s="106" t="s">
        <v>41</v>
      </c>
      <c r="H37" s="68">
        <v>17</v>
      </c>
      <c r="I37" s="68">
        <v>14</v>
      </c>
      <c r="J37" s="82">
        <v>14</v>
      </c>
      <c r="K37" s="69">
        <v>2</v>
      </c>
      <c r="L37" s="87">
        <v>1151.6</v>
      </c>
      <c r="M37" s="88">
        <v>101</v>
      </c>
      <c r="N37" s="87">
        <v>1268</v>
      </c>
      <c r="O37" s="88">
        <v>112</v>
      </c>
      <c r="P37" s="87">
        <v>1109.72</v>
      </c>
      <c r="Q37" s="88">
        <v>102</v>
      </c>
      <c r="R37" s="89">
        <v>1787.6</v>
      </c>
      <c r="S37" s="90">
        <v>155</v>
      </c>
      <c r="T37" s="91">
        <v>12.916666666666666</v>
      </c>
      <c r="U37" s="92">
        <v>11.532903225806452</v>
      </c>
      <c r="V37" s="84">
        <v>1787.6</v>
      </c>
      <c r="W37" s="85">
        <v>155</v>
      </c>
      <c r="X37" s="93">
        <f t="shared" si="9"/>
        <v>0</v>
      </c>
      <c r="Y37" s="93">
        <f t="shared" si="10"/>
        <v>0</v>
      </c>
      <c r="Z37" s="94">
        <v>14685.68</v>
      </c>
      <c r="AA37" s="95">
        <v>1259</v>
      </c>
      <c r="AB37" s="98">
        <v>11.284322747893713</v>
      </c>
      <c r="AC37" s="60">
        <v>43644</v>
      </c>
      <c r="AD37" s="68">
        <v>26</v>
      </c>
    </row>
    <row r="38" spans="1:30" s="62" customFormat="1" ht="11.25">
      <c r="A38" s="55">
        <v>32</v>
      </c>
      <c r="B38" s="56"/>
      <c r="C38" s="57" t="s">
        <v>66</v>
      </c>
      <c r="D38" s="58" t="s">
        <v>37</v>
      </c>
      <c r="E38" s="103" t="s">
        <v>65</v>
      </c>
      <c r="F38" s="60">
        <v>43616</v>
      </c>
      <c r="G38" s="61" t="s">
        <v>39</v>
      </c>
      <c r="H38" s="68">
        <v>176</v>
      </c>
      <c r="I38" s="68">
        <v>6</v>
      </c>
      <c r="J38" s="82">
        <v>6</v>
      </c>
      <c r="K38" s="69">
        <v>5</v>
      </c>
      <c r="L38" s="87">
        <v>121</v>
      </c>
      <c r="M38" s="88">
        <v>9</v>
      </c>
      <c r="N38" s="87">
        <v>868</v>
      </c>
      <c r="O38" s="88">
        <v>64</v>
      </c>
      <c r="P38" s="87">
        <v>743</v>
      </c>
      <c r="Q38" s="88">
        <v>49</v>
      </c>
      <c r="R38" s="89">
        <f aca="true" t="shared" si="13" ref="R38:R49">L38+N38+P38</f>
        <v>1732</v>
      </c>
      <c r="S38" s="90">
        <f aca="true" t="shared" si="14" ref="S38:S49">M38+O38+Q38</f>
        <v>122</v>
      </c>
      <c r="T38" s="91">
        <f>S38/J38</f>
        <v>20.333333333333332</v>
      </c>
      <c r="U38" s="92">
        <f aca="true" t="shared" si="15" ref="U38:U49">R38/S38</f>
        <v>14.19672131147541</v>
      </c>
      <c r="V38" s="84">
        <v>1214</v>
      </c>
      <c r="W38" s="85">
        <v>94</v>
      </c>
      <c r="X38" s="93">
        <f t="shared" si="9"/>
        <v>0.42668863261943984</v>
      </c>
      <c r="Y38" s="93">
        <f t="shared" si="10"/>
        <v>0.2978723404255319</v>
      </c>
      <c r="Z38" s="99">
        <v>253930.46</v>
      </c>
      <c r="AA38" s="100">
        <v>16329</v>
      </c>
      <c r="AB38" s="98">
        <f aca="true" t="shared" si="16" ref="AB38:AB49">Z38/AA38</f>
        <v>15.55088860309878</v>
      </c>
      <c r="AC38" s="60">
        <v>43644</v>
      </c>
      <c r="AD38" s="68">
        <v>26</v>
      </c>
    </row>
    <row r="39" spans="1:30" s="62" customFormat="1" ht="11.25">
      <c r="A39" s="55">
        <v>33</v>
      </c>
      <c r="B39" s="56"/>
      <c r="C39" s="57" t="s">
        <v>68</v>
      </c>
      <c r="D39" s="58" t="s">
        <v>32</v>
      </c>
      <c r="E39" s="103" t="s">
        <v>68</v>
      </c>
      <c r="F39" s="60">
        <v>43616</v>
      </c>
      <c r="G39" s="105" t="s">
        <v>51</v>
      </c>
      <c r="H39" s="68">
        <v>181</v>
      </c>
      <c r="I39" s="68">
        <v>1</v>
      </c>
      <c r="J39" s="82">
        <v>1</v>
      </c>
      <c r="K39" s="69">
        <v>5</v>
      </c>
      <c r="L39" s="87">
        <v>314</v>
      </c>
      <c r="M39" s="88">
        <v>18</v>
      </c>
      <c r="N39" s="87">
        <v>708</v>
      </c>
      <c r="O39" s="88">
        <v>41</v>
      </c>
      <c r="P39" s="87">
        <v>733</v>
      </c>
      <c r="Q39" s="88">
        <v>61</v>
      </c>
      <c r="R39" s="89">
        <f t="shared" si="13"/>
        <v>1755</v>
      </c>
      <c r="S39" s="90">
        <f t="shared" si="14"/>
        <v>120</v>
      </c>
      <c r="T39" s="91">
        <f>S39/J39</f>
        <v>120</v>
      </c>
      <c r="U39" s="92">
        <f t="shared" si="15"/>
        <v>14.625</v>
      </c>
      <c r="V39" s="84">
        <v>2164</v>
      </c>
      <c r="W39" s="85">
        <v>130</v>
      </c>
      <c r="X39" s="93">
        <f t="shared" si="9"/>
        <v>-0.1890018484288355</v>
      </c>
      <c r="Y39" s="93">
        <f t="shared" si="10"/>
        <v>-0.07692307692307693</v>
      </c>
      <c r="Z39" s="94">
        <v>537479</v>
      </c>
      <c r="AA39" s="95">
        <v>34417</v>
      </c>
      <c r="AB39" s="98">
        <f t="shared" si="16"/>
        <v>15.616671993491588</v>
      </c>
      <c r="AC39" s="60">
        <v>43644</v>
      </c>
      <c r="AD39" s="68">
        <v>26</v>
      </c>
    </row>
    <row r="40" spans="1:30" s="62" customFormat="1" ht="11.25">
      <c r="A40" s="55">
        <v>34</v>
      </c>
      <c r="B40" s="56"/>
      <c r="C40" s="57" t="s">
        <v>103</v>
      </c>
      <c r="D40" s="58" t="s">
        <v>48</v>
      </c>
      <c r="E40" s="103" t="s">
        <v>102</v>
      </c>
      <c r="F40" s="60">
        <v>43637</v>
      </c>
      <c r="G40" s="61" t="s">
        <v>43</v>
      </c>
      <c r="H40" s="68">
        <v>43</v>
      </c>
      <c r="I40" s="68">
        <v>11</v>
      </c>
      <c r="J40" s="82">
        <v>11</v>
      </c>
      <c r="K40" s="69">
        <v>2</v>
      </c>
      <c r="L40" s="87">
        <v>315.99999998479</v>
      </c>
      <c r="M40" s="88">
        <v>24</v>
      </c>
      <c r="N40" s="87">
        <v>486.999999983688</v>
      </c>
      <c r="O40" s="88">
        <v>39</v>
      </c>
      <c r="P40" s="87">
        <v>254.000000069291</v>
      </c>
      <c r="Q40" s="88">
        <v>19</v>
      </c>
      <c r="R40" s="89">
        <f t="shared" si="13"/>
        <v>1057.000000037769</v>
      </c>
      <c r="S40" s="90">
        <f t="shared" si="14"/>
        <v>82</v>
      </c>
      <c r="T40" s="91">
        <f>S40/J40</f>
        <v>7.454545454545454</v>
      </c>
      <c r="U40" s="92">
        <f t="shared" si="15"/>
        <v>12.890243902899622</v>
      </c>
      <c r="V40" s="84">
        <v>13817.5</v>
      </c>
      <c r="W40" s="85">
        <v>924</v>
      </c>
      <c r="X40" s="93">
        <f t="shared" si="9"/>
        <v>-0.9235028044119581</v>
      </c>
      <c r="Y40" s="93">
        <f t="shared" si="10"/>
        <v>-0.9112554112554112</v>
      </c>
      <c r="Z40" s="96">
        <v>27007.05</v>
      </c>
      <c r="AA40" s="97">
        <v>1921</v>
      </c>
      <c r="AB40" s="98">
        <f t="shared" si="16"/>
        <v>14.058849557522123</v>
      </c>
      <c r="AC40" s="60">
        <v>43644</v>
      </c>
      <c r="AD40" s="68">
        <v>26</v>
      </c>
    </row>
    <row r="41" spans="1:30" s="62" customFormat="1" ht="11.25">
      <c r="A41" s="55">
        <v>35</v>
      </c>
      <c r="B41" s="56"/>
      <c r="C41" s="57" t="s">
        <v>61</v>
      </c>
      <c r="D41" s="58" t="s">
        <v>42</v>
      </c>
      <c r="E41" s="103" t="s">
        <v>62</v>
      </c>
      <c r="F41" s="60">
        <v>43602</v>
      </c>
      <c r="G41" s="61" t="s">
        <v>46</v>
      </c>
      <c r="H41" s="68">
        <v>83</v>
      </c>
      <c r="I41" s="68">
        <v>2</v>
      </c>
      <c r="J41" s="82">
        <v>2</v>
      </c>
      <c r="K41" s="69">
        <v>7</v>
      </c>
      <c r="L41" s="87">
        <v>131</v>
      </c>
      <c r="M41" s="88">
        <v>10</v>
      </c>
      <c r="N41" s="87">
        <v>242</v>
      </c>
      <c r="O41" s="88">
        <v>16</v>
      </c>
      <c r="P41" s="87">
        <v>160</v>
      </c>
      <c r="Q41" s="88">
        <v>12</v>
      </c>
      <c r="R41" s="89">
        <f t="shared" si="13"/>
        <v>533</v>
      </c>
      <c r="S41" s="90">
        <f t="shared" si="14"/>
        <v>38</v>
      </c>
      <c r="T41" s="91">
        <f>S41/J41</f>
        <v>19</v>
      </c>
      <c r="U41" s="92">
        <f t="shared" si="15"/>
        <v>14.026315789473685</v>
      </c>
      <c r="V41" s="84">
        <v>0</v>
      </c>
      <c r="W41" s="85">
        <v>0</v>
      </c>
      <c r="X41" s="93">
        <f t="shared" si="9"/>
      </c>
      <c r="Y41" s="93">
        <f t="shared" si="10"/>
      </c>
      <c r="Z41" s="94">
        <v>109401</v>
      </c>
      <c r="AA41" s="95">
        <v>7551</v>
      </c>
      <c r="AB41" s="98">
        <f t="shared" si="16"/>
        <v>14.488279698053239</v>
      </c>
      <c r="AC41" s="60">
        <v>43644</v>
      </c>
      <c r="AD41" s="68">
        <v>26</v>
      </c>
    </row>
    <row r="42" spans="1:30" s="62" customFormat="1" ht="11.25">
      <c r="A42" s="55">
        <v>36</v>
      </c>
      <c r="B42" s="56"/>
      <c r="C42" s="57" t="s">
        <v>113</v>
      </c>
      <c r="D42" s="58" t="s">
        <v>42</v>
      </c>
      <c r="E42" s="103" t="s">
        <v>113</v>
      </c>
      <c r="F42" s="60">
        <v>43637</v>
      </c>
      <c r="G42" s="61" t="s">
        <v>47</v>
      </c>
      <c r="H42" s="68">
        <v>10</v>
      </c>
      <c r="I42" s="68">
        <v>5</v>
      </c>
      <c r="J42" s="82">
        <v>5</v>
      </c>
      <c r="K42" s="69">
        <v>2</v>
      </c>
      <c r="L42" s="87">
        <v>62.0000000310114</v>
      </c>
      <c r="M42" s="88">
        <v>5</v>
      </c>
      <c r="N42" s="87">
        <v>91.9999999882609</v>
      </c>
      <c r="O42" s="88">
        <v>10</v>
      </c>
      <c r="P42" s="87">
        <v>274.999999993161</v>
      </c>
      <c r="Q42" s="88">
        <v>22</v>
      </c>
      <c r="R42" s="89">
        <f t="shared" si="13"/>
        <v>429.0000000124333</v>
      </c>
      <c r="S42" s="90">
        <f t="shared" si="14"/>
        <v>37</v>
      </c>
      <c r="T42" s="91"/>
      <c r="U42" s="92">
        <f t="shared" si="15"/>
        <v>11.59459459493063</v>
      </c>
      <c r="V42" s="84">
        <v>6471</v>
      </c>
      <c r="W42" s="85">
        <v>398</v>
      </c>
      <c r="X42" s="93">
        <f t="shared" si="9"/>
        <v>-0.9337042188205171</v>
      </c>
      <c r="Y42" s="93">
        <f t="shared" si="10"/>
        <v>-0.907035175879397</v>
      </c>
      <c r="Z42" s="94">
        <v>11025</v>
      </c>
      <c r="AA42" s="95">
        <v>735</v>
      </c>
      <c r="AB42" s="98">
        <f t="shared" si="16"/>
        <v>15</v>
      </c>
      <c r="AC42" s="60">
        <v>43644</v>
      </c>
      <c r="AD42" s="68">
        <v>26</v>
      </c>
    </row>
    <row r="43" spans="1:30" s="62" customFormat="1" ht="11.25">
      <c r="A43" s="55">
        <v>37</v>
      </c>
      <c r="B43" s="56"/>
      <c r="C43" s="108" t="s">
        <v>77</v>
      </c>
      <c r="D43" s="58" t="s">
        <v>35</v>
      </c>
      <c r="E43" s="103" t="s">
        <v>78</v>
      </c>
      <c r="F43" s="60">
        <v>43630</v>
      </c>
      <c r="G43" s="61" t="s">
        <v>38</v>
      </c>
      <c r="H43" s="68">
        <v>112</v>
      </c>
      <c r="I43" s="68">
        <v>5</v>
      </c>
      <c r="J43" s="82">
        <v>5</v>
      </c>
      <c r="K43" s="69">
        <v>3</v>
      </c>
      <c r="L43" s="87">
        <v>234</v>
      </c>
      <c r="M43" s="88">
        <v>18</v>
      </c>
      <c r="N43" s="87">
        <v>60</v>
      </c>
      <c r="O43" s="88">
        <v>4</v>
      </c>
      <c r="P43" s="87">
        <v>90</v>
      </c>
      <c r="Q43" s="88">
        <v>6</v>
      </c>
      <c r="R43" s="89">
        <f t="shared" si="13"/>
        <v>384</v>
      </c>
      <c r="S43" s="90">
        <f t="shared" si="14"/>
        <v>28</v>
      </c>
      <c r="T43" s="91">
        <f aca="true" t="shared" si="17" ref="T43:T49">S43/J43</f>
        <v>5.6</v>
      </c>
      <c r="U43" s="92">
        <f t="shared" si="15"/>
        <v>13.714285714285714</v>
      </c>
      <c r="V43" s="84">
        <v>991.5</v>
      </c>
      <c r="W43" s="85">
        <v>79</v>
      </c>
      <c r="X43" s="93">
        <f t="shared" si="9"/>
        <v>-0.6127080181543116</v>
      </c>
      <c r="Y43" s="93">
        <f t="shared" si="10"/>
        <v>-0.6455696202531646</v>
      </c>
      <c r="Z43" s="94">
        <v>90547.21</v>
      </c>
      <c r="AA43" s="95">
        <v>6389</v>
      </c>
      <c r="AB43" s="98">
        <f t="shared" si="16"/>
        <v>14.172360306777275</v>
      </c>
      <c r="AC43" s="60">
        <v>43644</v>
      </c>
      <c r="AD43" s="68">
        <v>26</v>
      </c>
    </row>
    <row r="44" spans="1:30" s="62" customFormat="1" ht="11.25">
      <c r="A44" s="55">
        <v>38</v>
      </c>
      <c r="B44" s="56"/>
      <c r="C44" s="64" t="s">
        <v>79</v>
      </c>
      <c r="D44" s="65" t="s">
        <v>37</v>
      </c>
      <c r="E44" s="104" t="s">
        <v>79</v>
      </c>
      <c r="F44" s="66">
        <v>43630</v>
      </c>
      <c r="G44" s="61" t="s">
        <v>80</v>
      </c>
      <c r="H44" s="70">
        <v>15</v>
      </c>
      <c r="I44" s="70">
        <v>3</v>
      </c>
      <c r="J44" s="82">
        <v>3</v>
      </c>
      <c r="K44" s="69">
        <v>2</v>
      </c>
      <c r="L44" s="87">
        <v>65.9999999752561</v>
      </c>
      <c r="M44" s="88">
        <v>7</v>
      </c>
      <c r="N44" s="87">
        <v>57.9999999712547</v>
      </c>
      <c r="O44" s="88">
        <v>6</v>
      </c>
      <c r="P44" s="87">
        <v>38.000000019007</v>
      </c>
      <c r="Q44" s="88">
        <v>4</v>
      </c>
      <c r="R44" s="89">
        <f t="shared" si="13"/>
        <v>161.9999999655178</v>
      </c>
      <c r="S44" s="90">
        <f t="shared" si="14"/>
        <v>17</v>
      </c>
      <c r="T44" s="91">
        <f t="shared" si="17"/>
        <v>5.666666666666667</v>
      </c>
      <c r="U44" s="92">
        <f t="shared" si="15"/>
        <v>9.529411762677517</v>
      </c>
      <c r="V44" s="84">
        <v>0</v>
      </c>
      <c r="W44" s="85">
        <v>0</v>
      </c>
      <c r="X44" s="93">
        <f t="shared" si="9"/>
      </c>
      <c r="Y44" s="93">
        <f t="shared" si="10"/>
      </c>
      <c r="Z44" s="96">
        <v>4470</v>
      </c>
      <c r="AA44" s="97">
        <v>483</v>
      </c>
      <c r="AB44" s="98">
        <f t="shared" si="16"/>
        <v>9.254658385093167</v>
      </c>
      <c r="AC44" s="60">
        <v>43644</v>
      </c>
      <c r="AD44" s="68">
        <v>26</v>
      </c>
    </row>
    <row r="45" spans="1:30" s="62" customFormat="1" ht="11.25">
      <c r="A45" s="55">
        <v>39</v>
      </c>
      <c r="B45" s="56"/>
      <c r="C45" s="57" t="s">
        <v>101</v>
      </c>
      <c r="D45" s="58" t="s">
        <v>32</v>
      </c>
      <c r="E45" s="103" t="s">
        <v>101</v>
      </c>
      <c r="F45" s="60">
        <v>43637</v>
      </c>
      <c r="G45" s="61" t="s">
        <v>46</v>
      </c>
      <c r="H45" s="68">
        <v>9</v>
      </c>
      <c r="I45" s="68">
        <v>1</v>
      </c>
      <c r="J45" s="82">
        <v>1</v>
      </c>
      <c r="K45" s="69">
        <v>2</v>
      </c>
      <c r="L45" s="87">
        <v>20</v>
      </c>
      <c r="M45" s="88">
        <v>2</v>
      </c>
      <c r="N45" s="87">
        <v>110</v>
      </c>
      <c r="O45" s="88">
        <v>10</v>
      </c>
      <c r="P45" s="87">
        <v>24</v>
      </c>
      <c r="Q45" s="88">
        <v>2</v>
      </c>
      <c r="R45" s="89">
        <f t="shared" si="13"/>
        <v>154</v>
      </c>
      <c r="S45" s="90">
        <f t="shared" si="14"/>
        <v>14</v>
      </c>
      <c r="T45" s="91">
        <f t="shared" si="17"/>
        <v>14</v>
      </c>
      <c r="U45" s="92">
        <f t="shared" si="15"/>
        <v>11</v>
      </c>
      <c r="V45" s="84">
        <v>846</v>
      </c>
      <c r="W45" s="85">
        <v>75</v>
      </c>
      <c r="X45" s="93">
        <f t="shared" si="9"/>
        <v>-0.817966903073286</v>
      </c>
      <c r="Y45" s="93">
        <f t="shared" si="10"/>
        <v>-0.8133333333333334</v>
      </c>
      <c r="Z45" s="94">
        <v>3325</v>
      </c>
      <c r="AA45" s="95">
        <v>211</v>
      </c>
      <c r="AB45" s="98">
        <f t="shared" si="16"/>
        <v>15.75829383886256</v>
      </c>
      <c r="AC45" s="60">
        <v>43644</v>
      </c>
      <c r="AD45" s="68">
        <v>26</v>
      </c>
    </row>
    <row r="46" spans="1:30" s="62" customFormat="1" ht="11.25">
      <c r="A46" s="55">
        <v>40</v>
      </c>
      <c r="B46" s="56"/>
      <c r="C46" s="57" t="s">
        <v>83</v>
      </c>
      <c r="D46" s="58" t="s">
        <v>42</v>
      </c>
      <c r="E46" s="103" t="s">
        <v>83</v>
      </c>
      <c r="F46" s="60">
        <v>43630</v>
      </c>
      <c r="G46" s="61" t="s">
        <v>84</v>
      </c>
      <c r="H46" s="68">
        <v>1</v>
      </c>
      <c r="I46" s="68">
        <v>1</v>
      </c>
      <c r="J46" s="82">
        <v>1</v>
      </c>
      <c r="K46" s="69">
        <v>3</v>
      </c>
      <c r="L46" s="87">
        <v>20.0000000100037</v>
      </c>
      <c r="M46" s="88">
        <v>2</v>
      </c>
      <c r="N46" s="87">
        <v>20.0000000100037</v>
      </c>
      <c r="O46" s="88">
        <v>2</v>
      </c>
      <c r="P46" s="87">
        <v>30.0000000150055</v>
      </c>
      <c r="Q46" s="88">
        <v>3</v>
      </c>
      <c r="R46" s="89">
        <f t="shared" si="13"/>
        <v>70.0000000350129</v>
      </c>
      <c r="S46" s="90">
        <f t="shared" si="14"/>
        <v>7</v>
      </c>
      <c r="T46" s="91">
        <f t="shared" si="17"/>
        <v>7</v>
      </c>
      <c r="U46" s="92">
        <f t="shared" si="15"/>
        <v>10.000000005001842</v>
      </c>
      <c r="V46" s="84">
        <v>0</v>
      </c>
      <c r="W46" s="85">
        <v>0</v>
      </c>
      <c r="X46" s="93">
        <f t="shared" si="9"/>
      </c>
      <c r="Y46" s="93">
        <f t="shared" si="10"/>
      </c>
      <c r="Z46" s="94">
        <v>2422</v>
      </c>
      <c r="AA46" s="95">
        <v>244</v>
      </c>
      <c r="AB46" s="98">
        <f t="shared" si="16"/>
        <v>9.926229508196721</v>
      </c>
      <c r="AC46" s="60">
        <v>43644</v>
      </c>
      <c r="AD46" s="68">
        <v>26</v>
      </c>
    </row>
    <row r="47" spans="1:30" s="62" customFormat="1" ht="11.25">
      <c r="A47" s="55">
        <v>41</v>
      </c>
      <c r="B47" s="56"/>
      <c r="C47" s="57" t="s">
        <v>56</v>
      </c>
      <c r="D47" s="58" t="s">
        <v>37</v>
      </c>
      <c r="E47" s="103" t="s">
        <v>57</v>
      </c>
      <c r="F47" s="60">
        <v>43581</v>
      </c>
      <c r="G47" s="61" t="s">
        <v>38</v>
      </c>
      <c r="H47" s="68">
        <v>259</v>
      </c>
      <c r="I47" s="68">
        <v>1</v>
      </c>
      <c r="J47" s="82">
        <v>1</v>
      </c>
      <c r="K47" s="69">
        <v>10</v>
      </c>
      <c r="L47" s="87">
        <v>43</v>
      </c>
      <c r="M47" s="88">
        <v>4</v>
      </c>
      <c r="N47" s="87">
        <v>0</v>
      </c>
      <c r="O47" s="88">
        <v>0</v>
      </c>
      <c r="P47" s="87">
        <v>0</v>
      </c>
      <c r="Q47" s="88">
        <v>0</v>
      </c>
      <c r="R47" s="89">
        <f t="shared" si="13"/>
        <v>43</v>
      </c>
      <c r="S47" s="90">
        <f t="shared" si="14"/>
        <v>4</v>
      </c>
      <c r="T47" s="91">
        <f t="shared" si="17"/>
        <v>4</v>
      </c>
      <c r="U47" s="92">
        <f t="shared" si="15"/>
        <v>10.75</v>
      </c>
      <c r="V47" s="84">
        <v>0</v>
      </c>
      <c r="W47" s="85">
        <v>0</v>
      </c>
      <c r="X47" s="93">
        <f t="shared" si="9"/>
      </c>
      <c r="Y47" s="93">
        <f t="shared" si="10"/>
      </c>
      <c r="Z47" s="94">
        <v>1363333.62</v>
      </c>
      <c r="AA47" s="95">
        <v>87019</v>
      </c>
      <c r="AB47" s="98">
        <f t="shared" si="16"/>
        <v>15.66707983313989</v>
      </c>
      <c r="AC47" s="60">
        <v>43644</v>
      </c>
      <c r="AD47" s="68">
        <v>26</v>
      </c>
    </row>
    <row r="48" spans="1:30" s="62" customFormat="1" ht="11.25">
      <c r="A48" s="55">
        <v>42</v>
      </c>
      <c r="B48" s="56"/>
      <c r="C48" s="109" t="s">
        <v>106</v>
      </c>
      <c r="D48" s="58"/>
      <c r="E48" s="103" t="s">
        <v>106</v>
      </c>
      <c r="F48" s="60">
        <v>43623</v>
      </c>
      <c r="G48" s="61" t="s">
        <v>44</v>
      </c>
      <c r="H48" s="68">
        <v>10</v>
      </c>
      <c r="I48" s="68">
        <v>1</v>
      </c>
      <c r="J48" s="82">
        <v>1</v>
      </c>
      <c r="K48" s="69">
        <v>4</v>
      </c>
      <c r="L48" s="87">
        <v>0</v>
      </c>
      <c r="M48" s="88">
        <v>0</v>
      </c>
      <c r="N48" s="87">
        <v>0</v>
      </c>
      <c r="O48" s="88">
        <v>0</v>
      </c>
      <c r="P48" s="87">
        <v>30.0000000150055</v>
      </c>
      <c r="Q48" s="88">
        <v>2</v>
      </c>
      <c r="R48" s="89">
        <f t="shared" si="13"/>
        <v>30.0000000150055</v>
      </c>
      <c r="S48" s="90">
        <f t="shared" si="14"/>
        <v>2</v>
      </c>
      <c r="T48" s="91">
        <f t="shared" si="17"/>
        <v>2</v>
      </c>
      <c r="U48" s="92">
        <f t="shared" si="15"/>
        <v>15.00000000750275</v>
      </c>
      <c r="V48" s="84"/>
      <c r="W48" s="85"/>
      <c r="X48" s="93">
        <f t="shared" si="9"/>
      </c>
      <c r="Y48" s="93">
        <f t="shared" si="10"/>
      </c>
      <c r="Z48" s="71">
        <v>1070</v>
      </c>
      <c r="AA48" s="72">
        <v>70</v>
      </c>
      <c r="AB48" s="98">
        <f t="shared" si="16"/>
        <v>15.285714285714286</v>
      </c>
      <c r="AC48" s="60">
        <v>43644</v>
      </c>
      <c r="AD48" s="68">
        <v>26</v>
      </c>
    </row>
    <row r="49" spans="1:30" s="62" customFormat="1" ht="11.25">
      <c r="A49" s="55">
        <v>43</v>
      </c>
      <c r="B49" s="56"/>
      <c r="C49" s="57" t="s">
        <v>81</v>
      </c>
      <c r="D49" s="58" t="s">
        <v>42</v>
      </c>
      <c r="E49" s="103" t="s">
        <v>81</v>
      </c>
      <c r="F49" s="60">
        <v>43630</v>
      </c>
      <c r="G49" s="61" t="s">
        <v>46</v>
      </c>
      <c r="H49" s="68">
        <v>22</v>
      </c>
      <c r="I49" s="68">
        <v>2</v>
      </c>
      <c r="J49" s="82">
        <v>2</v>
      </c>
      <c r="K49" s="69">
        <v>3</v>
      </c>
      <c r="L49" s="87">
        <v>0</v>
      </c>
      <c r="M49" s="88">
        <v>0</v>
      </c>
      <c r="N49" s="87">
        <v>20</v>
      </c>
      <c r="O49" s="88">
        <v>2</v>
      </c>
      <c r="P49" s="87">
        <v>0</v>
      </c>
      <c r="Q49" s="88">
        <v>0</v>
      </c>
      <c r="R49" s="89">
        <f t="shared" si="13"/>
        <v>20</v>
      </c>
      <c r="S49" s="90">
        <f t="shared" si="14"/>
        <v>2</v>
      </c>
      <c r="T49" s="91">
        <f t="shared" si="17"/>
        <v>1</v>
      </c>
      <c r="U49" s="92">
        <f t="shared" si="15"/>
        <v>10</v>
      </c>
      <c r="V49" s="84">
        <v>0</v>
      </c>
      <c r="W49" s="85">
        <v>0</v>
      </c>
      <c r="X49" s="93">
        <f t="shared" si="9"/>
      </c>
      <c r="Y49" s="93">
        <f t="shared" si="10"/>
      </c>
      <c r="Z49" s="94">
        <v>5562</v>
      </c>
      <c r="AA49" s="95">
        <v>437</v>
      </c>
      <c r="AB49" s="98">
        <f t="shared" si="16"/>
        <v>12.727688787185354</v>
      </c>
      <c r="AC49" s="60">
        <v>43644</v>
      </c>
      <c r="AD49" s="68">
        <v>26</v>
      </c>
    </row>
  </sheetData>
  <sheetProtection selectLockedCells="1" selectUnlockedCells="1"/>
  <mergeCells count="12">
    <mergeCell ref="V4:W4"/>
    <mergeCell ref="X4:Y4"/>
    <mergeCell ref="Z4:AB4"/>
    <mergeCell ref="AC4:AD4"/>
    <mergeCell ref="B1:C1"/>
    <mergeCell ref="L1:AC3"/>
    <mergeCell ref="B2:C2"/>
    <mergeCell ref="B3:C3"/>
    <mergeCell ref="L4:M4"/>
    <mergeCell ref="N4:O4"/>
    <mergeCell ref="P4:Q4"/>
    <mergeCell ref="R4:U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2019-05-25T10:12:45Z</cp:lastPrinted>
  <dcterms:created xsi:type="dcterms:W3CDTF">2006-03-15T09:07:04Z</dcterms:created>
  <dcterms:modified xsi:type="dcterms:W3CDTF">2019-07-01T17:45:51Z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