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10" windowHeight="4710" tabRatio="595" activeTab="0"/>
  </bookViews>
  <sheets>
    <sheet name="14-20.6.2019 (hafta)" sheetId="1" r:id="rId1"/>
  </sheets>
  <definedNames>
    <definedName name="Excel_BuiltIn__FilterDatabase" localSheetId="0">'14-20.6.2019 (hafta)'!$A$1:$V$80</definedName>
    <definedName name="_xlnm.Print_Area" localSheetId="0">'14-20.6.2019 (hafta)'!#REF!</definedName>
  </definedNames>
  <calcPr fullCalcOnLoad="1"/>
</workbook>
</file>

<file path=xl/sharedStrings.xml><?xml version="1.0" encoding="utf-8"?>
<sst xmlns="http://schemas.openxmlformats.org/spreadsheetml/2006/main" count="332" uniqueCount="167">
  <si>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</si>
  <si>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</si>
  <si>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</si>
  <si>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</si>
  <si>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</si>
  <si>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</si>
  <si>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</si>
  <si>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</si>
  <si>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</si>
  <si>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</si>
  <si>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</si>
  <si>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</si>
  <si>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</si>
  <si>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</si>
  <si>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</si>
  <si>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</si>
  <si>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</si>
  <si>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</si>
  <si>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</si>
  <si>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</si>
  <si>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</si>
  <si>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</si>
  <si>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</si>
  <si>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</si>
  <si>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</si>
  <si>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</si>
  <si>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</si>
  <si>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</si>
  <si>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</si>
  <si>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</si>
  <si>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</si>
  <si>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</si>
  <si>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</si>
  <si>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</si>
  <si>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</si>
  <si>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</si>
  <si>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</si>
  <si>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</si>
  <si>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</si>
  <si>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</si>
  <si>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</si>
  <si>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</si>
  <si>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THE NUT JOB 2: NUTTY BY NATURE</t>
  </si>
  <si>
    <t>FINDIK İŞİ 2</t>
  </si>
  <si>
    <t>KURMACA</t>
  </si>
  <si>
    <t>VYKRADENA PRYNTSESA: RUSLAN I LUDMILA</t>
  </si>
  <si>
    <t>KAYIP PRENSES</t>
  </si>
  <si>
    <t>18+</t>
  </si>
  <si>
    <t>BOBBY THE HEDGEHOG</t>
  </si>
  <si>
    <t>BOBİ: DİKENLERİN GÜCÜ ADINA!</t>
  </si>
  <si>
    <t>EV KİRA SEMT BBİZİM</t>
  </si>
  <si>
    <t>EV KİRA SEMT BİZİM</t>
  </si>
  <si>
    <t>LA LA LAND: CANTANDO ESTACOES</t>
  </si>
  <si>
    <t>AŞIKLAR ŞEHRİ</t>
  </si>
  <si>
    <t>ENGLAND IS MINE</t>
  </si>
  <si>
    <t>İNGİLTERE BENİM</t>
  </si>
  <si>
    <t>DALIDA</t>
  </si>
  <si>
    <t>KUYU</t>
  </si>
  <si>
    <t>SEN BENİM HER ŞEYİMSİN</t>
  </si>
  <si>
    <t>LE DERNIER DE LOUP</t>
  </si>
  <si>
    <t>KURDUN UYANIŞI</t>
  </si>
  <si>
    <t>CİNNET</t>
  </si>
  <si>
    <t>SİHİRLİ OYUNCAKLAR</t>
  </si>
  <si>
    <t>DEEP</t>
  </si>
  <si>
    <t>MADAME</t>
  </si>
  <si>
    <t>DİP DİP: BİR OKYANUS MACERASI</t>
  </si>
  <si>
    <t>CROC-BLANC</t>
  </si>
  <si>
    <t>BEYAZ DİŞ</t>
  </si>
  <si>
    <t>CJET</t>
  </si>
  <si>
    <t>İSTANBUL MUHAFIZLARI</t>
  </si>
  <si>
    <t>CLIMAX</t>
  </si>
  <si>
    <t>WHITNEY</t>
  </si>
  <si>
    <t>WIDOWS</t>
  </si>
  <si>
    <t>DUL KADINLAR</t>
  </si>
  <si>
    <t>LETO</t>
  </si>
  <si>
    <t>YAZ</t>
  </si>
  <si>
    <t>GIRL</t>
  </si>
  <si>
    <t>KIZ</t>
  </si>
  <si>
    <t>BEONING</t>
  </si>
  <si>
    <t>ŞÜPHE</t>
  </si>
  <si>
    <t>MANBIKI KAZOKU</t>
  </si>
  <si>
    <t xml:space="preserve">CAN DOSTLAR </t>
  </si>
  <si>
    <t>CAN DOSTLAR</t>
  </si>
  <si>
    <t>ARAKÇILAR</t>
  </si>
  <si>
    <t>CAPHARNAUM</t>
  </si>
  <si>
    <t>KEFERNAHUM</t>
  </si>
  <si>
    <t>THE FAVOURITE</t>
  </si>
  <si>
    <t>SAAYIN GÖZDESİ</t>
  </si>
  <si>
    <t>SNEZHNAYA KOROLEVA: ZAZERKALE</t>
  </si>
  <si>
    <t>KARLAR KRALİÇESİ 4</t>
  </si>
  <si>
    <t>TME FILMS</t>
  </si>
  <si>
    <t>TODOS LO SEBEN</t>
  </si>
  <si>
    <t>HERKES BİLİYOR</t>
  </si>
  <si>
    <t>SNOWTIME! 2</t>
  </si>
  <si>
    <t>KARTOPU SAVAŞLARI 2</t>
  </si>
  <si>
    <t>TÜRK İŞİ DONDURMA</t>
  </si>
  <si>
    <t>ANADOLU TURNESİ</t>
  </si>
  <si>
    <t>MIRAI NO MIRAI</t>
  </si>
  <si>
    <t>MIRAI</t>
  </si>
  <si>
    <t>DER KLEINE DRACHE KOKOSNUSS - AUF IN DEN DSCHUNGEL!</t>
  </si>
  <si>
    <t>SEVİMLİ EJDERHA KOKONAT: ORMANDA ŞENLİK</t>
  </si>
  <si>
    <t>BIG TRIP</t>
  </si>
  <si>
    <t>BÜYÜK MACERA</t>
  </si>
  <si>
    <t>ARCTIC</t>
  </si>
  <si>
    <t>KUKLALI KÖŞK: HIRSIZ VAR</t>
  </si>
  <si>
    <t>DESTROYER</t>
  </si>
  <si>
    <t>AVENGERS:ENDGAME</t>
  </si>
  <si>
    <t>QUEEN'S CORGI</t>
  </si>
  <si>
    <t>CORGI - KRALİYET AFACANLARI</t>
  </si>
  <si>
    <t>AVENGERS: ENDGAME</t>
  </si>
  <si>
    <t>HIGH LIFE</t>
  </si>
  <si>
    <t>KULYAS: LANETİN BEDELİ</t>
  </si>
  <si>
    <t>A TANG QI YU</t>
  </si>
  <si>
    <t>JOHN WICK 3:  PARABELLUM</t>
  </si>
  <si>
    <t>JOHN WICK 3</t>
  </si>
  <si>
    <t>UGLYDOLLS</t>
  </si>
  <si>
    <t>DOOR IN THE WOODS</t>
  </si>
  <si>
    <t>LANETLİ KAPI "PARANORMAL ORMAN"</t>
  </si>
  <si>
    <t>GRANS</t>
  </si>
  <si>
    <t>SINIR</t>
  </si>
  <si>
    <t>AYKUT ENİŞTE</t>
  </si>
  <si>
    <t>MISSION KATHMANDU: THE ADVENTURES OF NELLY &amp; SIMON</t>
  </si>
  <si>
    <t>ACEMİ KAŞİFLER: GÖREVİMİZ KOCAAYAK</t>
  </si>
  <si>
    <t>ALADDIN</t>
  </si>
  <si>
    <t>YARAMAZLAR TAKIMI: ZAMANDA YOLCULUK</t>
  </si>
  <si>
    <t>SMESHARIKI. DEZHA VYU</t>
  </si>
  <si>
    <t>GÜVERCİN HIRSIZLARI</t>
  </si>
  <si>
    <t>ENES BATUR: GERÇEK KAHRAMAN</t>
  </si>
  <si>
    <t>ASTRAL SEYAHAT</t>
  </si>
  <si>
    <t>KRAL MİDAS'IN HAZİNESİ</t>
  </si>
  <si>
    <t>THE HUSTLE</t>
  </si>
  <si>
    <t>DÜZENBAZLAR</t>
  </si>
  <si>
    <t>MA</t>
  </si>
  <si>
    <t>GODZILLA: KING OF THE MONSTERS</t>
  </si>
  <si>
    <t>GODZILLA 2: CANAVARLAR KRALI</t>
  </si>
  <si>
    <t>THE SECRET LIFE OF PETS 2</t>
  </si>
  <si>
    <t>EVCİL HAYVANLARIN GİZLİ YAŞAMI 2</t>
  </si>
  <si>
    <t>EN SEVDİĞİM KUMAŞ</t>
  </si>
  <si>
    <t>MON TISSU PREFERE</t>
  </si>
  <si>
    <t>BAĞCIK</t>
  </si>
  <si>
    <t>BIGFOOT</t>
  </si>
  <si>
    <t>KOCA AYAK</t>
  </si>
  <si>
    <t>BÜYÜLÜ GECELER</t>
  </si>
  <si>
    <t>NOTTI MAGICHE</t>
  </si>
  <si>
    <t>DARK PHOENIX</t>
  </si>
  <si>
    <t>X -MEN: DARK PHOENIX</t>
  </si>
  <si>
    <t>CONDORITO: LA PELICULA</t>
  </si>
  <si>
    <t>KAHRAMAN TAVUK UZAYDA</t>
  </si>
  <si>
    <t>FERHAT İLE ŞİRİN: ÖLÜMSÜZ AŞK</t>
  </si>
  <si>
    <t>HMK Film</t>
  </si>
  <si>
    <t>BEKÇİ</t>
  </si>
  <si>
    <t>HAYALİMDEKİ KÖY</t>
  </si>
  <si>
    <t>THE HOLE IN THE GROUND</t>
  </si>
  <si>
    <t>BAYRAK 1</t>
  </si>
  <si>
    <t>TUĞCU</t>
  </si>
  <si>
    <t>ROCKETMAN</t>
  </si>
  <si>
    <t>MAN IN BLACK: INTERNATIONAL</t>
  </si>
  <si>
    <t>14 - 20 HAZİRAN 2019 / 24. VİZYON HAFTASI</t>
  </si>
  <si>
    <t>SOLARIS</t>
  </si>
  <si>
    <t>STALKER</t>
  </si>
  <si>
    <t>AYNA</t>
  </si>
  <si>
    <t>İZ SÜRÜCÜ</t>
  </si>
  <si>
    <t>ZERKALO</t>
  </si>
  <si>
    <t>13++</t>
  </si>
  <si>
    <t>TOY STORY 4</t>
  </si>
  <si>
    <t>OYUNCAK HİKAYESİ 4</t>
  </si>
  <si>
    <t>SİYAH GİYEN ADAMLAR: GLOBAL TEHDİT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</si>
</sst>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theme="1"/>
      <name val="Calibri"/>
      <family val="2"/>
    </font>
    <font>
      <sz val="7"/>
      <color rgb="FF0070C0"/>
      <name val="Calibri"/>
      <family val="2"/>
    </font>
    <font>
      <sz val="7"/>
      <color theme="1" tint="0.3499900102615356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6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3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3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3" applyNumberFormat="1" applyFont="1" applyFill="1" applyBorder="1" applyAlignment="1" applyProtection="1">
      <alignment horizontal="right" vertical="center"/>
      <protection locked="0"/>
    </xf>
    <xf numFmtId="3" fontId="27" fillId="0" borderId="14" xfId="43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5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68" applyNumberFormat="1" applyFont="1" applyFill="1" applyBorder="1" applyAlignment="1" applyProtection="1">
      <alignment horizontal="right" vertical="center"/>
      <protection/>
    </xf>
    <xf numFmtId="3" fontId="74" fillId="0" borderId="14" xfId="68" applyNumberFormat="1" applyFont="1" applyFill="1" applyBorder="1" applyAlignment="1" applyProtection="1">
      <alignment horizontal="right" vertical="center"/>
      <protection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44" applyNumberFormat="1" applyFont="1" applyFill="1" applyBorder="1" applyAlignment="1" applyProtection="1">
      <alignment horizontal="right" vertical="center" shrinkToFit="1"/>
      <protection/>
    </xf>
    <xf numFmtId="3" fontId="74" fillId="0" borderId="14" xfId="44" applyNumberFormat="1" applyFont="1" applyFill="1" applyBorder="1" applyAlignment="1" applyProtection="1">
      <alignment horizontal="right" vertical="center" shrinkToFit="1"/>
      <protection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87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41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7" applyFont="1" applyFill="1" applyBorder="1" applyAlignment="1" applyProtection="1">
      <alignment horizontal="center" vertical="center"/>
      <protection locked="0"/>
    </xf>
    <xf numFmtId="185" fontId="6" fillId="0" borderId="14" xfId="143" applyNumberFormat="1" applyFont="1" applyFill="1" applyBorder="1" applyAlignment="1" applyProtection="1">
      <alignment vertical="center"/>
      <protection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2" fontId="6" fillId="0" borderId="14" xfId="141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8" applyNumberFormat="1" applyFont="1" applyFill="1" applyBorder="1" applyAlignment="1" applyProtection="1">
      <alignment horizontal="right" vertical="center"/>
      <protection/>
    </xf>
    <xf numFmtId="3" fontId="21" fillId="0" borderId="14" xfId="68" applyNumberFormat="1" applyFont="1" applyFill="1" applyBorder="1" applyAlignment="1" applyProtection="1">
      <alignment horizontal="right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130" applyNumberFormat="1" applyFont="1" applyFill="1" applyBorder="1" applyAlignment="1" applyProtection="1">
      <alignment horizontal="right" vertical="center"/>
      <protection locked="0"/>
    </xf>
    <xf numFmtId="3" fontId="21" fillId="0" borderId="14" xfId="130" applyNumberFormat="1" applyFont="1" applyFill="1" applyBorder="1" applyAlignment="1" applyProtection="1">
      <alignment horizontal="right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82" fillId="0" borderId="14" xfId="0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4" fontId="84" fillId="0" borderId="14" xfId="0" applyNumberFormat="1" applyFont="1" applyBorder="1" applyAlignment="1">
      <alignment vertical="center"/>
    </xf>
    <xf numFmtId="3" fontId="84" fillId="0" borderId="14" xfId="0" applyNumberFormat="1" applyFont="1" applyBorder="1" applyAlignment="1">
      <alignment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3" fillId="0" borderId="14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4" fontId="84" fillId="0" borderId="14" xfId="0" applyNumberFormat="1" applyFont="1" applyBorder="1" applyAlignment="1">
      <alignment vertical="center"/>
    </xf>
    <xf numFmtId="3" fontId="84" fillId="0" borderId="14" xfId="0" applyNumberFormat="1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5" fillId="0" borderId="14" xfId="0" applyNumberFormat="1" applyFont="1" applyBorder="1" applyAlignment="1">
      <alignment vertical="center"/>
    </xf>
    <xf numFmtId="3" fontId="85" fillId="0" borderId="14" xfId="0" applyNumberFormat="1" applyFont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5" fillId="0" borderId="14" xfId="0" applyNumberFormat="1" applyFont="1" applyBorder="1" applyAlignment="1">
      <alignment vertical="center"/>
    </xf>
    <xf numFmtId="4" fontId="85" fillId="0" borderId="14" xfId="0" applyNumberFormat="1" applyFont="1" applyBorder="1" applyAlignment="1">
      <alignment vertical="center"/>
    </xf>
    <xf numFmtId="4" fontId="85" fillId="0" borderId="14" xfId="44" applyNumberFormat="1" applyFont="1" applyBorder="1" applyAlignment="1" applyProtection="1">
      <alignment vertical="center"/>
      <protection locked="0"/>
    </xf>
    <xf numFmtId="3" fontId="85" fillId="0" borderId="14" xfId="44" applyNumberFormat="1" applyFont="1" applyBorder="1" applyAlignment="1" applyProtection="1">
      <alignment vertical="center"/>
      <protection locked="0"/>
    </xf>
    <xf numFmtId="189" fontId="31" fillId="0" borderId="14" xfId="0" applyNumberFormat="1" applyFont="1" applyFill="1" applyBorder="1" applyAlignment="1">
      <alignment vertical="center"/>
    </xf>
    <xf numFmtId="0" fontId="86" fillId="0" borderId="14" xfId="0" applyFont="1" applyFill="1" applyBorder="1" applyAlignment="1">
      <alignment vertical="center"/>
    </xf>
    <xf numFmtId="189" fontId="86" fillId="0" borderId="14" xfId="0" applyNumberFormat="1" applyFont="1" applyFill="1" applyBorder="1" applyAlignment="1">
      <alignment vertical="center"/>
    </xf>
    <xf numFmtId="0" fontId="86" fillId="35" borderId="14" xfId="0" applyFont="1" applyFill="1" applyBorder="1" applyAlignment="1" applyProtection="1">
      <alignment horizontal="left" vertical="center"/>
      <protection/>
    </xf>
    <xf numFmtId="189" fontId="86" fillId="0" borderId="14" xfId="0" applyNumberFormat="1" applyFont="1" applyFill="1" applyBorder="1" applyAlignment="1">
      <alignment vertical="center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4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2 3" xfId="46"/>
    <cellStyle name="Binlik Ayracı 2 2 4" xfId="47"/>
    <cellStyle name="Binlik Ayracı 2 3" xfId="48"/>
    <cellStyle name="Binlik Ayracı 2 3 2" xfId="49"/>
    <cellStyle name="Binlik Ayracı 2 4" xfId="50"/>
    <cellStyle name="Binlik Ayracı 2 5" xfId="51"/>
    <cellStyle name="Binlik Ayracı 2 6" xfId="52"/>
    <cellStyle name="Binlik Ayracı 3" xfId="53"/>
    <cellStyle name="Binlik Ayracı 4" xfId="54"/>
    <cellStyle name="Binlik Ayracı 4 2" xfId="55"/>
    <cellStyle name="Binlik Ayracı 5" xfId="56"/>
    <cellStyle name="Binlik Ayracı 6" xfId="57"/>
    <cellStyle name="Binlik Ayracı 6 2" xfId="58"/>
    <cellStyle name="Binlik Ayracı 7" xfId="59"/>
    <cellStyle name="Binlik Ayracı 7 2" xfId="60"/>
    <cellStyle name="Comma 2" xfId="61"/>
    <cellStyle name="Comma 2 2" xfId="62"/>
    <cellStyle name="Comma 2 3" xfId="63"/>
    <cellStyle name="Comma 2 3 2" xfId="64"/>
    <cellStyle name="Comma 4" xfId="65"/>
    <cellStyle name="Çıkış" xfId="66"/>
    <cellStyle name="Excel Built-in Normal" xfId="67"/>
    <cellStyle name="Excel_BuiltIn_İyi 1" xfId="68"/>
    <cellStyle name="Giriş" xfId="69"/>
    <cellStyle name="Hesaplama" xfId="70"/>
    <cellStyle name="İşaretli Hücre" xfId="71"/>
    <cellStyle name="İyi" xfId="72"/>
    <cellStyle name="Followed Hyperlink" xfId="73"/>
    <cellStyle name="Hyperlink" xfId="74"/>
    <cellStyle name="Köprü 2" xfId="75"/>
    <cellStyle name="Kötü" xfId="76"/>
    <cellStyle name="Normal 10" xfId="77"/>
    <cellStyle name="Normal 11" xfId="78"/>
    <cellStyle name="Normal 11 2" xfId="79"/>
    <cellStyle name="Normal 12" xfId="80"/>
    <cellStyle name="Normal 12 2" xfId="81"/>
    <cellStyle name="Normal 13" xfId="82"/>
    <cellStyle name="Normal 14" xfId="83"/>
    <cellStyle name="Normal 2" xfId="84"/>
    <cellStyle name="Normal 2 10 10" xfId="85"/>
    <cellStyle name="Normal 2 10 10 2" xfId="86"/>
    <cellStyle name="Normal 2 2" xfId="87"/>
    <cellStyle name="Normal 2 2 2" xfId="88"/>
    <cellStyle name="Normal 2 2 2 2" xfId="89"/>
    <cellStyle name="Normal 2 2 3" xfId="90"/>
    <cellStyle name="Normal 2 2 4" xfId="91"/>
    <cellStyle name="Normal 2 2 5" xfId="92"/>
    <cellStyle name="Normal 2 2 5 2" xfId="93"/>
    <cellStyle name="Normal 2 3" xfId="94"/>
    <cellStyle name="Normal 2 4" xfId="95"/>
    <cellStyle name="Normal 2 5" xfId="96"/>
    <cellStyle name="Normal 2 5 2" xfId="97"/>
    <cellStyle name="Normal 2 6" xfId="98"/>
    <cellStyle name="Normal 2 7" xfId="99"/>
    <cellStyle name="Normal 3" xfId="100"/>
    <cellStyle name="Normal 3 2" xfId="101"/>
    <cellStyle name="Normal 4" xfId="102"/>
    <cellStyle name="Normal 4 2" xfId="103"/>
    <cellStyle name="Normal 5" xfId="104"/>
    <cellStyle name="Normal 5 2" xfId="105"/>
    <cellStyle name="Normal 5 2 2" xfId="106"/>
    <cellStyle name="Normal 5 3" xfId="107"/>
    <cellStyle name="Normal 5 4" xfId="108"/>
    <cellStyle name="Normal 5 5" xfId="109"/>
    <cellStyle name="Normal 6" xfId="110"/>
    <cellStyle name="Normal 6 2" xfId="111"/>
    <cellStyle name="Normal 6 3" xfId="112"/>
    <cellStyle name="Normal 6 4" xfId="113"/>
    <cellStyle name="Normal 7" xfId="114"/>
    <cellStyle name="Normal 7 2" xfId="115"/>
    <cellStyle name="Normal 8" xfId="116"/>
    <cellStyle name="Normal 9" xfId="117"/>
    <cellStyle name="Not" xfId="118"/>
    <cellStyle name="Nötr" xfId="119"/>
    <cellStyle name="Onaylı" xfId="120"/>
    <cellStyle name="Currency" xfId="121"/>
    <cellStyle name="Currency [0]" xfId="122"/>
    <cellStyle name="ParaBirimi 2" xfId="123"/>
    <cellStyle name="ParaBirimi 3" xfId="124"/>
    <cellStyle name="Toplam" xfId="125"/>
    <cellStyle name="Uyarı Metni" xfId="126"/>
    <cellStyle name="Comma" xfId="127"/>
    <cellStyle name="Virgül 10" xfId="128"/>
    <cellStyle name="Virgül 2" xfId="129"/>
    <cellStyle name="Virgül 2 2" xfId="130"/>
    <cellStyle name="Virgül 2 2 4" xfId="131"/>
    <cellStyle name="Virgül 3" xfId="132"/>
    <cellStyle name="Virgül 3 2" xfId="133"/>
    <cellStyle name="Virgül 4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  <cellStyle name="Yüzde 2 2" xfId="143"/>
    <cellStyle name="Yüzde 2 3" xfId="144"/>
    <cellStyle name="Yüzde 2 4" xfId="145"/>
    <cellStyle name="Yüzde 2 4 2" xfId="146"/>
    <cellStyle name="Yüzde 3" xfId="147"/>
    <cellStyle name="Yüzde 4" xfId="148"/>
    <cellStyle name="Yüzde 5" xfId="149"/>
    <cellStyle name="Yüzde 6" xfId="150"/>
    <cellStyle name="Yüzde 6 2" xfId="151"/>
    <cellStyle name="Yüzde 7" xfId="152"/>
    <cellStyle name="Yüzde 7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9.140625" defaultRowHeight="12.75"/>
  <cols>
    <col min="1" max="1" width="2.7109375" style="1" bestFit="1" customWidth="1"/>
    <col min="2" max="2" width="3.28125" style="2" bestFit="1" customWidth="1"/>
    <col min="3" max="3" width="34.281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6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33" width="44.57421875" style="3" customWidth="1"/>
    <col min="34" max="16384" width="9.140625" style="3" customWidth="1"/>
  </cols>
  <sheetData>
    <row r="1" spans="1:22" s="23" customFormat="1" ht="12.75">
      <c r="A1" s="18"/>
      <c r="B1" s="143" t="s">
        <v>0</v>
      </c>
      <c r="C1" s="143"/>
      <c r="D1" s="19"/>
      <c r="E1" s="20"/>
      <c r="F1" s="21"/>
      <c r="G1" s="20"/>
      <c r="H1" s="22"/>
      <c r="I1" s="76"/>
      <c r="J1" s="81"/>
      <c r="K1" s="22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23" customFormat="1" ht="12.75">
      <c r="A2" s="18"/>
      <c r="B2" s="145" t="s">
        <v>1</v>
      </c>
      <c r="C2" s="145"/>
      <c r="D2" s="24"/>
      <c r="E2" s="25"/>
      <c r="F2" s="26"/>
      <c r="G2" s="25"/>
      <c r="H2" s="27"/>
      <c r="I2" s="27"/>
      <c r="J2" s="82"/>
      <c r="K2" s="28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s="23" customFormat="1" ht="11.25">
      <c r="A3" s="18"/>
      <c r="B3" s="146" t="s">
        <v>157</v>
      </c>
      <c r="C3" s="146"/>
      <c r="D3" s="29"/>
      <c r="E3" s="30"/>
      <c r="F3" s="31"/>
      <c r="G3" s="30"/>
      <c r="H3" s="32"/>
      <c r="I3" s="32"/>
      <c r="J3" s="83"/>
      <c r="K3" s="32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39" customFormat="1" ht="11.25">
      <c r="A4" s="33"/>
      <c r="B4" s="34"/>
      <c r="C4" s="35"/>
      <c r="D4" s="36"/>
      <c r="E4" s="35"/>
      <c r="F4" s="37"/>
      <c r="G4" s="38"/>
      <c r="H4" s="38"/>
      <c r="I4" s="77"/>
      <c r="J4" s="84"/>
      <c r="K4" s="38"/>
      <c r="L4" s="142" t="s">
        <v>3</v>
      </c>
      <c r="M4" s="142"/>
      <c r="N4" s="142" t="s">
        <v>3</v>
      </c>
      <c r="O4" s="142"/>
      <c r="P4" s="142" t="s">
        <v>4</v>
      </c>
      <c r="Q4" s="142"/>
      <c r="R4" s="142" t="s">
        <v>2</v>
      </c>
      <c r="S4" s="142"/>
      <c r="T4" s="142" t="s">
        <v>5</v>
      </c>
      <c r="U4" s="142"/>
      <c r="V4" s="142"/>
    </row>
    <row r="5" spans="1:22" s="50" customFormat="1" ht="51" customHeight="1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8" t="s">
        <v>12</v>
      </c>
      <c r="J5" s="85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52"/>
      <c r="C7" s="53" t="s">
        <v>127</v>
      </c>
      <c r="D7" s="54" t="s">
        <v>26</v>
      </c>
      <c r="E7" s="114" t="s">
        <v>127</v>
      </c>
      <c r="F7" s="55">
        <v>43616</v>
      </c>
      <c r="G7" s="56" t="s">
        <v>31</v>
      </c>
      <c r="H7" s="66">
        <v>391</v>
      </c>
      <c r="I7" s="66">
        <v>364</v>
      </c>
      <c r="J7" s="87">
        <v>366</v>
      </c>
      <c r="K7" s="67">
        <v>3</v>
      </c>
      <c r="L7" s="95">
        <v>1568796.49</v>
      </c>
      <c r="M7" s="96">
        <v>110480</v>
      </c>
      <c r="N7" s="91">
        <f>M7/J7</f>
        <v>301.85792349726773</v>
      </c>
      <c r="O7" s="97">
        <f aca="true" t="shared" si="0" ref="O7:O70">L7/M7</f>
        <v>14.199823406951484</v>
      </c>
      <c r="P7" s="57">
        <v>1826408.15</v>
      </c>
      <c r="Q7" s="58">
        <v>126832</v>
      </c>
      <c r="R7" s="94">
        <f aca="true" t="shared" si="1" ref="R7:S9">IF(P7&lt;&gt;0,-(P7-L7)/P7,"")</f>
        <v>-0.14104824269427396</v>
      </c>
      <c r="S7" s="94">
        <f t="shared" si="1"/>
        <v>-0.12892645389176233</v>
      </c>
      <c r="T7" s="95">
        <v>6388868.92</v>
      </c>
      <c r="U7" s="96">
        <v>433686</v>
      </c>
      <c r="V7" s="100">
        <f aca="true" t="shared" si="2" ref="V7:V70">T7/U7</f>
        <v>14.731554442615163</v>
      </c>
    </row>
    <row r="8" spans="1:22" s="59" customFormat="1" ht="11.25">
      <c r="A8" s="51">
        <v>2</v>
      </c>
      <c r="B8" s="52"/>
      <c r="C8" s="53" t="s">
        <v>135</v>
      </c>
      <c r="D8" s="54" t="s">
        <v>28</v>
      </c>
      <c r="E8" s="114" t="s">
        <v>136</v>
      </c>
      <c r="F8" s="55">
        <v>43621</v>
      </c>
      <c r="G8" s="56" t="s">
        <v>23</v>
      </c>
      <c r="H8" s="66">
        <v>315</v>
      </c>
      <c r="I8" s="66">
        <v>323</v>
      </c>
      <c r="J8" s="87">
        <v>323</v>
      </c>
      <c r="K8" s="67">
        <v>2</v>
      </c>
      <c r="L8" s="95">
        <v>1663409</v>
      </c>
      <c r="M8" s="96">
        <v>108617</v>
      </c>
      <c r="N8" s="91">
        <f>M8/J8</f>
        <v>336.2755417956656</v>
      </c>
      <c r="O8" s="97">
        <f t="shared" si="0"/>
        <v>15.314444331918576</v>
      </c>
      <c r="P8" s="57">
        <v>1776730</v>
      </c>
      <c r="Q8" s="58">
        <v>115415</v>
      </c>
      <c r="R8" s="94">
        <f t="shared" si="1"/>
        <v>-0.063780653222493</v>
      </c>
      <c r="S8" s="94">
        <f t="shared" si="1"/>
        <v>-0.058900489537755056</v>
      </c>
      <c r="T8" s="95">
        <v>4149172</v>
      </c>
      <c r="U8" s="96">
        <v>267283</v>
      </c>
      <c r="V8" s="100">
        <f t="shared" si="2"/>
        <v>15.523516273013996</v>
      </c>
    </row>
    <row r="9" spans="1:22" s="59" customFormat="1" ht="11.25">
      <c r="A9" s="51">
        <v>3</v>
      </c>
      <c r="B9" s="64"/>
      <c r="C9" s="61" t="s">
        <v>144</v>
      </c>
      <c r="D9" s="62" t="s">
        <v>35</v>
      </c>
      <c r="E9" s="116" t="s">
        <v>145</v>
      </c>
      <c r="F9" s="63">
        <v>43623</v>
      </c>
      <c r="G9" s="56" t="s">
        <v>90</v>
      </c>
      <c r="H9" s="68">
        <v>350</v>
      </c>
      <c r="I9" s="68">
        <v>349</v>
      </c>
      <c r="J9" s="87">
        <v>349</v>
      </c>
      <c r="K9" s="67">
        <v>2</v>
      </c>
      <c r="L9" s="95">
        <v>1439112.57</v>
      </c>
      <c r="M9" s="96">
        <v>86400</v>
      </c>
      <c r="N9" s="91">
        <f>M9/J9</f>
        <v>247.5644699140401</v>
      </c>
      <c r="O9" s="97">
        <f t="shared" si="0"/>
        <v>16.656395486111112</v>
      </c>
      <c r="P9" s="57">
        <v>2536409.48</v>
      </c>
      <c r="Q9" s="58">
        <v>142148</v>
      </c>
      <c r="R9" s="94">
        <f t="shared" si="1"/>
        <v>-0.4326182024836147</v>
      </c>
      <c r="S9" s="94">
        <f t="shared" si="1"/>
        <v>-0.3921827953963475</v>
      </c>
      <c r="T9" s="98">
        <v>4685744.96</v>
      </c>
      <c r="U9" s="99">
        <v>268082</v>
      </c>
      <c r="V9" s="100">
        <f t="shared" si="2"/>
        <v>17.478775001678592</v>
      </c>
    </row>
    <row r="10" spans="1:22" s="59" customFormat="1" ht="11.25">
      <c r="A10" s="51">
        <v>4</v>
      </c>
      <c r="B10" s="60" t="s">
        <v>24</v>
      </c>
      <c r="C10" s="61" t="s">
        <v>156</v>
      </c>
      <c r="D10" s="62" t="s">
        <v>26</v>
      </c>
      <c r="E10" s="116" t="s">
        <v>166</v>
      </c>
      <c r="F10" s="63">
        <v>43630</v>
      </c>
      <c r="G10" s="56" t="s">
        <v>27</v>
      </c>
      <c r="H10" s="68">
        <v>317</v>
      </c>
      <c r="I10" s="68">
        <v>317</v>
      </c>
      <c r="J10" s="87">
        <v>323</v>
      </c>
      <c r="K10" s="67">
        <v>1</v>
      </c>
      <c r="L10" s="95">
        <v>1511042</v>
      </c>
      <c r="M10" s="96">
        <v>84390</v>
      </c>
      <c r="N10" s="91">
        <f>M10/J10</f>
        <v>261.26934984520125</v>
      </c>
      <c r="O10" s="97">
        <f t="shared" si="0"/>
        <v>17.90546273255125</v>
      </c>
      <c r="P10" s="57"/>
      <c r="Q10" s="58"/>
      <c r="R10" s="94"/>
      <c r="S10" s="94"/>
      <c r="T10" s="98">
        <v>1511042</v>
      </c>
      <c r="U10" s="99">
        <v>84390</v>
      </c>
      <c r="V10" s="100">
        <f t="shared" si="2"/>
        <v>17.90546273255125</v>
      </c>
    </row>
    <row r="11" spans="1:22" s="59" customFormat="1" ht="11.25">
      <c r="A11" s="51">
        <v>5</v>
      </c>
      <c r="B11" s="52"/>
      <c r="C11" s="53" t="s">
        <v>120</v>
      </c>
      <c r="D11" s="54" t="s">
        <v>33</v>
      </c>
      <c r="E11" s="114" t="s">
        <v>120</v>
      </c>
      <c r="F11" s="55">
        <v>43501</v>
      </c>
      <c r="G11" s="117" t="s">
        <v>68</v>
      </c>
      <c r="H11" s="66">
        <v>374</v>
      </c>
      <c r="I11" s="66">
        <v>309</v>
      </c>
      <c r="J11" s="87">
        <v>328</v>
      </c>
      <c r="K11" s="67">
        <v>4</v>
      </c>
      <c r="L11" s="95">
        <v>1159759</v>
      </c>
      <c r="M11" s="96">
        <v>79181</v>
      </c>
      <c r="N11" s="91">
        <f>M11/J11</f>
        <v>241.40548780487805</v>
      </c>
      <c r="O11" s="97">
        <f t="shared" si="0"/>
        <v>14.646935502203812</v>
      </c>
      <c r="P11" s="57">
        <v>1342077</v>
      </c>
      <c r="Q11" s="58">
        <v>90511</v>
      </c>
      <c r="R11" s="94">
        <f>IF(P11&lt;&gt;0,-(P11-L11)/P11,"")</f>
        <v>-0.13584764510531064</v>
      </c>
      <c r="S11" s="94">
        <f>IF(Q11&lt;&gt;0,-(Q11-M11)/Q11,"")</f>
        <v>-0.12517815514136404</v>
      </c>
      <c r="T11" s="95">
        <v>5685694</v>
      </c>
      <c r="U11" s="96">
        <v>374287</v>
      </c>
      <c r="V11" s="100">
        <f t="shared" si="2"/>
        <v>15.190733314274874</v>
      </c>
    </row>
    <row r="12" spans="1:22" s="59" customFormat="1" ht="11.25">
      <c r="A12" s="51">
        <v>6</v>
      </c>
      <c r="B12" s="52"/>
      <c r="C12" s="61" t="s">
        <v>113</v>
      </c>
      <c r="D12" s="62" t="s">
        <v>25</v>
      </c>
      <c r="E12" s="116" t="s">
        <v>114</v>
      </c>
      <c r="F12" s="63">
        <v>43601</v>
      </c>
      <c r="G12" s="56" t="s">
        <v>29</v>
      </c>
      <c r="H12" s="68">
        <v>353</v>
      </c>
      <c r="I12" s="92">
        <v>212</v>
      </c>
      <c r="J12" s="90">
        <v>212</v>
      </c>
      <c r="K12" s="67">
        <v>5</v>
      </c>
      <c r="L12" s="103">
        <v>1022450.76</v>
      </c>
      <c r="M12" s="104">
        <v>61093</v>
      </c>
      <c r="N12" s="91">
        <f>M12/J12</f>
        <v>288.17452830188677</v>
      </c>
      <c r="O12" s="97">
        <f t="shared" si="0"/>
        <v>16.735972369993288</v>
      </c>
      <c r="P12" s="57">
        <v>1549975.67</v>
      </c>
      <c r="Q12" s="58">
        <v>91112</v>
      </c>
      <c r="R12" s="94">
        <f>IF(P12&lt;&gt;0,-(P12-L12)/P12,"")</f>
        <v>-0.3403439939157238</v>
      </c>
      <c r="S12" s="94">
        <f>IF(Q12&lt;&gt;0,-(Q12-M12)/Q12,"")</f>
        <v>-0.329473614891562</v>
      </c>
      <c r="T12" s="103">
        <v>15022528.03</v>
      </c>
      <c r="U12" s="104">
        <v>851935</v>
      </c>
      <c r="V12" s="100">
        <f t="shared" si="2"/>
        <v>17.633420425267186</v>
      </c>
    </row>
    <row r="13" spans="1:22" s="59" customFormat="1" ht="11.25">
      <c r="A13" s="51">
        <v>7</v>
      </c>
      <c r="B13" s="60" t="s">
        <v>24</v>
      </c>
      <c r="C13" s="53" t="s">
        <v>61</v>
      </c>
      <c r="D13" s="54" t="s">
        <v>47</v>
      </c>
      <c r="E13" s="114" t="s">
        <v>61</v>
      </c>
      <c r="F13" s="55">
        <v>43630</v>
      </c>
      <c r="G13" s="117" t="s">
        <v>68</v>
      </c>
      <c r="H13" s="66">
        <v>290</v>
      </c>
      <c r="I13" s="66">
        <v>290</v>
      </c>
      <c r="J13" s="87">
        <v>305</v>
      </c>
      <c r="K13" s="67">
        <v>1</v>
      </c>
      <c r="L13" s="95">
        <v>581943</v>
      </c>
      <c r="M13" s="96">
        <v>39537</v>
      </c>
      <c r="N13" s="91">
        <f>M13/J13</f>
        <v>129.6295081967213</v>
      </c>
      <c r="O13" s="97">
        <f t="shared" si="0"/>
        <v>14.718946809317854</v>
      </c>
      <c r="P13" s="57"/>
      <c r="Q13" s="58"/>
      <c r="R13" s="94"/>
      <c r="S13" s="94"/>
      <c r="T13" s="95">
        <v>581943</v>
      </c>
      <c r="U13" s="96">
        <v>39537</v>
      </c>
      <c r="V13" s="100">
        <f t="shared" si="2"/>
        <v>14.718946809317854</v>
      </c>
    </row>
    <row r="14" spans="1:22" s="59" customFormat="1" ht="11.25">
      <c r="A14" s="51">
        <v>8</v>
      </c>
      <c r="B14" s="52"/>
      <c r="C14" s="53" t="s">
        <v>123</v>
      </c>
      <c r="D14" s="54" t="s">
        <v>28</v>
      </c>
      <c r="E14" s="114" t="s">
        <v>123</v>
      </c>
      <c r="F14" s="55">
        <v>43609</v>
      </c>
      <c r="G14" s="56" t="s">
        <v>23</v>
      </c>
      <c r="H14" s="66">
        <v>320</v>
      </c>
      <c r="I14" s="66">
        <v>191</v>
      </c>
      <c r="J14" s="87">
        <v>191</v>
      </c>
      <c r="K14" s="67">
        <v>4</v>
      </c>
      <c r="L14" s="95">
        <v>609038</v>
      </c>
      <c r="M14" s="96">
        <v>38791</v>
      </c>
      <c r="N14" s="91">
        <f>M14/J14</f>
        <v>203.09424083769633</v>
      </c>
      <c r="O14" s="97">
        <f t="shared" si="0"/>
        <v>15.700497538088731</v>
      </c>
      <c r="P14" s="57">
        <v>1019823</v>
      </c>
      <c r="Q14" s="58">
        <v>65038</v>
      </c>
      <c r="R14" s="94">
        <f>IF(P14&lt;&gt;0,-(P14-L14)/P14,"")</f>
        <v>-0.4028002898542198</v>
      </c>
      <c r="S14" s="94">
        <f>IF(Q14&lt;&gt;0,-(Q14-M14)/Q14,"")</f>
        <v>-0.4035640702358621</v>
      </c>
      <c r="T14" s="95">
        <v>5053920</v>
      </c>
      <c r="U14" s="96">
        <v>301894</v>
      </c>
      <c r="V14" s="100">
        <f t="shared" si="2"/>
        <v>16.740710315541218</v>
      </c>
    </row>
    <row r="15" spans="1:22" s="59" customFormat="1" ht="11.25">
      <c r="A15" s="51">
        <v>9</v>
      </c>
      <c r="B15" s="60" t="s">
        <v>24</v>
      </c>
      <c r="C15" s="61" t="s">
        <v>152</v>
      </c>
      <c r="D15" s="62" t="s">
        <v>38</v>
      </c>
      <c r="E15" s="116" t="s">
        <v>57</v>
      </c>
      <c r="F15" s="63">
        <v>43630</v>
      </c>
      <c r="G15" s="56" t="s">
        <v>90</v>
      </c>
      <c r="H15" s="68">
        <v>189</v>
      </c>
      <c r="I15" s="68">
        <v>189</v>
      </c>
      <c r="J15" s="87">
        <v>189</v>
      </c>
      <c r="K15" s="67">
        <v>1</v>
      </c>
      <c r="L15" s="95">
        <v>360883.24</v>
      </c>
      <c r="M15" s="96">
        <v>24638</v>
      </c>
      <c r="N15" s="91">
        <f>M15/J15</f>
        <v>130.35978835978835</v>
      </c>
      <c r="O15" s="97">
        <f t="shared" si="0"/>
        <v>14.647424303920772</v>
      </c>
      <c r="P15" s="57"/>
      <c r="Q15" s="58"/>
      <c r="R15" s="94"/>
      <c r="S15" s="94"/>
      <c r="T15" s="98">
        <v>360883.24</v>
      </c>
      <c r="U15" s="99">
        <v>24638</v>
      </c>
      <c r="V15" s="100">
        <f t="shared" si="2"/>
        <v>14.647424303920772</v>
      </c>
    </row>
    <row r="16" spans="1:22" s="59" customFormat="1" ht="11.25">
      <c r="A16" s="51">
        <v>10</v>
      </c>
      <c r="B16" s="52"/>
      <c r="C16" s="53" t="s">
        <v>164</v>
      </c>
      <c r="D16" s="54" t="s">
        <v>30</v>
      </c>
      <c r="E16" s="114" t="s">
        <v>165</v>
      </c>
      <c r="F16" s="55">
        <v>43636</v>
      </c>
      <c r="G16" s="56" t="s">
        <v>23</v>
      </c>
      <c r="H16" s="66">
        <v>350</v>
      </c>
      <c r="I16" s="66">
        <v>350</v>
      </c>
      <c r="J16" s="87">
        <v>407</v>
      </c>
      <c r="K16" s="67">
        <v>0</v>
      </c>
      <c r="L16" s="95">
        <v>288091</v>
      </c>
      <c r="M16" s="96">
        <v>19601</v>
      </c>
      <c r="N16" s="91">
        <f>M16/J16</f>
        <v>48.15970515970516</v>
      </c>
      <c r="O16" s="97">
        <f t="shared" si="0"/>
        <v>14.697770521912148</v>
      </c>
      <c r="P16" s="57"/>
      <c r="Q16" s="58"/>
      <c r="R16" s="94"/>
      <c r="S16" s="94"/>
      <c r="T16" s="95">
        <v>288091</v>
      </c>
      <c r="U16" s="96">
        <v>19601</v>
      </c>
      <c r="V16" s="100">
        <f t="shared" si="2"/>
        <v>14.697770521912148</v>
      </c>
    </row>
    <row r="17" spans="1:22" s="59" customFormat="1" ht="11.25">
      <c r="A17" s="51">
        <v>11</v>
      </c>
      <c r="B17" s="64"/>
      <c r="C17" s="61" t="s">
        <v>133</v>
      </c>
      <c r="D17" s="62" t="s">
        <v>47</v>
      </c>
      <c r="E17" s="116" t="s">
        <v>134</v>
      </c>
      <c r="F17" s="63">
        <v>43616</v>
      </c>
      <c r="G17" s="56" t="s">
        <v>27</v>
      </c>
      <c r="H17" s="68">
        <v>322</v>
      </c>
      <c r="I17" s="68">
        <v>188</v>
      </c>
      <c r="J17" s="87">
        <v>188</v>
      </c>
      <c r="K17" s="67">
        <v>2</v>
      </c>
      <c r="L17" s="95">
        <v>281515</v>
      </c>
      <c r="M17" s="96">
        <v>17680</v>
      </c>
      <c r="N17" s="91">
        <f>M17/J17</f>
        <v>94.04255319148936</v>
      </c>
      <c r="O17" s="97">
        <f t="shared" si="0"/>
        <v>15.922794117647058</v>
      </c>
      <c r="P17" s="57">
        <v>913205</v>
      </c>
      <c r="Q17" s="58">
        <v>57757</v>
      </c>
      <c r="R17" s="94">
        <f>IF(P17&lt;&gt;0,-(P17-L17)/P17,"")</f>
        <v>-0.6917285823007977</v>
      </c>
      <c r="S17" s="94">
        <f>IF(Q17&lt;&gt;0,-(Q17-M17)/Q17,"")</f>
        <v>-0.6938899181051648</v>
      </c>
      <c r="T17" s="98">
        <v>2806845</v>
      </c>
      <c r="U17" s="99">
        <v>161813</v>
      </c>
      <c r="V17" s="100">
        <f t="shared" si="2"/>
        <v>17.346226817375612</v>
      </c>
    </row>
    <row r="18" spans="1:22" s="59" customFormat="1" ht="11.25">
      <c r="A18" s="51">
        <v>12</v>
      </c>
      <c r="B18" s="60" t="s">
        <v>24</v>
      </c>
      <c r="C18" s="53" t="s">
        <v>155</v>
      </c>
      <c r="D18" s="54" t="s">
        <v>25</v>
      </c>
      <c r="E18" s="114" t="s">
        <v>155</v>
      </c>
      <c r="F18" s="55">
        <v>43630</v>
      </c>
      <c r="G18" s="56" t="s">
        <v>23</v>
      </c>
      <c r="H18" s="66">
        <v>107</v>
      </c>
      <c r="I18" s="66">
        <v>107</v>
      </c>
      <c r="J18" s="87">
        <v>107</v>
      </c>
      <c r="K18" s="67">
        <v>1</v>
      </c>
      <c r="L18" s="95">
        <v>219172</v>
      </c>
      <c r="M18" s="96">
        <v>11950</v>
      </c>
      <c r="N18" s="91">
        <f>M18/J18</f>
        <v>111.6822429906542</v>
      </c>
      <c r="O18" s="97">
        <f t="shared" si="0"/>
        <v>18.340753138075314</v>
      </c>
      <c r="P18" s="57"/>
      <c r="Q18" s="58"/>
      <c r="R18" s="94"/>
      <c r="S18" s="94"/>
      <c r="T18" s="95">
        <v>219172</v>
      </c>
      <c r="U18" s="96">
        <v>11950</v>
      </c>
      <c r="V18" s="100">
        <f t="shared" si="2"/>
        <v>18.340753138075314</v>
      </c>
    </row>
    <row r="19" spans="1:22" s="59" customFormat="1" ht="11.25">
      <c r="A19" s="51">
        <v>13</v>
      </c>
      <c r="B19" s="60" t="s">
        <v>24</v>
      </c>
      <c r="C19" s="141" t="s">
        <v>146</v>
      </c>
      <c r="D19" s="54" t="s">
        <v>28</v>
      </c>
      <c r="E19" s="114" t="s">
        <v>147</v>
      </c>
      <c r="F19" s="55">
        <v>43630</v>
      </c>
      <c r="G19" s="56" t="s">
        <v>31</v>
      </c>
      <c r="H19" s="66">
        <v>112</v>
      </c>
      <c r="I19" s="66">
        <v>112</v>
      </c>
      <c r="J19" s="87">
        <v>112</v>
      </c>
      <c r="K19" s="67">
        <v>1</v>
      </c>
      <c r="L19" s="95">
        <v>88032.21</v>
      </c>
      <c r="M19" s="96">
        <v>6177</v>
      </c>
      <c r="N19" s="91">
        <f>M19/J19</f>
        <v>55.151785714285715</v>
      </c>
      <c r="O19" s="97">
        <f t="shared" si="0"/>
        <v>14.25161243322001</v>
      </c>
      <c r="P19" s="57"/>
      <c r="Q19" s="58"/>
      <c r="R19" s="94"/>
      <c r="S19" s="94"/>
      <c r="T19" s="95">
        <v>88032.21</v>
      </c>
      <c r="U19" s="96">
        <v>6177</v>
      </c>
      <c r="V19" s="100">
        <f t="shared" si="2"/>
        <v>14.25161243322001</v>
      </c>
    </row>
    <row r="20" spans="1:22" s="59" customFormat="1" ht="11.25">
      <c r="A20" s="51">
        <v>14</v>
      </c>
      <c r="B20" s="52"/>
      <c r="C20" s="138" t="s">
        <v>81</v>
      </c>
      <c r="D20" s="127" t="s">
        <v>30</v>
      </c>
      <c r="E20" s="115" t="s">
        <v>82</v>
      </c>
      <c r="F20" s="55">
        <v>43483</v>
      </c>
      <c r="G20" s="117" t="s">
        <v>68</v>
      </c>
      <c r="H20" s="118">
        <v>353</v>
      </c>
      <c r="I20" s="118">
        <v>80</v>
      </c>
      <c r="J20" s="128">
        <v>80</v>
      </c>
      <c r="K20" s="118">
        <v>10</v>
      </c>
      <c r="L20" s="133">
        <v>46532</v>
      </c>
      <c r="M20" s="130">
        <v>5008</v>
      </c>
      <c r="N20" s="91">
        <f>M20/J20</f>
        <v>62.6</v>
      </c>
      <c r="O20" s="97">
        <f t="shared" si="0"/>
        <v>9.291533546325878</v>
      </c>
      <c r="P20" s="119">
        <v>16644</v>
      </c>
      <c r="Q20" s="120">
        <v>1870</v>
      </c>
      <c r="R20" s="94">
        <f>IF(P20&lt;&gt;0,-(P20-L20)/P20,"")</f>
        <v>1.795722182167748</v>
      </c>
      <c r="S20" s="94">
        <f>IF(Q20&lt;&gt;0,-(Q20-M20)/Q20,"")</f>
        <v>1.6780748663101603</v>
      </c>
      <c r="T20" s="121">
        <v>15750111</v>
      </c>
      <c r="U20" s="132">
        <v>1218887</v>
      </c>
      <c r="V20" s="100">
        <f t="shared" si="2"/>
        <v>12.921715466651133</v>
      </c>
    </row>
    <row r="21" spans="1:22" s="59" customFormat="1" ht="11.25">
      <c r="A21" s="51">
        <v>15</v>
      </c>
      <c r="B21" s="52"/>
      <c r="C21" s="139" t="s">
        <v>130</v>
      </c>
      <c r="D21" s="54" t="s">
        <v>26</v>
      </c>
      <c r="E21" s="114" t="s">
        <v>131</v>
      </c>
      <c r="F21" s="55">
        <v>43616</v>
      </c>
      <c r="G21" s="56" t="s">
        <v>23</v>
      </c>
      <c r="H21" s="66">
        <v>74</v>
      </c>
      <c r="I21" s="66">
        <v>27</v>
      </c>
      <c r="J21" s="87">
        <v>27</v>
      </c>
      <c r="K21" s="67">
        <v>3</v>
      </c>
      <c r="L21" s="95">
        <v>98426</v>
      </c>
      <c r="M21" s="96">
        <v>4666</v>
      </c>
      <c r="N21" s="91">
        <f>M21/J21</f>
        <v>172.8148148148148</v>
      </c>
      <c r="O21" s="97">
        <f t="shared" si="0"/>
        <v>21.094299185597944</v>
      </c>
      <c r="P21" s="57">
        <v>217605</v>
      </c>
      <c r="Q21" s="58">
        <v>11617</v>
      </c>
      <c r="R21" s="94">
        <f>IF(P21&lt;&gt;0,-(P21-L21)/P21,"")</f>
        <v>-0.5476850256198157</v>
      </c>
      <c r="S21" s="94">
        <f>IF(Q21&lt;&gt;0,-(Q21-M21)/Q21,"")</f>
        <v>-0.5983472497202376</v>
      </c>
      <c r="T21" s="95">
        <v>667364</v>
      </c>
      <c r="U21" s="96">
        <v>33299</v>
      </c>
      <c r="V21" s="100">
        <f t="shared" si="2"/>
        <v>20.041562809693986</v>
      </c>
    </row>
    <row r="22" spans="1:22" s="59" customFormat="1" ht="11.25">
      <c r="A22" s="51">
        <v>16</v>
      </c>
      <c r="B22" s="52"/>
      <c r="C22" s="140" t="s">
        <v>159</v>
      </c>
      <c r="D22" s="54" t="s">
        <v>26</v>
      </c>
      <c r="E22" s="114" t="s">
        <v>161</v>
      </c>
      <c r="F22" s="55">
        <v>43630</v>
      </c>
      <c r="G22" s="56" t="s">
        <v>37</v>
      </c>
      <c r="H22" s="66">
        <v>37</v>
      </c>
      <c r="I22" s="66">
        <v>37</v>
      </c>
      <c r="J22" s="87">
        <v>37</v>
      </c>
      <c r="K22" s="67">
        <v>1</v>
      </c>
      <c r="L22" s="73">
        <v>49441.02</v>
      </c>
      <c r="M22" s="74">
        <v>3334</v>
      </c>
      <c r="N22" s="91">
        <f>M22/J22</f>
        <v>90.10810810810811</v>
      </c>
      <c r="O22" s="97">
        <f t="shared" si="0"/>
        <v>14.829340131973604</v>
      </c>
      <c r="P22" s="57"/>
      <c r="Q22" s="58"/>
      <c r="R22" s="94"/>
      <c r="S22" s="94"/>
      <c r="T22" s="73">
        <v>49441.02</v>
      </c>
      <c r="U22" s="74">
        <v>3334</v>
      </c>
      <c r="V22" s="100">
        <f t="shared" si="2"/>
        <v>14.829340131973604</v>
      </c>
    </row>
    <row r="23" spans="1:22" s="59" customFormat="1" ht="11.25">
      <c r="A23" s="51">
        <v>17</v>
      </c>
      <c r="B23" s="52"/>
      <c r="C23" s="139" t="s">
        <v>158</v>
      </c>
      <c r="D23" s="54" t="s">
        <v>163</v>
      </c>
      <c r="E23" s="114" t="s">
        <v>158</v>
      </c>
      <c r="F23" s="55">
        <v>43630</v>
      </c>
      <c r="G23" s="56" t="s">
        <v>37</v>
      </c>
      <c r="H23" s="66">
        <v>25</v>
      </c>
      <c r="I23" s="66">
        <v>25</v>
      </c>
      <c r="J23" s="87">
        <v>25</v>
      </c>
      <c r="K23" s="67">
        <v>1</v>
      </c>
      <c r="L23" s="73">
        <v>34507.06</v>
      </c>
      <c r="M23" s="74">
        <v>2401</v>
      </c>
      <c r="N23" s="91">
        <f>M23/J23</f>
        <v>96.04</v>
      </c>
      <c r="O23" s="97">
        <f t="shared" si="0"/>
        <v>14.371953352769678</v>
      </c>
      <c r="P23" s="57"/>
      <c r="Q23" s="58"/>
      <c r="R23" s="94"/>
      <c r="S23" s="94"/>
      <c r="T23" s="73">
        <v>39393.06</v>
      </c>
      <c r="U23" s="74">
        <v>2836</v>
      </c>
      <c r="V23" s="100">
        <f t="shared" si="2"/>
        <v>13.890359661495063</v>
      </c>
    </row>
    <row r="24" spans="1:22" s="59" customFormat="1" ht="11.25">
      <c r="A24" s="51">
        <v>18</v>
      </c>
      <c r="B24" s="52"/>
      <c r="C24" s="139" t="s">
        <v>162</v>
      </c>
      <c r="D24" s="54" t="s">
        <v>33</v>
      </c>
      <c r="E24" s="114" t="s">
        <v>160</v>
      </c>
      <c r="F24" s="55">
        <v>43630</v>
      </c>
      <c r="G24" s="56" t="s">
        <v>37</v>
      </c>
      <c r="H24" s="66">
        <v>23</v>
      </c>
      <c r="I24" s="66">
        <v>23</v>
      </c>
      <c r="J24" s="87">
        <v>23</v>
      </c>
      <c r="K24" s="67">
        <v>1</v>
      </c>
      <c r="L24" s="73">
        <v>30601.51</v>
      </c>
      <c r="M24" s="74">
        <v>1975</v>
      </c>
      <c r="N24" s="91">
        <f>M24/J24</f>
        <v>85.8695652173913</v>
      </c>
      <c r="O24" s="97">
        <f t="shared" si="0"/>
        <v>15.494435443037974</v>
      </c>
      <c r="P24" s="57"/>
      <c r="Q24" s="58"/>
      <c r="R24" s="94"/>
      <c r="S24" s="94"/>
      <c r="T24" s="73">
        <v>30601.51</v>
      </c>
      <c r="U24" s="74">
        <v>1975</v>
      </c>
      <c r="V24" s="100">
        <f t="shared" si="2"/>
        <v>15.494435443037974</v>
      </c>
    </row>
    <row r="25" spans="1:22" s="59" customFormat="1" ht="11.25">
      <c r="A25" s="51">
        <v>19</v>
      </c>
      <c r="B25" s="52"/>
      <c r="C25" s="137" t="s">
        <v>84</v>
      </c>
      <c r="D25" s="54" t="s">
        <v>35</v>
      </c>
      <c r="E25" s="114" t="s">
        <v>85</v>
      </c>
      <c r="F25" s="55">
        <v>43490</v>
      </c>
      <c r="G25" s="56" t="s">
        <v>37</v>
      </c>
      <c r="H25" s="66">
        <v>25</v>
      </c>
      <c r="I25" s="66">
        <v>2</v>
      </c>
      <c r="J25" s="87">
        <v>2</v>
      </c>
      <c r="K25" s="67">
        <v>17</v>
      </c>
      <c r="L25" s="73">
        <v>6890.4</v>
      </c>
      <c r="M25" s="74">
        <v>1378</v>
      </c>
      <c r="N25" s="91">
        <f>M25/J25</f>
        <v>689</v>
      </c>
      <c r="O25" s="97">
        <f t="shared" si="0"/>
        <v>5.000290275761974</v>
      </c>
      <c r="P25" s="57">
        <v>1692.00000012797</v>
      </c>
      <c r="Q25" s="58">
        <v>138</v>
      </c>
      <c r="R25" s="94">
        <f aca="true" t="shared" si="3" ref="R25:R41">IF(P25&lt;&gt;0,-(P25-L25)/P25,"")</f>
        <v>3.072340425223914</v>
      </c>
      <c r="S25" s="94">
        <f aca="true" t="shared" si="4" ref="S25:S41">IF(Q25&lt;&gt;0,-(Q25-M25)/Q25,"")</f>
        <v>8.985507246376812</v>
      </c>
      <c r="T25" s="73">
        <v>464091.60000000003</v>
      </c>
      <c r="U25" s="74">
        <v>36995</v>
      </c>
      <c r="V25" s="100">
        <f t="shared" si="2"/>
        <v>12.544711447492906</v>
      </c>
    </row>
    <row r="26" spans="1:22" s="59" customFormat="1" ht="11.25">
      <c r="A26" s="51">
        <v>20</v>
      </c>
      <c r="B26" s="52"/>
      <c r="C26" s="53" t="s">
        <v>128</v>
      </c>
      <c r="D26" s="54" t="s">
        <v>25</v>
      </c>
      <c r="E26" s="114" t="s">
        <v>128</v>
      </c>
      <c r="F26" s="55">
        <v>43616</v>
      </c>
      <c r="G26" s="117" t="s">
        <v>68</v>
      </c>
      <c r="H26" s="66">
        <v>181</v>
      </c>
      <c r="I26" s="66">
        <v>16</v>
      </c>
      <c r="J26" s="87">
        <v>16</v>
      </c>
      <c r="K26" s="67">
        <v>3</v>
      </c>
      <c r="L26" s="95">
        <v>19603</v>
      </c>
      <c r="M26" s="96">
        <v>1256</v>
      </c>
      <c r="N26" s="91">
        <f>M26/J26</f>
        <v>78.5</v>
      </c>
      <c r="O26" s="97">
        <f t="shared" si="0"/>
        <v>15.60748407643312</v>
      </c>
      <c r="P26" s="57">
        <v>177407</v>
      </c>
      <c r="Q26" s="58">
        <v>11819</v>
      </c>
      <c r="R26" s="94">
        <f t="shared" si="3"/>
        <v>-0.8895026690040415</v>
      </c>
      <c r="S26" s="94">
        <f t="shared" si="4"/>
        <v>-0.8937304340468737</v>
      </c>
      <c r="T26" s="95">
        <v>532002</v>
      </c>
      <c r="U26" s="96">
        <v>34073</v>
      </c>
      <c r="V26" s="100">
        <f t="shared" si="2"/>
        <v>15.613594341560766</v>
      </c>
    </row>
    <row r="27" spans="1:22" s="59" customFormat="1" ht="11.25">
      <c r="A27" s="51">
        <v>21</v>
      </c>
      <c r="B27" s="52"/>
      <c r="C27" s="53" t="s">
        <v>111</v>
      </c>
      <c r="D27" s="54" t="s">
        <v>25</v>
      </c>
      <c r="E27" s="114" t="s">
        <v>111</v>
      </c>
      <c r="F27" s="55">
        <v>43595</v>
      </c>
      <c r="G27" s="56" t="s">
        <v>32</v>
      </c>
      <c r="H27" s="66">
        <v>185</v>
      </c>
      <c r="I27" s="66">
        <v>12</v>
      </c>
      <c r="J27" s="87">
        <v>12</v>
      </c>
      <c r="K27" s="67">
        <v>6</v>
      </c>
      <c r="L27" s="95">
        <v>14498</v>
      </c>
      <c r="M27" s="96">
        <v>1136</v>
      </c>
      <c r="N27" s="91">
        <f>M27/J27</f>
        <v>94.66666666666667</v>
      </c>
      <c r="O27" s="97">
        <f t="shared" si="0"/>
        <v>12.762323943661972</v>
      </c>
      <c r="P27" s="57">
        <v>23975</v>
      </c>
      <c r="Q27" s="58">
        <v>1984</v>
      </c>
      <c r="R27" s="94">
        <f t="shared" si="3"/>
        <v>-0.39528675703858185</v>
      </c>
      <c r="S27" s="94">
        <f t="shared" si="4"/>
        <v>-0.4274193548387097</v>
      </c>
      <c r="T27" s="101">
        <v>638902.4</v>
      </c>
      <c r="U27" s="102">
        <v>44693</v>
      </c>
      <c r="V27" s="100">
        <f t="shared" si="2"/>
        <v>14.295357214776363</v>
      </c>
    </row>
    <row r="28" spans="1:22" s="59" customFormat="1" ht="11.25">
      <c r="A28" s="51">
        <v>22</v>
      </c>
      <c r="B28" s="52"/>
      <c r="C28" s="53" t="s">
        <v>109</v>
      </c>
      <c r="D28" s="54" t="s">
        <v>38</v>
      </c>
      <c r="E28" s="114" t="s">
        <v>106</v>
      </c>
      <c r="F28" s="55">
        <v>43581</v>
      </c>
      <c r="G28" s="56" t="s">
        <v>23</v>
      </c>
      <c r="H28" s="66">
        <v>397</v>
      </c>
      <c r="I28" s="66">
        <v>3</v>
      </c>
      <c r="J28" s="87">
        <v>3</v>
      </c>
      <c r="K28" s="67">
        <v>8</v>
      </c>
      <c r="L28" s="95">
        <v>20333</v>
      </c>
      <c r="M28" s="96">
        <v>938</v>
      </c>
      <c r="N28" s="91">
        <f>M28/J28</f>
        <v>312.6666666666667</v>
      </c>
      <c r="O28" s="97">
        <f t="shared" si="0"/>
        <v>21.676972281449892</v>
      </c>
      <c r="P28" s="57">
        <v>29070</v>
      </c>
      <c r="Q28" s="58">
        <v>1258</v>
      </c>
      <c r="R28" s="94">
        <f t="shared" si="3"/>
        <v>-0.3005503955968352</v>
      </c>
      <c r="S28" s="94">
        <f t="shared" si="4"/>
        <v>-0.2543720190779014</v>
      </c>
      <c r="T28" s="95">
        <v>44807538</v>
      </c>
      <c r="U28" s="96">
        <v>2478116</v>
      </c>
      <c r="V28" s="100">
        <f t="shared" si="2"/>
        <v>18.081291594098097</v>
      </c>
    </row>
    <row r="29" spans="1:22" s="59" customFormat="1" ht="11.25">
      <c r="A29" s="51">
        <v>23</v>
      </c>
      <c r="B29" s="52"/>
      <c r="C29" s="53" t="s">
        <v>118</v>
      </c>
      <c r="D29" s="54" t="s">
        <v>25</v>
      </c>
      <c r="E29" s="114" t="s">
        <v>119</v>
      </c>
      <c r="F29" s="55">
        <v>43609</v>
      </c>
      <c r="G29" s="56" t="s">
        <v>37</v>
      </c>
      <c r="H29" s="66">
        <v>26</v>
      </c>
      <c r="I29" s="66">
        <v>19</v>
      </c>
      <c r="J29" s="87">
        <v>19</v>
      </c>
      <c r="K29" s="67">
        <v>4</v>
      </c>
      <c r="L29" s="73">
        <v>10646</v>
      </c>
      <c r="M29" s="74">
        <v>851</v>
      </c>
      <c r="N29" s="91">
        <f>M29/J29</f>
        <v>44.78947368421053</v>
      </c>
      <c r="O29" s="97">
        <f t="shared" si="0"/>
        <v>12.509988249118685</v>
      </c>
      <c r="P29" s="57">
        <v>29113.95</v>
      </c>
      <c r="Q29" s="58">
        <v>2046</v>
      </c>
      <c r="R29" s="94">
        <f t="shared" si="3"/>
        <v>-0.6343333693985186</v>
      </c>
      <c r="S29" s="94">
        <f t="shared" si="4"/>
        <v>-0.5840664711632454</v>
      </c>
      <c r="T29" s="73">
        <v>140565.33000000002</v>
      </c>
      <c r="U29" s="74">
        <v>10133</v>
      </c>
      <c r="V29" s="100">
        <f t="shared" si="2"/>
        <v>13.872034935359718</v>
      </c>
    </row>
    <row r="30" spans="1:22" s="59" customFormat="1" ht="11.25">
      <c r="A30" s="51">
        <v>24</v>
      </c>
      <c r="B30" s="52"/>
      <c r="C30" s="53" t="s">
        <v>107</v>
      </c>
      <c r="D30" s="54" t="s">
        <v>30</v>
      </c>
      <c r="E30" s="114" t="s">
        <v>108</v>
      </c>
      <c r="F30" s="55">
        <v>43581</v>
      </c>
      <c r="G30" s="56" t="s">
        <v>31</v>
      </c>
      <c r="H30" s="66">
        <v>259</v>
      </c>
      <c r="I30" s="66">
        <v>3</v>
      </c>
      <c r="J30" s="87">
        <v>3</v>
      </c>
      <c r="K30" s="67">
        <v>8</v>
      </c>
      <c r="L30" s="95">
        <v>5260.42</v>
      </c>
      <c r="M30" s="96">
        <v>749</v>
      </c>
      <c r="N30" s="91">
        <f>M30/J30</f>
        <v>249.66666666666666</v>
      </c>
      <c r="O30" s="97">
        <f t="shared" si="0"/>
        <v>7.023257676902537</v>
      </c>
      <c r="P30" s="57">
        <v>560</v>
      </c>
      <c r="Q30" s="58">
        <v>61</v>
      </c>
      <c r="R30" s="94">
        <f t="shared" si="3"/>
        <v>8.393607142857142</v>
      </c>
      <c r="S30" s="94">
        <f t="shared" si="4"/>
        <v>11.278688524590164</v>
      </c>
      <c r="T30" s="95">
        <v>1362290.62</v>
      </c>
      <c r="U30" s="96">
        <v>86915</v>
      </c>
      <c r="V30" s="100">
        <f t="shared" si="2"/>
        <v>15.673826382097452</v>
      </c>
    </row>
    <row r="31" spans="1:22" s="59" customFormat="1" ht="11.25">
      <c r="A31" s="51">
        <v>25</v>
      </c>
      <c r="B31" s="52"/>
      <c r="C31" s="53" t="s">
        <v>78</v>
      </c>
      <c r="D31" s="54" t="s">
        <v>25</v>
      </c>
      <c r="E31" s="114" t="s">
        <v>79</v>
      </c>
      <c r="F31" s="55">
        <v>43476</v>
      </c>
      <c r="G31" s="56" t="s">
        <v>37</v>
      </c>
      <c r="H31" s="66">
        <v>24</v>
      </c>
      <c r="I31" s="66">
        <v>1</v>
      </c>
      <c r="J31" s="87">
        <v>1</v>
      </c>
      <c r="K31" s="67">
        <v>11</v>
      </c>
      <c r="L31" s="73">
        <v>3326.4</v>
      </c>
      <c r="M31" s="74">
        <v>665</v>
      </c>
      <c r="N31" s="91">
        <f>M31/J31</f>
        <v>665</v>
      </c>
      <c r="O31" s="97">
        <f t="shared" si="0"/>
        <v>5.002105263157895</v>
      </c>
      <c r="P31" s="57">
        <v>1188</v>
      </c>
      <c r="Q31" s="58">
        <v>238</v>
      </c>
      <c r="R31" s="94">
        <f t="shared" si="3"/>
        <v>1.8</v>
      </c>
      <c r="S31" s="94">
        <f t="shared" si="4"/>
        <v>1.7941176470588236</v>
      </c>
      <c r="T31" s="73">
        <v>160882.31000000003</v>
      </c>
      <c r="U31" s="74">
        <v>13742</v>
      </c>
      <c r="V31" s="100">
        <f t="shared" si="2"/>
        <v>11.707343181487413</v>
      </c>
    </row>
    <row r="32" spans="1:22" s="59" customFormat="1" ht="11.25">
      <c r="A32" s="51">
        <v>26</v>
      </c>
      <c r="B32" s="52"/>
      <c r="C32" s="53" t="s">
        <v>97</v>
      </c>
      <c r="D32" s="54" t="s">
        <v>28</v>
      </c>
      <c r="E32" s="114" t="s">
        <v>98</v>
      </c>
      <c r="F32" s="55">
        <v>43546</v>
      </c>
      <c r="G32" s="56" t="s">
        <v>37</v>
      </c>
      <c r="H32" s="66">
        <v>23</v>
      </c>
      <c r="I32" s="66">
        <v>1</v>
      </c>
      <c r="J32" s="87">
        <v>1</v>
      </c>
      <c r="K32" s="67">
        <v>7</v>
      </c>
      <c r="L32" s="73">
        <v>3326.4</v>
      </c>
      <c r="M32" s="74">
        <v>665</v>
      </c>
      <c r="N32" s="91">
        <f>M32/J32</f>
        <v>665</v>
      </c>
      <c r="O32" s="97">
        <f t="shared" si="0"/>
        <v>5.002105263157895</v>
      </c>
      <c r="P32" s="57">
        <v>235</v>
      </c>
      <c r="Q32" s="58">
        <v>14</v>
      </c>
      <c r="R32" s="94">
        <f t="shared" si="3"/>
        <v>13.154893617021276</v>
      </c>
      <c r="S32" s="94">
        <f t="shared" si="4"/>
        <v>46.5</v>
      </c>
      <c r="T32" s="73">
        <v>44472.04</v>
      </c>
      <c r="U32" s="74">
        <v>4615</v>
      </c>
      <c r="V32" s="100">
        <f t="shared" si="2"/>
        <v>9.636411700975081</v>
      </c>
    </row>
    <row r="33" spans="1:22" s="59" customFormat="1" ht="11.25">
      <c r="A33" s="51">
        <v>27</v>
      </c>
      <c r="B33" s="52"/>
      <c r="C33" s="53" t="s">
        <v>88</v>
      </c>
      <c r="D33" s="54" t="s">
        <v>28</v>
      </c>
      <c r="E33" s="114" t="s">
        <v>89</v>
      </c>
      <c r="F33" s="55">
        <v>43518</v>
      </c>
      <c r="G33" s="56" t="s">
        <v>31</v>
      </c>
      <c r="H33" s="66">
        <v>354</v>
      </c>
      <c r="I33" s="66">
        <v>2</v>
      </c>
      <c r="J33" s="87">
        <v>2</v>
      </c>
      <c r="K33" s="67">
        <v>7</v>
      </c>
      <c r="L33" s="95">
        <v>4594.42</v>
      </c>
      <c r="M33" s="96">
        <v>612</v>
      </c>
      <c r="N33" s="91">
        <f>M33/J33</f>
        <v>306</v>
      </c>
      <c r="O33" s="97">
        <f t="shared" si="0"/>
        <v>7.5072222222222225</v>
      </c>
      <c r="P33" s="57">
        <v>490</v>
      </c>
      <c r="Q33" s="58">
        <v>70</v>
      </c>
      <c r="R33" s="94">
        <f t="shared" si="3"/>
        <v>8.376367346938776</v>
      </c>
      <c r="S33" s="94">
        <f t="shared" si="4"/>
        <v>7.742857142857143</v>
      </c>
      <c r="T33" s="95">
        <v>3128012.76</v>
      </c>
      <c r="U33" s="96">
        <v>204799</v>
      </c>
      <c r="V33" s="100">
        <f t="shared" si="2"/>
        <v>15.273574382687414</v>
      </c>
    </row>
    <row r="34" spans="1:22" s="59" customFormat="1" ht="11.25">
      <c r="A34" s="51">
        <v>28</v>
      </c>
      <c r="B34" s="52"/>
      <c r="C34" s="53" t="s">
        <v>101</v>
      </c>
      <c r="D34" s="54" t="s">
        <v>30</v>
      </c>
      <c r="E34" s="114" t="s">
        <v>102</v>
      </c>
      <c r="F34" s="55">
        <v>43567</v>
      </c>
      <c r="G34" s="56" t="s">
        <v>31</v>
      </c>
      <c r="H34" s="66">
        <v>243</v>
      </c>
      <c r="I34" s="66">
        <v>2</v>
      </c>
      <c r="J34" s="87">
        <v>2</v>
      </c>
      <c r="K34" s="67">
        <v>10</v>
      </c>
      <c r="L34" s="95">
        <v>4594.42</v>
      </c>
      <c r="M34" s="96">
        <v>612</v>
      </c>
      <c r="N34" s="91">
        <f>M34/J34</f>
        <v>306</v>
      </c>
      <c r="O34" s="97">
        <f t="shared" si="0"/>
        <v>7.5072222222222225</v>
      </c>
      <c r="P34" s="57">
        <v>828</v>
      </c>
      <c r="Q34" s="58">
        <v>132</v>
      </c>
      <c r="R34" s="94">
        <f t="shared" si="3"/>
        <v>4.548816425120773</v>
      </c>
      <c r="S34" s="94">
        <f t="shared" si="4"/>
        <v>3.6363636363636362</v>
      </c>
      <c r="T34" s="95">
        <v>2286370.45</v>
      </c>
      <c r="U34" s="96">
        <v>147293</v>
      </c>
      <c r="V34" s="100">
        <f t="shared" si="2"/>
        <v>15.522600870374017</v>
      </c>
    </row>
    <row r="35" spans="1:22" s="59" customFormat="1" ht="11.25">
      <c r="A35" s="51">
        <v>29</v>
      </c>
      <c r="B35" s="52"/>
      <c r="C35" s="53" t="s">
        <v>112</v>
      </c>
      <c r="D35" s="54" t="s">
        <v>28</v>
      </c>
      <c r="E35" s="114" t="s">
        <v>62</v>
      </c>
      <c r="F35" s="55">
        <v>43595</v>
      </c>
      <c r="G35" s="56" t="s">
        <v>31</v>
      </c>
      <c r="H35" s="66">
        <v>293</v>
      </c>
      <c r="I35" s="66">
        <v>2</v>
      </c>
      <c r="J35" s="87">
        <v>2</v>
      </c>
      <c r="K35" s="67">
        <v>6</v>
      </c>
      <c r="L35" s="95">
        <v>4594.42</v>
      </c>
      <c r="M35" s="96">
        <v>612</v>
      </c>
      <c r="N35" s="91">
        <f>M35/J35</f>
        <v>306</v>
      </c>
      <c r="O35" s="97">
        <f t="shared" si="0"/>
        <v>7.5072222222222225</v>
      </c>
      <c r="P35" s="57">
        <v>117</v>
      </c>
      <c r="Q35" s="58">
        <v>9</v>
      </c>
      <c r="R35" s="94">
        <f t="shared" si="3"/>
        <v>38.26854700854701</v>
      </c>
      <c r="S35" s="94">
        <f t="shared" si="4"/>
        <v>67</v>
      </c>
      <c r="T35" s="95">
        <v>465939.81</v>
      </c>
      <c r="U35" s="96">
        <v>31863</v>
      </c>
      <c r="V35" s="100">
        <f t="shared" si="2"/>
        <v>14.623224743432822</v>
      </c>
    </row>
    <row r="36" spans="1:22" s="59" customFormat="1" ht="11.25">
      <c r="A36" s="51">
        <v>30</v>
      </c>
      <c r="B36" s="52"/>
      <c r="C36" s="53" t="s">
        <v>132</v>
      </c>
      <c r="D36" s="54" t="s">
        <v>47</v>
      </c>
      <c r="E36" s="114" t="s">
        <v>132</v>
      </c>
      <c r="F36" s="55">
        <v>43616</v>
      </c>
      <c r="G36" s="56" t="s">
        <v>23</v>
      </c>
      <c r="H36" s="66">
        <v>105</v>
      </c>
      <c r="I36" s="66">
        <v>10</v>
      </c>
      <c r="J36" s="87">
        <v>10</v>
      </c>
      <c r="K36" s="67">
        <v>3</v>
      </c>
      <c r="L36" s="95">
        <v>7864</v>
      </c>
      <c r="M36" s="96">
        <v>584</v>
      </c>
      <c r="N36" s="91">
        <f>M36/J36</f>
        <v>58.4</v>
      </c>
      <c r="O36" s="97">
        <f t="shared" si="0"/>
        <v>13.465753424657533</v>
      </c>
      <c r="P36" s="57">
        <v>132441</v>
      </c>
      <c r="Q36" s="58">
        <v>8340</v>
      </c>
      <c r="R36" s="94">
        <f t="shared" si="3"/>
        <v>-0.940622616863358</v>
      </c>
      <c r="S36" s="94">
        <f t="shared" si="4"/>
        <v>-0.9299760191846522</v>
      </c>
      <c r="T36" s="95">
        <v>394174</v>
      </c>
      <c r="U36" s="96">
        <v>22854</v>
      </c>
      <c r="V36" s="100">
        <f t="shared" si="2"/>
        <v>17.247484029053997</v>
      </c>
    </row>
    <row r="37" spans="1:22" s="59" customFormat="1" ht="11.25">
      <c r="A37" s="51">
        <v>31</v>
      </c>
      <c r="B37" s="52"/>
      <c r="C37" s="53" t="s">
        <v>125</v>
      </c>
      <c r="D37" s="54" t="s">
        <v>30</v>
      </c>
      <c r="E37" s="114" t="s">
        <v>124</v>
      </c>
      <c r="F37" s="55">
        <v>43616</v>
      </c>
      <c r="G37" s="56" t="s">
        <v>32</v>
      </c>
      <c r="H37" s="66">
        <v>176</v>
      </c>
      <c r="I37" s="66">
        <v>13</v>
      </c>
      <c r="J37" s="87">
        <v>13</v>
      </c>
      <c r="K37" s="67">
        <v>3</v>
      </c>
      <c r="L37" s="95">
        <v>6685</v>
      </c>
      <c r="M37" s="96">
        <v>525</v>
      </c>
      <c r="N37" s="91">
        <f>M37/J37</f>
        <v>40.38461538461539</v>
      </c>
      <c r="O37" s="97">
        <f t="shared" si="0"/>
        <v>12.733333333333333</v>
      </c>
      <c r="P37" s="57">
        <v>52037.07</v>
      </c>
      <c r="Q37" s="58">
        <v>3775</v>
      </c>
      <c r="R37" s="94">
        <f t="shared" si="3"/>
        <v>-0.8715338892062908</v>
      </c>
      <c r="S37" s="94">
        <f t="shared" si="4"/>
        <v>-0.8609271523178808</v>
      </c>
      <c r="T37" s="101">
        <v>250271.46000000002</v>
      </c>
      <c r="U37" s="102">
        <v>16058</v>
      </c>
      <c r="V37" s="100">
        <f t="shared" si="2"/>
        <v>15.585468925146346</v>
      </c>
    </row>
    <row r="38" spans="1:22" s="59" customFormat="1" ht="11.25">
      <c r="A38" s="51">
        <v>32</v>
      </c>
      <c r="B38" s="52"/>
      <c r="C38" s="53" t="s">
        <v>104</v>
      </c>
      <c r="D38" s="54" t="s">
        <v>30</v>
      </c>
      <c r="E38" s="114" t="s">
        <v>104</v>
      </c>
      <c r="F38" s="55">
        <v>43574</v>
      </c>
      <c r="G38" s="56" t="s">
        <v>32</v>
      </c>
      <c r="H38" s="66">
        <v>245</v>
      </c>
      <c r="I38" s="66">
        <v>2</v>
      </c>
      <c r="J38" s="87">
        <v>2</v>
      </c>
      <c r="K38" s="67">
        <v>9</v>
      </c>
      <c r="L38" s="95">
        <v>5346</v>
      </c>
      <c r="M38" s="96">
        <v>515</v>
      </c>
      <c r="N38" s="91">
        <f>M38/J38</f>
        <v>257.5</v>
      </c>
      <c r="O38" s="97">
        <f t="shared" si="0"/>
        <v>10.380582524271844</v>
      </c>
      <c r="P38" s="57">
        <v>5765.5</v>
      </c>
      <c r="Q38" s="58">
        <v>589</v>
      </c>
      <c r="R38" s="94">
        <f t="shared" si="3"/>
        <v>-0.07276038504899836</v>
      </c>
      <c r="S38" s="94">
        <f t="shared" si="4"/>
        <v>-0.12563667232597622</v>
      </c>
      <c r="T38" s="101">
        <v>1960878.2700000003</v>
      </c>
      <c r="U38" s="102">
        <v>144552</v>
      </c>
      <c r="V38" s="100">
        <f t="shared" si="2"/>
        <v>13.56521023576291</v>
      </c>
    </row>
    <row r="39" spans="1:22" s="59" customFormat="1" ht="11.25">
      <c r="A39" s="51">
        <v>33</v>
      </c>
      <c r="B39" s="52"/>
      <c r="C39" s="53" t="s">
        <v>93</v>
      </c>
      <c r="D39" s="54" t="s">
        <v>30</v>
      </c>
      <c r="E39" s="114" t="s">
        <v>94</v>
      </c>
      <c r="F39" s="55">
        <v>43532</v>
      </c>
      <c r="G39" s="56" t="s">
        <v>31</v>
      </c>
      <c r="H39" s="66">
        <v>303</v>
      </c>
      <c r="I39" s="66">
        <v>1</v>
      </c>
      <c r="J39" s="87">
        <v>1</v>
      </c>
      <c r="K39" s="67">
        <v>14</v>
      </c>
      <c r="L39" s="135">
        <v>3594.42</v>
      </c>
      <c r="M39" s="136">
        <v>512</v>
      </c>
      <c r="N39" s="91">
        <f>M39/J39</f>
        <v>512</v>
      </c>
      <c r="O39" s="97">
        <f t="shared" si="0"/>
        <v>7.0203515625</v>
      </c>
      <c r="P39" s="57">
        <v>310</v>
      </c>
      <c r="Q39" s="58">
        <v>62</v>
      </c>
      <c r="R39" s="94">
        <f t="shared" si="3"/>
        <v>10.594903225806451</v>
      </c>
      <c r="S39" s="94">
        <f t="shared" si="4"/>
        <v>7.258064516129032</v>
      </c>
      <c r="T39" s="95">
        <v>1011863.33</v>
      </c>
      <c r="U39" s="96">
        <v>73299</v>
      </c>
      <c r="V39" s="100">
        <f t="shared" si="2"/>
        <v>13.804599380619107</v>
      </c>
    </row>
    <row r="40" spans="1:22" s="59" customFormat="1" ht="11.25">
      <c r="A40" s="51">
        <v>34</v>
      </c>
      <c r="B40" s="52"/>
      <c r="C40" s="53" t="s">
        <v>69</v>
      </c>
      <c r="D40" s="54" t="s">
        <v>30</v>
      </c>
      <c r="E40" s="114" t="s">
        <v>69</v>
      </c>
      <c r="F40" s="55">
        <v>43378</v>
      </c>
      <c r="G40" s="56" t="s">
        <v>31</v>
      </c>
      <c r="H40" s="66">
        <v>262</v>
      </c>
      <c r="I40" s="66">
        <v>4</v>
      </c>
      <c r="J40" s="87">
        <v>4</v>
      </c>
      <c r="K40" s="67">
        <v>22</v>
      </c>
      <c r="L40" s="95">
        <v>3059.52</v>
      </c>
      <c r="M40" s="96">
        <v>498</v>
      </c>
      <c r="N40" s="91">
        <f>M40/J40</f>
        <v>124.5</v>
      </c>
      <c r="O40" s="97">
        <f t="shared" si="0"/>
        <v>6.143614457831325</v>
      </c>
      <c r="P40" s="57">
        <v>1155</v>
      </c>
      <c r="Q40" s="58">
        <v>131</v>
      </c>
      <c r="R40" s="94">
        <f t="shared" si="3"/>
        <v>1.648935064935065</v>
      </c>
      <c r="S40" s="94">
        <f t="shared" si="4"/>
        <v>2.801526717557252</v>
      </c>
      <c r="T40" s="95">
        <v>2681968.5</v>
      </c>
      <c r="U40" s="96">
        <v>211929</v>
      </c>
      <c r="V40" s="100">
        <f t="shared" si="2"/>
        <v>12.655033053522642</v>
      </c>
    </row>
    <row r="41" spans="1:22" s="59" customFormat="1" ht="11.25">
      <c r="A41" s="51">
        <v>35</v>
      </c>
      <c r="B41" s="52"/>
      <c r="C41" s="53" t="s">
        <v>64</v>
      </c>
      <c r="D41" s="54" t="s">
        <v>26</v>
      </c>
      <c r="E41" s="114" t="s">
        <v>64</v>
      </c>
      <c r="F41" s="55">
        <v>43308</v>
      </c>
      <c r="G41" s="56" t="s">
        <v>32</v>
      </c>
      <c r="H41" s="66">
        <v>18</v>
      </c>
      <c r="I41" s="66">
        <v>1</v>
      </c>
      <c r="J41" s="87">
        <v>1</v>
      </c>
      <c r="K41" s="67">
        <v>11</v>
      </c>
      <c r="L41" s="95">
        <v>4752</v>
      </c>
      <c r="M41" s="96">
        <v>475</v>
      </c>
      <c r="N41" s="91">
        <f>M41/J41</f>
        <v>475</v>
      </c>
      <c r="O41" s="97">
        <f t="shared" si="0"/>
        <v>10.00421052631579</v>
      </c>
      <c r="P41" s="57">
        <v>1782</v>
      </c>
      <c r="Q41" s="58">
        <v>178</v>
      </c>
      <c r="R41" s="94">
        <f t="shared" si="3"/>
        <v>1.6666666666666667</v>
      </c>
      <c r="S41" s="94">
        <f t="shared" si="4"/>
        <v>1.6685393258426966</v>
      </c>
      <c r="T41" s="101">
        <v>53840.67999999999</v>
      </c>
      <c r="U41" s="102">
        <v>4217</v>
      </c>
      <c r="V41" s="100">
        <f t="shared" si="2"/>
        <v>12.76753142044107</v>
      </c>
    </row>
    <row r="42" spans="1:22" s="59" customFormat="1" ht="11.25">
      <c r="A42" s="51">
        <v>36</v>
      </c>
      <c r="B42" s="60" t="s">
        <v>24</v>
      </c>
      <c r="C42" s="61" t="s">
        <v>148</v>
      </c>
      <c r="D42" s="62" t="s">
        <v>30</v>
      </c>
      <c r="E42" s="116" t="s">
        <v>148</v>
      </c>
      <c r="F42" s="63">
        <v>43630</v>
      </c>
      <c r="G42" s="56" t="s">
        <v>149</v>
      </c>
      <c r="H42" s="68">
        <v>15</v>
      </c>
      <c r="I42" s="68">
        <v>15</v>
      </c>
      <c r="J42" s="87">
        <v>15</v>
      </c>
      <c r="K42" s="67">
        <v>1</v>
      </c>
      <c r="L42" s="95">
        <v>4297.99999997332</v>
      </c>
      <c r="M42" s="99">
        <v>464</v>
      </c>
      <c r="N42" s="91">
        <f>M42/J42</f>
        <v>30.933333333333334</v>
      </c>
      <c r="O42" s="97">
        <f t="shared" si="0"/>
        <v>9.26293103442526</v>
      </c>
      <c r="P42" s="57"/>
      <c r="Q42" s="65"/>
      <c r="R42" s="94"/>
      <c r="S42" s="94"/>
      <c r="T42" s="98">
        <v>4297.99999997332</v>
      </c>
      <c r="U42" s="99">
        <v>464</v>
      </c>
      <c r="V42" s="100">
        <f t="shared" si="2"/>
        <v>9.26293103442526</v>
      </c>
    </row>
    <row r="43" spans="1:22" s="59" customFormat="1" ht="11.25">
      <c r="A43" s="51">
        <v>37</v>
      </c>
      <c r="B43" s="64"/>
      <c r="C43" s="61" t="s">
        <v>121</v>
      </c>
      <c r="D43" s="62" t="s">
        <v>28</v>
      </c>
      <c r="E43" s="116" t="s">
        <v>122</v>
      </c>
      <c r="F43" s="63">
        <v>43609</v>
      </c>
      <c r="G43" s="56" t="s">
        <v>90</v>
      </c>
      <c r="H43" s="68">
        <v>286</v>
      </c>
      <c r="I43" s="68">
        <v>4</v>
      </c>
      <c r="J43" s="87">
        <v>4</v>
      </c>
      <c r="K43" s="67">
        <v>4</v>
      </c>
      <c r="L43" s="95">
        <v>5192</v>
      </c>
      <c r="M43" s="96">
        <v>447</v>
      </c>
      <c r="N43" s="91">
        <f>M43/J43</f>
        <v>111.75</v>
      </c>
      <c r="O43" s="97">
        <f t="shared" si="0"/>
        <v>11.615212527964205</v>
      </c>
      <c r="P43" s="57">
        <v>29298.82</v>
      </c>
      <c r="Q43" s="58">
        <v>2440</v>
      </c>
      <c r="R43" s="94">
        <f aca="true" t="shared" si="5" ref="R43:S45">IF(P43&lt;&gt;0,-(P43-L43)/P43,"")</f>
        <v>-0.8227914980876363</v>
      </c>
      <c r="S43" s="94">
        <f t="shared" si="5"/>
        <v>-0.8168032786885245</v>
      </c>
      <c r="T43" s="98">
        <v>582157.61</v>
      </c>
      <c r="U43" s="99">
        <v>41821</v>
      </c>
      <c r="V43" s="100">
        <f t="shared" si="2"/>
        <v>13.920222137203798</v>
      </c>
    </row>
    <row r="44" spans="1:22" s="59" customFormat="1" ht="11.25">
      <c r="A44" s="51">
        <v>38</v>
      </c>
      <c r="B44" s="52"/>
      <c r="C44" s="53" t="s">
        <v>140</v>
      </c>
      <c r="D44" s="54" t="s">
        <v>28</v>
      </c>
      <c r="E44" s="114" t="s">
        <v>141</v>
      </c>
      <c r="F44" s="55">
        <v>43623</v>
      </c>
      <c r="G44" s="117" t="s">
        <v>68</v>
      </c>
      <c r="H44" s="66">
        <v>89</v>
      </c>
      <c r="I44" s="66">
        <v>18</v>
      </c>
      <c r="J44" s="87">
        <v>18</v>
      </c>
      <c r="K44" s="67">
        <v>2</v>
      </c>
      <c r="L44" s="95">
        <v>6081</v>
      </c>
      <c r="M44" s="96">
        <v>442</v>
      </c>
      <c r="N44" s="91">
        <f>M44/J44</f>
        <v>24.555555555555557</v>
      </c>
      <c r="O44" s="97">
        <f t="shared" si="0"/>
        <v>13.7579185520362</v>
      </c>
      <c r="P44" s="57">
        <v>66929</v>
      </c>
      <c r="Q44" s="58">
        <v>4587</v>
      </c>
      <c r="R44" s="94">
        <f t="shared" si="5"/>
        <v>-0.9091425241674013</v>
      </c>
      <c r="S44" s="94">
        <f t="shared" si="5"/>
        <v>-0.9036407237846087</v>
      </c>
      <c r="T44" s="95">
        <v>73011</v>
      </c>
      <c r="U44" s="96">
        <v>5029</v>
      </c>
      <c r="V44" s="100">
        <f t="shared" si="2"/>
        <v>14.517995625372837</v>
      </c>
    </row>
    <row r="45" spans="1:22" s="59" customFormat="1" ht="11.25">
      <c r="A45" s="51">
        <v>39</v>
      </c>
      <c r="B45" s="52"/>
      <c r="C45" s="53" t="s">
        <v>116</v>
      </c>
      <c r="D45" s="54" t="s">
        <v>35</v>
      </c>
      <c r="E45" s="114" t="s">
        <v>117</v>
      </c>
      <c r="F45" s="55">
        <v>43602</v>
      </c>
      <c r="G45" s="56" t="s">
        <v>41</v>
      </c>
      <c r="H45" s="66">
        <v>83</v>
      </c>
      <c r="I45" s="66">
        <v>5</v>
      </c>
      <c r="J45" s="87">
        <v>5</v>
      </c>
      <c r="K45" s="67">
        <v>5</v>
      </c>
      <c r="L45" s="95">
        <v>5141</v>
      </c>
      <c r="M45" s="96">
        <v>441</v>
      </c>
      <c r="N45" s="91">
        <f>M45/J45</f>
        <v>88.2</v>
      </c>
      <c r="O45" s="97">
        <f t="shared" si="0"/>
        <v>11.657596371882086</v>
      </c>
      <c r="P45" s="57">
        <v>6924</v>
      </c>
      <c r="Q45" s="58">
        <v>716</v>
      </c>
      <c r="R45" s="94">
        <f t="shared" si="5"/>
        <v>-0.2575101097631427</v>
      </c>
      <c r="S45" s="94">
        <f t="shared" si="5"/>
        <v>-0.3840782122905028</v>
      </c>
      <c r="T45" s="95">
        <v>106993.4</v>
      </c>
      <c r="U45" s="96">
        <v>7349</v>
      </c>
      <c r="V45" s="100">
        <f t="shared" si="2"/>
        <v>14.55890597360185</v>
      </c>
    </row>
    <row r="46" spans="1:22" s="59" customFormat="1" ht="11.25">
      <c r="A46" s="51">
        <v>40</v>
      </c>
      <c r="B46" s="60" t="s">
        <v>24</v>
      </c>
      <c r="C46" s="53" t="s">
        <v>151</v>
      </c>
      <c r="D46" s="54" t="s">
        <v>35</v>
      </c>
      <c r="E46" s="114" t="s">
        <v>151</v>
      </c>
      <c r="F46" s="55">
        <v>43630</v>
      </c>
      <c r="G46" s="56" t="s">
        <v>41</v>
      </c>
      <c r="H46" s="66">
        <v>22</v>
      </c>
      <c r="I46" s="66">
        <v>22</v>
      </c>
      <c r="J46" s="87">
        <v>22</v>
      </c>
      <c r="K46" s="67">
        <v>1</v>
      </c>
      <c r="L46" s="95">
        <v>5211</v>
      </c>
      <c r="M46" s="96">
        <v>408</v>
      </c>
      <c r="N46" s="91">
        <f>M46/J46</f>
        <v>18.545454545454547</v>
      </c>
      <c r="O46" s="97">
        <f t="shared" si="0"/>
        <v>12.772058823529411</v>
      </c>
      <c r="P46" s="57"/>
      <c r="Q46" s="58"/>
      <c r="R46" s="94"/>
      <c r="S46" s="94"/>
      <c r="T46" s="95">
        <v>5211</v>
      </c>
      <c r="U46" s="96">
        <v>408</v>
      </c>
      <c r="V46" s="100">
        <f t="shared" si="2"/>
        <v>12.772058823529411</v>
      </c>
    </row>
    <row r="47" spans="1:22" s="59" customFormat="1" ht="11.25">
      <c r="A47" s="51">
        <v>41</v>
      </c>
      <c r="B47" s="52"/>
      <c r="C47" s="53" t="s">
        <v>42</v>
      </c>
      <c r="D47" s="54" t="s">
        <v>30</v>
      </c>
      <c r="E47" s="114" t="s">
        <v>43</v>
      </c>
      <c r="F47" s="55">
        <v>43196</v>
      </c>
      <c r="G47" s="56" t="s">
        <v>31</v>
      </c>
      <c r="H47" s="66">
        <v>265</v>
      </c>
      <c r="I47" s="93">
        <v>2</v>
      </c>
      <c r="J47" s="89">
        <v>2</v>
      </c>
      <c r="K47" s="67">
        <v>43</v>
      </c>
      <c r="L47" s="135">
        <v>2388</v>
      </c>
      <c r="M47" s="136">
        <v>398</v>
      </c>
      <c r="N47" s="91">
        <f>M47/J47</f>
        <v>199</v>
      </c>
      <c r="O47" s="97">
        <f t="shared" si="0"/>
        <v>6</v>
      </c>
      <c r="P47" s="57">
        <v>3639</v>
      </c>
      <c r="Q47" s="58">
        <v>557</v>
      </c>
      <c r="R47" s="94">
        <f aca="true" t="shared" si="6" ref="R47:R57">IF(P47&lt;&gt;0,-(P47-L47)/P47,"")</f>
        <v>-0.3437757625721352</v>
      </c>
      <c r="S47" s="94">
        <f aca="true" t="shared" si="7" ref="S47:S57">IF(Q47&lt;&gt;0,-(Q47-M47)/Q47,"")</f>
        <v>-0.28545780969479356</v>
      </c>
      <c r="T47" s="109">
        <v>1624791.35</v>
      </c>
      <c r="U47" s="110">
        <v>143067</v>
      </c>
      <c r="V47" s="100">
        <f t="shared" si="2"/>
        <v>11.356856228200774</v>
      </c>
    </row>
    <row r="48" spans="1:22" s="59" customFormat="1" ht="11.25">
      <c r="A48" s="51">
        <v>42</v>
      </c>
      <c r="B48" s="52"/>
      <c r="C48" s="53" t="s">
        <v>143</v>
      </c>
      <c r="D48" s="54" t="s">
        <v>25</v>
      </c>
      <c r="E48" s="114" t="s">
        <v>142</v>
      </c>
      <c r="F48" s="55">
        <v>43623</v>
      </c>
      <c r="G48" s="123" t="s">
        <v>34</v>
      </c>
      <c r="H48" s="66">
        <v>15</v>
      </c>
      <c r="I48" s="66">
        <v>12</v>
      </c>
      <c r="J48" s="87">
        <v>12</v>
      </c>
      <c r="K48" s="67">
        <v>2</v>
      </c>
      <c r="L48" s="95">
        <v>4502.18</v>
      </c>
      <c r="M48" s="96">
        <v>390</v>
      </c>
      <c r="N48" s="91">
        <f>M48/J48</f>
        <v>32.5</v>
      </c>
      <c r="O48" s="97">
        <f t="shared" si="0"/>
        <v>11.544051282051283</v>
      </c>
      <c r="P48" s="57">
        <v>12909.53</v>
      </c>
      <c r="Q48" s="58">
        <v>1153</v>
      </c>
      <c r="R48" s="94">
        <f t="shared" si="6"/>
        <v>-0.6512514398277861</v>
      </c>
      <c r="S48" s="94">
        <f t="shared" si="7"/>
        <v>-0.6617519514310495</v>
      </c>
      <c r="T48" s="95">
        <v>17411.71</v>
      </c>
      <c r="U48" s="96">
        <v>1543</v>
      </c>
      <c r="V48" s="100">
        <f t="shared" si="2"/>
        <v>11.284322747893713</v>
      </c>
    </row>
    <row r="49" spans="1:22" s="59" customFormat="1" ht="11.25">
      <c r="A49" s="51">
        <v>43</v>
      </c>
      <c r="B49" s="64"/>
      <c r="C49" s="61" t="s">
        <v>58</v>
      </c>
      <c r="D49" s="62" t="s">
        <v>33</v>
      </c>
      <c r="E49" s="116" t="s">
        <v>58</v>
      </c>
      <c r="F49" s="63">
        <v>42713</v>
      </c>
      <c r="G49" s="56" t="s">
        <v>90</v>
      </c>
      <c r="H49" s="68">
        <v>307</v>
      </c>
      <c r="I49" s="68">
        <v>1</v>
      </c>
      <c r="J49" s="87">
        <v>1</v>
      </c>
      <c r="K49" s="67">
        <v>7</v>
      </c>
      <c r="L49" s="95">
        <v>3000</v>
      </c>
      <c r="M49" s="96">
        <v>300</v>
      </c>
      <c r="N49" s="91">
        <f>M49/J49</f>
        <v>300</v>
      </c>
      <c r="O49" s="97">
        <f t="shared" si="0"/>
        <v>10</v>
      </c>
      <c r="P49" s="57">
        <v>439</v>
      </c>
      <c r="Q49" s="58">
        <v>81</v>
      </c>
      <c r="R49" s="94">
        <f t="shared" si="6"/>
        <v>5.83371298405467</v>
      </c>
      <c r="S49" s="94">
        <f t="shared" si="7"/>
        <v>2.7037037037037037</v>
      </c>
      <c r="T49" s="98">
        <v>4045648.88</v>
      </c>
      <c r="U49" s="99">
        <v>351159</v>
      </c>
      <c r="V49" s="100">
        <f t="shared" si="2"/>
        <v>11.520846340261818</v>
      </c>
    </row>
    <row r="50" spans="1:22" s="59" customFormat="1" ht="11.25">
      <c r="A50" s="51">
        <v>44</v>
      </c>
      <c r="B50" s="64"/>
      <c r="C50" s="61" t="s">
        <v>52</v>
      </c>
      <c r="D50" s="62" t="s">
        <v>30</v>
      </c>
      <c r="E50" s="116" t="s">
        <v>53</v>
      </c>
      <c r="F50" s="63">
        <v>42734</v>
      </c>
      <c r="G50" s="56" t="s">
        <v>90</v>
      </c>
      <c r="H50" s="68">
        <v>39</v>
      </c>
      <c r="I50" s="68">
        <v>1</v>
      </c>
      <c r="J50" s="87">
        <v>1</v>
      </c>
      <c r="K50" s="67">
        <v>16</v>
      </c>
      <c r="L50" s="111">
        <v>3000</v>
      </c>
      <c r="M50" s="112">
        <v>300</v>
      </c>
      <c r="N50" s="91">
        <f>M50/J50</f>
        <v>300</v>
      </c>
      <c r="O50" s="97">
        <f t="shared" si="0"/>
        <v>10</v>
      </c>
      <c r="P50" s="57">
        <v>4000</v>
      </c>
      <c r="Q50" s="58">
        <v>400</v>
      </c>
      <c r="R50" s="94">
        <f t="shared" si="6"/>
        <v>-0.25</v>
      </c>
      <c r="S50" s="94">
        <f t="shared" si="7"/>
        <v>-0.25</v>
      </c>
      <c r="T50" s="111">
        <v>4414832.149999999</v>
      </c>
      <c r="U50" s="112">
        <v>292553</v>
      </c>
      <c r="V50" s="100">
        <f t="shared" si="2"/>
        <v>15.090708863009436</v>
      </c>
    </row>
    <row r="51" spans="1:22" s="59" customFormat="1" ht="11.25">
      <c r="A51" s="51">
        <v>45</v>
      </c>
      <c r="B51" s="52"/>
      <c r="C51" s="53" t="s">
        <v>50</v>
      </c>
      <c r="D51" s="54" t="s">
        <v>47</v>
      </c>
      <c r="E51" s="114" t="s">
        <v>51</v>
      </c>
      <c r="F51" s="55">
        <v>43217</v>
      </c>
      <c r="G51" s="56" t="s">
        <v>32</v>
      </c>
      <c r="H51" s="66">
        <v>20</v>
      </c>
      <c r="I51" s="66">
        <v>1</v>
      </c>
      <c r="J51" s="87">
        <v>1</v>
      </c>
      <c r="K51" s="67">
        <v>5</v>
      </c>
      <c r="L51" s="73">
        <v>2970</v>
      </c>
      <c r="M51" s="74">
        <v>297</v>
      </c>
      <c r="N51" s="91">
        <f>M51/J51</f>
        <v>297</v>
      </c>
      <c r="O51" s="97">
        <f t="shared" si="0"/>
        <v>10</v>
      </c>
      <c r="P51" s="57">
        <v>2970</v>
      </c>
      <c r="Q51" s="58">
        <v>594</v>
      </c>
      <c r="R51" s="94">
        <f t="shared" si="6"/>
        <v>0</v>
      </c>
      <c r="S51" s="94">
        <f t="shared" si="7"/>
        <v>-0.5</v>
      </c>
      <c r="T51" s="71">
        <v>29895.79</v>
      </c>
      <c r="U51" s="72">
        <v>3026</v>
      </c>
      <c r="V51" s="100">
        <f t="shared" si="2"/>
        <v>9.87963978849967</v>
      </c>
    </row>
    <row r="52" spans="1:22" s="59" customFormat="1" ht="11.25">
      <c r="A52" s="51">
        <v>46</v>
      </c>
      <c r="B52" s="52"/>
      <c r="C52" s="53" t="s">
        <v>138</v>
      </c>
      <c r="D52" s="54" t="s">
        <v>38</v>
      </c>
      <c r="E52" s="114" t="s">
        <v>137</v>
      </c>
      <c r="F52" s="55">
        <v>43623</v>
      </c>
      <c r="G52" s="56" t="s">
        <v>37</v>
      </c>
      <c r="H52" s="66">
        <v>12</v>
      </c>
      <c r="I52" s="66">
        <v>7</v>
      </c>
      <c r="J52" s="87">
        <v>7</v>
      </c>
      <c r="K52" s="67">
        <v>1</v>
      </c>
      <c r="L52" s="73">
        <v>3078</v>
      </c>
      <c r="M52" s="74">
        <v>234</v>
      </c>
      <c r="N52" s="91">
        <f>M52/J52</f>
        <v>33.42857142857143</v>
      </c>
      <c r="O52" s="97">
        <f t="shared" si="0"/>
        <v>13.153846153846153</v>
      </c>
      <c r="P52" s="57">
        <v>15693.89</v>
      </c>
      <c r="Q52" s="58">
        <v>945</v>
      </c>
      <c r="R52" s="94">
        <f t="shared" si="6"/>
        <v>-0.8038727173441383</v>
      </c>
      <c r="S52" s="94">
        <f t="shared" si="7"/>
        <v>-0.7523809523809524</v>
      </c>
      <c r="T52" s="73">
        <v>18771.89</v>
      </c>
      <c r="U52" s="74">
        <v>1179</v>
      </c>
      <c r="V52" s="100">
        <f t="shared" si="2"/>
        <v>15.921874469889737</v>
      </c>
    </row>
    <row r="53" spans="1:22" s="59" customFormat="1" ht="11.25">
      <c r="A53" s="51">
        <v>47</v>
      </c>
      <c r="B53" s="52"/>
      <c r="C53" s="53" t="s">
        <v>99</v>
      </c>
      <c r="D53" s="54" t="s">
        <v>28</v>
      </c>
      <c r="E53" s="114" t="s">
        <v>100</v>
      </c>
      <c r="F53" s="55">
        <v>43553</v>
      </c>
      <c r="G53" s="56" t="s">
        <v>32</v>
      </c>
      <c r="H53" s="66">
        <v>205</v>
      </c>
      <c r="I53" s="66">
        <v>1</v>
      </c>
      <c r="J53" s="87">
        <v>1</v>
      </c>
      <c r="K53" s="67">
        <v>11</v>
      </c>
      <c r="L53" s="95">
        <v>1188</v>
      </c>
      <c r="M53" s="96">
        <v>228</v>
      </c>
      <c r="N53" s="91">
        <f>M53/J53</f>
        <v>228</v>
      </c>
      <c r="O53" s="97">
        <f t="shared" si="0"/>
        <v>5.2105263157894735</v>
      </c>
      <c r="P53" s="57">
        <v>294</v>
      </c>
      <c r="Q53" s="58">
        <v>44</v>
      </c>
      <c r="R53" s="94">
        <f t="shared" si="6"/>
        <v>3.0408163265306123</v>
      </c>
      <c r="S53" s="94">
        <f t="shared" si="7"/>
        <v>4.181818181818182</v>
      </c>
      <c r="T53" s="101">
        <v>406821.07</v>
      </c>
      <c r="U53" s="102">
        <v>34624</v>
      </c>
      <c r="V53" s="100">
        <f t="shared" si="2"/>
        <v>11.74968432301294</v>
      </c>
    </row>
    <row r="54" spans="1:22" s="59" customFormat="1" ht="11.25">
      <c r="A54" s="51">
        <v>48</v>
      </c>
      <c r="B54" s="52"/>
      <c r="C54" s="53" t="s">
        <v>39</v>
      </c>
      <c r="D54" s="54" t="s">
        <v>30</v>
      </c>
      <c r="E54" s="114" t="s">
        <v>40</v>
      </c>
      <c r="F54" s="55">
        <v>43161</v>
      </c>
      <c r="G54" s="56" t="s">
        <v>32</v>
      </c>
      <c r="H54" s="66">
        <v>180</v>
      </c>
      <c r="I54" s="75">
        <v>1</v>
      </c>
      <c r="J54" s="88">
        <v>1</v>
      </c>
      <c r="K54" s="67">
        <v>33</v>
      </c>
      <c r="L54" s="79">
        <v>1900.8</v>
      </c>
      <c r="M54" s="80">
        <v>190</v>
      </c>
      <c r="N54" s="91">
        <f>M54/J54</f>
        <v>190</v>
      </c>
      <c r="O54" s="97">
        <f t="shared" si="0"/>
        <v>10.00421052631579</v>
      </c>
      <c r="P54" s="57">
        <v>304</v>
      </c>
      <c r="Q54" s="58">
        <v>38</v>
      </c>
      <c r="R54" s="94">
        <f t="shared" si="6"/>
        <v>5.252631578947368</v>
      </c>
      <c r="S54" s="94">
        <f t="shared" si="7"/>
        <v>4</v>
      </c>
      <c r="T54" s="107">
        <v>1123731.7200000002</v>
      </c>
      <c r="U54" s="108">
        <v>111252</v>
      </c>
      <c r="V54" s="100">
        <f t="shared" si="2"/>
        <v>10.100777693884156</v>
      </c>
    </row>
    <row r="55" spans="1:22" s="59" customFormat="1" ht="11.25">
      <c r="A55" s="51">
        <v>49</v>
      </c>
      <c r="B55" s="52"/>
      <c r="C55" s="53" t="s">
        <v>45</v>
      </c>
      <c r="D55" s="54" t="s">
        <v>33</v>
      </c>
      <c r="E55" s="114" t="s">
        <v>46</v>
      </c>
      <c r="F55" s="55">
        <v>43182</v>
      </c>
      <c r="G55" s="56" t="s">
        <v>32</v>
      </c>
      <c r="H55" s="66">
        <v>250</v>
      </c>
      <c r="I55" s="75">
        <v>1</v>
      </c>
      <c r="J55" s="88">
        <v>1</v>
      </c>
      <c r="K55" s="67">
        <v>28</v>
      </c>
      <c r="L55" s="79">
        <v>1900.8</v>
      </c>
      <c r="M55" s="80">
        <v>190</v>
      </c>
      <c r="N55" s="91">
        <f>M55/J55</f>
        <v>190</v>
      </c>
      <c r="O55" s="97">
        <f t="shared" si="0"/>
        <v>10.00421052631579</v>
      </c>
      <c r="P55" s="57">
        <v>3088.8</v>
      </c>
      <c r="Q55" s="58">
        <v>618</v>
      </c>
      <c r="R55" s="94">
        <f t="shared" si="6"/>
        <v>-0.3846153846153847</v>
      </c>
      <c r="S55" s="94">
        <f t="shared" si="7"/>
        <v>-0.6925566343042071</v>
      </c>
      <c r="T55" s="107">
        <v>1180556.6600000006</v>
      </c>
      <c r="U55" s="108">
        <v>99639</v>
      </c>
      <c r="V55" s="100">
        <f t="shared" si="2"/>
        <v>11.848339104166046</v>
      </c>
    </row>
    <row r="56" spans="1:22" s="59" customFormat="1" ht="11.25">
      <c r="A56" s="51">
        <v>50</v>
      </c>
      <c r="B56" s="52"/>
      <c r="C56" s="53" t="s">
        <v>63</v>
      </c>
      <c r="D56" s="54" t="s">
        <v>28</v>
      </c>
      <c r="E56" s="114" t="s">
        <v>65</v>
      </c>
      <c r="F56" s="55">
        <v>43308</v>
      </c>
      <c r="G56" s="56" t="s">
        <v>32</v>
      </c>
      <c r="H56" s="66">
        <v>242</v>
      </c>
      <c r="I56" s="66">
        <v>1</v>
      </c>
      <c r="J56" s="87">
        <v>1</v>
      </c>
      <c r="K56" s="67">
        <v>36</v>
      </c>
      <c r="L56" s="73">
        <v>1900.8</v>
      </c>
      <c r="M56" s="74">
        <v>190</v>
      </c>
      <c r="N56" s="91">
        <f>M56/J56</f>
        <v>190</v>
      </c>
      <c r="O56" s="97">
        <f t="shared" si="0"/>
        <v>10.00421052631579</v>
      </c>
      <c r="P56" s="57">
        <v>198</v>
      </c>
      <c r="Q56" s="58">
        <v>22</v>
      </c>
      <c r="R56" s="94">
        <f t="shared" si="6"/>
        <v>8.6</v>
      </c>
      <c r="S56" s="94">
        <f t="shared" si="7"/>
        <v>7.636363636363637</v>
      </c>
      <c r="T56" s="71">
        <v>931313.1400000002</v>
      </c>
      <c r="U56" s="72">
        <v>89658</v>
      </c>
      <c r="V56" s="100">
        <f t="shared" si="2"/>
        <v>10.387395882129875</v>
      </c>
    </row>
    <row r="57" spans="1:22" s="59" customFormat="1" ht="11.25">
      <c r="A57" s="51">
        <v>51</v>
      </c>
      <c r="B57" s="52"/>
      <c r="C57" s="53" t="s">
        <v>48</v>
      </c>
      <c r="D57" s="54" t="s">
        <v>28</v>
      </c>
      <c r="E57" s="114" t="s">
        <v>49</v>
      </c>
      <c r="F57" s="55">
        <v>43105</v>
      </c>
      <c r="G57" s="56" t="s">
        <v>32</v>
      </c>
      <c r="H57" s="66">
        <v>118</v>
      </c>
      <c r="I57" s="75">
        <v>1</v>
      </c>
      <c r="J57" s="88">
        <v>1</v>
      </c>
      <c r="K57" s="75">
        <v>31</v>
      </c>
      <c r="L57" s="105">
        <v>1900.8</v>
      </c>
      <c r="M57" s="106">
        <v>190</v>
      </c>
      <c r="N57" s="91">
        <f>M57/J57</f>
        <v>190</v>
      </c>
      <c r="O57" s="97">
        <f t="shared" si="0"/>
        <v>10.00421052631579</v>
      </c>
      <c r="P57" s="57">
        <v>1188</v>
      </c>
      <c r="Q57" s="58">
        <v>119</v>
      </c>
      <c r="R57" s="94">
        <f t="shared" si="6"/>
        <v>0.6</v>
      </c>
      <c r="S57" s="94">
        <f t="shared" si="7"/>
        <v>0.5966386554621849</v>
      </c>
      <c r="T57" s="107">
        <v>665706.2199999997</v>
      </c>
      <c r="U57" s="108">
        <v>66938</v>
      </c>
      <c r="V57" s="100">
        <f t="shared" si="2"/>
        <v>9.945116675132208</v>
      </c>
    </row>
    <row r="58" spans="1:22" s="59" customFormat="1" ht="11.25">
      <c r="A58" s="51">
        <v>52</v>
      </c>
      <c r="B58" s="60" t="s">
        <v>24</v>
      </c>
      <c r="C58" s="53" t="s">
        <v>153</v>
      </c>
      <c r="D58" s="54" t="s">
        <v>35</v>
      </c>
      <c r="E58" s="114" t="s">
        <v>153</v>
      </c>
      <c r="F58" s="55">
        <v>43630</v>
      </c>
      <c r="G58" s="56" t="s">
        <v>154</v>
      </c>
      <c r="H58" s="66">
        <v>1</v>
      </c>
      <c r="I58" s="66">
        <v>1</v>
      </c>
      <c r="J58" s="87">
        <v>1</v>
      </c>
      <c r="K58" s="67">
        <v>1</v>
      </c>
      <c r="L58" s="95">
        <v>1862.00000005507</v>
      </c>
      <c r="M58" s="96">
        <v>188</v>
      </c>
      <c r="N58" s="91">
        <f>M58/J58</f>
        <v>188</v>
      </c>
      <c r="O58" s="97">
        <f t="shared" si="0"/>
        <v>9.90425531944186</v>
      </c>
      <c r="P58" s="57"/>
      <c r="Q58" s="58"/>
      <c r="R58" s="94"/>
      <c r="S58" s="94"/>
      <c r="T58" s="95">
        <v>1862.00000005507</v>
      </c>
      <c r="U58" s="96">
        <v>188</v>
      </c>
      <c r="V58" s="100">
        <f t="shared" si="2"/>
        <v>9.90425531944186</v>
      </c>
    </row>
    <row r="59" spans="1:22" s="59" customFormat="1" ht="11.25">
      <c r="A59" s="51">
        <v>53</v>
      </c>
      <c r="B59" s="52"/>
      <c r="C59" s="53" t="s">
        <v>126</v>
      </c>
      <c r="D59" s="54" t="s">
        <v>26</v>
      </c>
      <c r="E59" s="114" t="s">
        <v>126</v>
      </c>
      <c r="F59" s="55">
        <v>43616</v>
      </c>
      <c r="G59" s="56" t="s">
        <v>37</v>
      </c>
      <c r="H59" s="66">
        <v>21</v>
      </c>
      <c r="I59" s="66">
        <v>7</v>
      </c>
      <c r="J59" s="87">
        <v>7</v>
      </c>
      <c r="K59" s="67">
        <v>2</v>
      </c>
      <c r="L59" s="73">
        <v>2617</v>
      </c>
      <c r="M59" s="74">
        <v>185</v>
      </c>
      <c r="N59" s="91">
        <f>M59/J59</f>
        <v>26.428571428571427</v>
      </c>
      <c r="O59" s="97">
        <f t="shared" si="0"/>
        <v>14.145945945945947</v>
      </c>
      <c r="P59" s="57">
        <v>6023.57</v>
      </c>
      <c r="Q59" s="58">
        <v>362</v>
      </c>
      <c r="R59" s="94">
        <f>IF(P59&lt;&gt;0,-(P59-L59)/P59,"")</f>
        <v>-0.5655400368884232</v>
      </c>
      <c r="S59" s="94">
        <f>IF(Q59&lt;&gt;0,-(Q59-M59)/Q59,"")</f>
        <v>-0.4889502762430939</v>
      </c>
      <c r="T59" s="73">
        <v>21369.97</v>
      </c>
      <c r="U59" s="74">
        <v>1413</v>
      </c>
      <c r="V59" s="100">
        <f t="shared" si="2"/>
        <v>15.123828733191791</v>
      </c>
    </row>
    <row r="60" spans="1:22" s="59" customFormat="1" ht="11.25">
      <c r="A60" s="51">
        <v>54</v>
      </c>
      <c r="B60" s="52"/>
      <c r="C60" s="113" t="s">
        <v>80</v>
      </c>
      <c r="D60" s="127" t="s">
        <v>38</v>
      </c>
      <c r="E60" s="122" t="s">
        <v>83</v>
      </c>
      <c r="F60" s="63">
        <v>43483</v>
      </c>
      <c r="G60" s="123" t="s">
        <v>34</v>
      </c>
      <c r="H60" s="124">
        <v>17</v>
      </c>
      <c r="I60" s="124">
        <v>1</v>
      </c>
      <c r="J60" s="129">
        <v>1</v>
      </c>
      <c r="K60" s="124">
        <v>11</v>
      </c>
      <c r="L60" s="134">
        <v>1652</v>
      </c>
      <c r="M60" s="131">
        <v>165</v>
      </c>
      <c r="N60" s="91">
        <f>M60/J60</f>
        <v>165</v>
      </c>
      <c r="O60" s="97">
        <f t="shared" si="0"/>
        <v>10.012121212121212</v>
      </c>
      <c r="P60" s="125">
        <v>5939.89</v>
      </c>
      <c r="Q60" s="126">
        <v>524</v>
      </c>
      <c r="R60" s="94">
        <f>IF(P60&lt;&gt;0,-(P60-L60)/P60,"")</f>
        <v>-0.7218803715220315</v>
      </c>
      <c r="S60" s="94">
        <f>IF(Q60&lt;&gt;0,-(Q60-M60)/Q60,"")</f>
        <v>-0.6851145038167938</v>
      </c>
      <c r="T60" s="95">
        <v>178637.4</v>
      </c>
      <c r="U60" s="96">
        <v>15715</v>
      </c>
      <c r="V60" s="100">
        <f t="shared" si="2"/>
        <v>11.367317849188673</v>
      </c>
    </row>
    <row r="61" spans="1:22" s="59" customFormat="1" ht="11.25">
      <c r="A61" s="51">
        <v>55</v>
      </c>
      <c r="B61" s="60" t="s">
        <v>24</v>
      </c>
      <c r="C61" s="53" t="s">
        <v>150</v>
      </c>
      <c r="D61" s="54" t="s">
        <v>35</v>
      </c>
      <c r="E61" s="114" t="s">
        <v>150</v>
      </c>
      <c r="F61" s="55">
        <v>43630</v>
      </c>
      <c r="G61" s="56" t="s">
        <v>44</v>
      </c>
      <c r="H61" s="66">
        <v>5</v>
      </c>
      <c r="I61" s="66">
        <v>5</v>
      </c>
      <c r="J61" s="87">
        <v>5</v>
      </c>
      <c r="K61" s="67">
        <v>5</v>
      </c>
      <c r="L61" s="95">
        <v>2087.00000004332</v>
      </c>
      <c r="M61" s="96">
        <v>151</v>
      </c>
      <c r="N61" s="91">
        <f>M61/J61</f>
        <v>30.2</v>
      </c>
      <c r="O61" s="97">
        <f t="shared" si="0"/>
        <v>13.821192053267021</v>
      </c>
      <c r="P61" s="57"/>
      <c r="Q61" s="58"/>
      <c r="R61" s="94"/>
      <c r="S61" s="94"/>
      <c r="T61" s="95">
        <v>2087.00000004332</v>
      </c>
      <c r="U61" s="96">
        <v>151</v>
      </c>
      <c r="V61" s="100">
        <f t="shared" si="2"/>
        <v>13.821192053267021</v>
      </c>
    </row>
    <row r="62" spans="1:22" s="59" customFormat="1" ht="11.25">
      <c r="A62" s="51">
        <v>56</v>
      </c>
      <c r="B62" s="52"/>
      <c r="C62" s="53" t="s">
        <v>139</v>
      </c>
      <c r="D62" s="54" t="s">
        <v>33</v>
      </c>
      <c r="E62" s="114" t="s">
        <v>139</v>
      </c>
      <c r="F62" s="55">
        <v>43623</v>
      </c>
      <c r="G62" s="56" t="s">
        <v>37</v>
      </c>
      <c r="H62" s="66">
        <v>5</v>
      </c>
      <c r="I62" s="66">
        <v>4</v>
      </c>
      <c r="J62" s="87">
        <v>4</v>
      </c>
      <c r="K62" s="67">
        <v>1</v>
      </c>
      <c r="L62" s="73">
        <v>901</v>
      </c>
      <c r="M62" s="74">
        <v>80</v>
      </c>
      <c r="N62" s="91">
        <f>M62/J62</f>
        <v>20</v>
      </c>
      <c r="O62" s="97">
        <f t="shared" si="0"/>
        <v>11.2625</v>
      </c>
      <c r="P62" s="57">
        <v>3856</v>
      </c>
      <c r="Q62" s="58">
        <v>278</v>
      </c>
      <c r="R62" s="94">
        <f aca="true" t="shared" si="8" ref="R62:R80">IF(P62&lt;&gt;0,-(P62-L62)/P62,"")</f>
        <v>-0.766338174273859</v>
      </c>
      <c r="S62" s="94">
        <f aca="true" t="shared" si="9" ref="S62:S80">IF(Q62&lt;&gt;0,-(Q62-M62)/Q62,"")</f>
        <v>-0.7122302158273381</v>
      </c>
      <c r="T62" s="73">
        <v>4757</v>
      </c>
      <c r="U62" s="74">
        <v>358</v>
      </c>
      <c r="V62" s="100">
        <f t="shared" si="2"/>
        <v>13.287709497206704</v>
      </c>
    </row>
    <row r="63" spans="1:22" s="59" customFormat="1" ht="11.25">
      <c r="A63" s="51">
        <v>57</v>
      </c>
      <c r="B63" s="52"/>
      <c r="C63" s="53" t="s">
        <v>95</v>
      </c>
      <c r="D63" s="54" t="s">
        <v>35</v>
      </c>
      <c r="E63" s="114" t="s">
        <v>95</v>
      </c>
      <c r="F63" s="55">
        <v>43539</v>
      </c>
      <c r="G63" s="56" t="s">
        <v>31</v>
      </c>
      <c r="H63" s="66">
        <v>394</v>
      </c>
      <c r="I63" s="66">
        <v>1</v>
      </c>
      <c r="J63" s="87">
        <v>1</v>
      </c>
      <c r="K63" s="67">
        <v>14</v>
      </c>
      <c r="L63" s="95">
        <v>360</v>
      </c>
      <c r="M63" s="96">
        <v>60</v>
      </c>
      <c r="N63" s="91">
        <f>M63/J63</f>
        <v>60</v>
      </c>
      <c r="O63" s="97">
        <f t="shared" si="0"/>
        <v>6</v>
      </c>
      <c r="P63" s="57">
        <v>300</v>
      </c>
      <c r="Q63" s="58">
        <v>50</v>
      </c>
      <c r="R63" s="94">
        <f t="shared" si="8"/>
        <v>0.2</v>
      </c>
      <c r="S63" s="94">
        <f t="shared" si="9"/>
        <v>0.2</v>
      </c>
      <c r="T63" s="95">
        <v>7843693.26</v>
      </c>
      <c r="U63" s="96">
        <v>571481</v>
      </c>
      <c r="V63" s="100">
        <f t="shared" si="2"/>
        <v>13.725203917540565</v>
      </c>
    </row>
    <row r="64" spans="1:22" s="59" customFormat="1" ht="11.25">
      <c r="A64" s="51">
        <v>58</v>
      </c>
      <c r="B64" s="52"/>
      <c r="C64" s="61" t="s">
        <v>66</v>
      </c>
      <c r="D64" s="62" t="s">
        <v>26</v>
      </c>
      <c r="E64" s="116" t="s">
        <v>67</v>
      </c>
      <c r="F64" s="63">
        <v>43329</v>
      </c>
      <c r="G64" s="56" t="s">
        <v>90</v>
      </c>
      <c r="H64" s="68">
        <v>150</v>
      </c>
      <c r="I64" s="68">
        <v>1</v>
      </c>
      <c r="J64" s="87">
        <v>1</v>
      </c>
      <c r="K64" s="67">
        <v>20</v>
      </c>
      <c r="L64" s="73">
        <v>960</v>
      </c>
      <c r="M64" s="74">
        <v>48</v>
      </c>
      <c r="N64" s="91">
        <f>M64/J64</f>
        <v>48</v>
      </c>
      <c r="O64" s="97">
        <f t="shared" si="0"/>
        <v>20</v>
      </c>
      <c r="P64" s="57">
        <v>846</v>
      </c>
      <c r="Q64" s="58">
        <v>141</v>
      </c>
      <c r="R64" s="94">
        <f t="shared" si="8"/>
        <v>0.1347517730496454</v>
      </c>
      <c r="S64" s="94">
        <f t="shared" si="9"/>
        <v>-0.6595744680851063</v>
      </c>
      <c r="T64" s="69">
        <v>279679.26</v>
      </c>
      <c r="U64" s="70">
        <v>23191</v>
      </c>
      <c r="V64" s="100">
        <f t="shared" si="2"/>
        <v>12.059818895261094</v>
      </c>
    </row>
    <row r="65" spans="1:22" s="59" customFormat="1" ht="11.25">
      <c r="A65" s="51">
        <v>59</v>
      </c>
      <c r="B65" s="52"/>
      <c r="C65" s="53" t="s">
        <v>105</v>
      </c>
      <c r="D65" s="54" t="s">
        <v>25</v>
      </c>
      <c r="E65" s="114" t="s">
        <v>105</v>
      </c>
      <c r="F65" s="55">
        <v>43574</v>
      </c>
      <c r="G65" s="56" t="s">
        <v>31</v>
      </c>
      <c r="H65" s="66">
        <v>106</v>
      </c>
      <c r="I65" s="66">
        <v>1</v>
      </c>
      <c r="J65" s="87">
        <v>1</v>
      </c>
      <c r="K65" s="67">
        <v>5</v>
      </c>
      <c r="L65" s="95">
        <v>560</v>
      </c>
      <c r="M65" s="96">
        <v>43</v>
      </c>
      <c r="N65" s="91">
        <f>M65/J65</f>
        <v>43</v>
      </c>
      <c r="O65" s="97">
        <f t="shared" si="0"/>
        <v>13.023255813953488</v>
      </c>
      <c r="P65" s="57">
        <v>2125.8</v>
      </c>
      <c r="Q65" s="58">
        <v>103</v>
      </c>
      <c r="R65" s="94">
        <f t="shared" si="8"/>
        <v>-0.7365697619719636</v>
      </c>
      <c r="S65" s="94">
        <f t="shared" si="9"/>
        <v>-0.5825242718446602</v>
      </c>
      <c r="T65" s="95">
        <v>348420.11</v>
      </c>
      <c r="U65" s="96">
        <v>18234</v>
      </c>
      <c r="V65" s="100">
        <f t="shared" si="2"/>
        <v>19.108265328507184</v>
      </c>
    </row>
    <row r="66" spans="1:22" s="59" customFormat="1" ht="11.25">
      <c r="A66" s="51">
        <v>60</v>
      </c>
      <c r="B66" s="52"/>
      <c r="C66" s="53" t="s">
        <v>129</v>
      </c>
      <c r="D66" s="54" t="s">
        <v>26</v>
      </c>
      <c r="E66" s="114" t="s">
        <v>129</v>
      </c>
      <c r="F66" s="55">
        <v>43616</v>
      </c>
      <c r="G66" s="56" t="s">
        <v>41</v>
      </c>
      <c r="H66" s="66">
        <v>58</v>
      </c>
      <c r="I66" s="66">
        <v>1</v>
      </c>
      <c r="J66" s="87">
        <v>1</v>
      </c>
      <c r="K66" s="67">
        <v>2</v>
      </c>
      <c r="L66" s="95">
        <v>412</v>
      </c>
      <c r="M66" s="96">
        <v>42</v>
      </c>
      <c r="N66" s="91">
        <f>M66/J66</f>
        <v>42</v>
      </c>
      <c r="O66" s="97">
        <f t="shared" si="0"/>
        <v>9.80952380952381</v>
      </c>
      <c r="P66" s="57">
        <v>6227</v>
      </c>
      <c r="Q66" s="58">
        <v>458</v>
      </c>
      <c r="R66" s="94">
        <f t="shared" si="8"/>
        <v>-0.9338365183876666</v>
      </c>
      <c r="S66" s="94">
        <f t="shared" si="9"/>
        <v>-0.9082969432314411</v>
      </c>
      <c r="T66" s="95">
        <v>36057.17</v>
      </c>
      <c r="U66" s="96">
        <v>2546</v>
      </c>
      <c r="V66" s="100">
        <f t="shared" si="2"/>
        <v>14.162282010997643</v>
      </c>
    </row>
    <row r="67" spans="1:22" s="59" customFormat="1" ht="11.25">
      <c r="A67" s="51">
        <v>61</v>
      </c>
      <c r="B67" s="52"/>
      <c r="C67" s="53" t="s">
        <v>103</v>
      </c>
      <c r="D67" s="54" t="s">
        <v>33</v>
      </c>
      <c r="E67" s="114" t="s">
        <v>103</v>
      </c>
      <c r="F67" s="55">
        <v>42479</v>
      </c>
      <c r="G67" s="56" t="s">
        <v>37</v>
      </c>
      <c r="H67" s="66">
        <v>28</v>
      </c>
      <c r="I67" s="66">
        <v>1</v>
      </c>
      <c r="J67" s="87">
        <v>1</v>
      </c>
      <c r="K67" s="67">
        <v>7</v>
      </c>
      <c r="L67" s="73">
        <v>560</v>
      </c>
      <c r="M67" s="74">
        <v>35</v>
      </c>
      <c r="N67" s="91">
        <f>M67/J67</f>
        <v>35</v>
      </c>
      <c r="O67" s="97">
        <f t="shared" si="0"/>
        <v>16</v>
      </c>
      <c r="P67" s="57">
        <v>689</v>
      </c>
      <c r="Q67" s="58">
        <v>52</v>
      </c>
      <c r="R67" s="94">
        <f t="shared" si="8"/>
        <v>-0.18722786647314948</v>
      </c>
      <c r="S67" s="94">
        <f t="shared" si="9"/>
        <v>-0.3269230769230769</v>
      </c>
      <c r="T67" s="73">
        <v>128312.86000000002</v>
      </c>
      <c r="U67" s="74">
        <v>9140</v>
      </c>
      <c r="V67" s="100">
        <f t="shared" si="2"/>
        <v>14.038606126914663</v>
      </c>
    </row>
    <row r="68" spans="1:22" s="59" customFormat="1" ht="11.25">
      <c r="A68" s="51">
        <v>62</v>
      </c>
      <c r="B68" s="52"/>
      <c r="C68" s="53" t="s">
        <v>91</v>
      </c>
      <c r="D68" s="54" t="s">
        <v>35</v>
      </c>
      <c r="E68" s="114" t="s">
        <v>92</v>
      </c>
      <c r="F68" s="55">
        <v>43532</v>
      </c>
      <c r="G68" s="56" t="s">
        <v>37</v>
      </c>
      <c r="H68" s="66">
        <v>50</v>
      </c>
      <c r="I68" s="66">
        <v>1</v>
      </c>
      <c r="J68" s="87">
        <v>1</v>
      </c>
      <c r="K68" s="67">
        <v>11</v>
      </c>
      <c r="L68" s="73">
        <v>370</v>
      </c>
      <c r="M68" s="74">
        <v>28</v>
      </c>
      <c r="N68" s="91">
        <f>M68/J68</f>
        <v>28</v>
      </c>
      <c r="O68" s="97">
        <f t="shared" si="0"/>
        <v>13.214285714285714</v>
      </c>
      <c r="P68" s="57">
        <v>2275</v>
      </c>
      <c r="Q68" s="58">
        <v>137</v>
      </c>
      <c r="R68" s="94">
        <f t="shared" si="8"/>
        <v>-0.8373626373626374</v>
      </c>
      <c r="S68" s="94">
        <f t="shared" si="9"/>
        <v>-0.7956204379562044</v>
      </c>
      <c r="T68" s="73">
        <v>356563.89999999997</v>
      </c>
      <c r="U68" s="74">
        <v>26532</v>
      </c>
      <c r="V68" s="100">
        <f t="shared" si="2"/>
        <v>13.43901326699834</v>
      </c>
    </row>
    <row r="69" spans="1:22" s="59" customFormat="1" ht="11.25">
      <c r="A69" s="51">
        <v>63</v>
      </c>
      <c r="B69" s="64"/>
      <c r="C69" s="61" t="s">
        <v>86</v>
      </c>
      <c r="D69" s="62" t="s">
        <v>38</v>
      </c>
      <c r="E69" s="116" t="s">
        <v>87</v>
      </c>
      <c r="F69" s="63">
        <v>43504</v>
      </c>
      <c r="G69" s="56" t="s">
        <v>90</v>
      </c>
      <c r="H69" s="68">
        <v>103</v>
      </c>
      <c r="I69" s="68">
        <v>1</v>
      </c>
      <c r="J69" s="87">
        <v>1</v>
      </c>
      <c r="K69" s="67">
        <v>6</v>
      </c>
      <c r="L69" s="95">
        <v>290</v>
      </c>
      <c r="M69" s="96">
        <v>23</v>
      </c>
      <c r="N69" s="91">
        <f>M69/J69</f>
        <v>23</v>
      </c>
      <c r="O69" s="97">
        <f t="shared" si="0"/>
        <v>12.608695652173912</v>
      </c>
      <c r="P69" s="57">
        <v>17920.1</v>
      </c>
      <c r="Q69" s="58">
        <v>763</v>
      </c>
      <c r="R69" s="94">
        <f t="shared" si="8"/>
        <v>-0.9838170545923293</v>
      </c>
      <c r="S69" s="94">
        <f t="shared" si="9"/>
        <v>-0.9698558322411533</v>
      </c>
      <c r="T69" s="98">
        <v>858440.82</v>
      </c>
      <c r="U69" s="99">
        <v>47149</v>
      </c>
      <c r="V69" s="100">
        <f t="shared" si="2"/>
        <v>18.206978302827206</v>
      </c>
    </row>
    <row r="70" spans="1:22" s="59" customFormat="1" ht="11.25">
      <c r="A70" s="51">
        <v>64</v>
      </c>
      <c r="B70" s="64"/>
      <c r="C70" s="61" t="s">
        <v>72</v>
      </c>
      <c r="D70" s="62" t="s">
        <v>25</v>
      </c>
      <c r="E70" s="116" t="s">
        <v>73</v>
      </c>
      <c r="F70" s="63">
        <v>43420</v>
      </c>
      <c r="G70" s="56" t="s">
        <v>90</v>
      </c>
      <c r="H70" s="68">
        <v>79</v>
      </c>
      <c r="I70" s="68">
        <v>1</v>
      </c>
      <c r="J70" s="87">
        <v>1</v>
      </c>
      <c r="K70" s="67">
        <v>3</v>
      </c>
      <c r="L70" s="95">
        <v>280</v>
      </c>
      <c r="M70" s="96">
        <v>22</v>
      </c>
      <c r="N70" s="91">
        <f>M70/J70</f>
        <v>22</v>
      </c>
      <c r="O70" s="97">
        <f t="shared" si="0"/>
        <v>12.727272727272727</v>
      </c>
      <c r="P70" s="57">
        <v>37736.58</v>
      </c>
      <c r="Q70" s="58">
        <v>2062</v>
      </c>
      <c r="R70" s="94">
        <f t="shared" si="8"/>
        <v>-0.992580143722616</v>
      </c>
      <c r="S70" s="94">
        <f t="shared" si="9"/>
        <v>-0.9893307468477207</v>
      </c>
      <c r="T70" s="98">
        <v>278227.87</v>
      </c>
      <c r="U70" s="99">
        <v>17917</v>
      </c>
      <c r="V70" s="100">
        <f t="shared" si="2"/>
        <v>15.528708489144387</v>
      </c>
    </row>
    <row r="71" spans="1:22" s="59" customFormat="1" ht="11.25">
      <c r="A71" s="51">
        <v>65</v>
      </c>
      <c r="B71" s="52"/>
      <c r="C71" s="53" t="s">
        <v>115</v>
      </c>
      <c r="D71" s="54" t="s">
        <v>28</v>
      </c>
      <c r="E71" s="114" t="s">
        <v>115</v>
      </c>
      <c r="F71" s="55">
        <v>43602</v>
      </c>
      <c r="G71" s="56" t="s">
        <v>31</v>
      </c>
      <c r="H71" s="66">
        <v>251</v>
      </c>
      <c r="I71" s="66">
        <v>2</v>
      </c>
      <c r="J71" s="87">
        <v>2</v>
      </c>
      <c r="K71" s="67">
        <v>5</v>
      </c>
      <c r="L71" s="95">
        <v>189</v>
      </c>
      <c r="M71" s="96">
        <v>16</v>
      </c>
      <c r="N71" s="91">
        <f>M71/J71</f>
        <v>8</v>
      </c>
      <c r="O71" s="97">
        <f aca="true" t="shared" si="10" ref="O71:O80">L71/M71</f>
        <v>11.8125</v>
      </c>
      <c r="P71" s="57">
        <v>186</v>
      </c>
      <c r="Q71" s="58">
        <v>16</v>
      </c>
      <c r="R71" s="94">
        <f t="shared" si="8"/>
        <v>0.016129032258064516</v>
      </c>
      <c r="S71" s="94">
        <f t="shared" si="9"/>
        <v>0</v>
      </c>
      <c r="T71" s="95">
        <v>383248.51</v>
      </c>
      <c r="U71" s="96">
        <v>24122</v>
      </c>
      <c r="V71" s="100">
        <f aca="true" t="shared" si="11" ref="V71:V80">T71/U71</f>
        <v>15.88792430146754</v>
      </c>
    </row>
    <row r="72" spans="1:22" s="59" customFormat="1" ht="11.25">
      <c r="A72" s="51">
        <v>66</v>
      </c>
      <c r="B72" s="52"/>
      <c r="C72" s="53" t="s">
        <v>56</v>
      </c>
      <c r="D72" s="54" t="s">
        <v>35</v>
      </c>
      <c r="E72" s="114" t="s">
        <v>56</v>
      </c>
      <c r="F72" s="55">
        <v>42853</v>
      </c>
      <c r="G72" s="56" t="s">
        <v>32</v>
      </c>
      <c r="H72" s="66">
        <v>22</v>
      </c>
      <c r="I72" s="66">
        <v>1</v>
      </c>
      <c r="J72" s="87">
        <v>1</v>
      </c>
      <c r="K72" s="67">
        <v>18</v>
      </c>
      <c r="L72" s="95">
        <v>162</v>
      </c>
      <c r="M72" s="99">
        <v>10</v>
      </c>
      <c r="N72" s="91">
        <f>M72/J72</f>
        <v>10</v>
      </c>
      <c r="O72" s="97">
        <f t="shared" si="10"/>
        <v>16.2</v>
      </c>
      <c r="P72" s="57">
        <v>535</v>
      </c>
      <c r="Q72" s="65">
        <v>33</v>
      </c>
      <c r="R72" s="94">
        <f t="shared" si="8"/>
        <v>-0.697196261682243</v>
      </c>
      <c r="S72" s="94">
        <f t="shared" si="9"/>
        <v>-0.696969696969697</v>
      </c>
      <c r="T72" s="98">
        <v>134237.22</v>
      </c>
      <c r="U72" s="99">
        <v>10157</v>
      </c>
      <c r="V72" s="100">
        <f t="shared" si="11"/>
        <v>13.216227232450526</v>
      </c>
    </row>
    <row r="73" spans="1:22" s="59" customFormat="1" ht="11.25">
      <c r="A73" s="51">
        <v>67</v>
      </c>
      <c r="B73" s="52"/>
      <c r="C73" s="53" t="s">
        <v>70</v>
      </c>
      <c r="D73" s="54" t="s">
        <v>47</v>
      </c>
      <c r="E73" s="114" t="s">
        <v>70</v>
      </c>
      <c r="F73" s="55">
        <v>43406</v>
      </c>
      <c r="G73" s="56" t="s">
        <v>37</v>
      </c>
      <c r="H73" s="66">
        <v>30</v>
      </c>
      <c r="I73" s="66">
        <v>1</v>
      </c>
      <c r="J73" s="87">
        <v>1</v>
      </c>
      <c r="K73" s="67">
        <v>20</v>
      </c>
      <c r="L73" s="73">
        <v>154</v>
      </c>
      <c r="M73" s="74">
        <v>10</v>
      </c>
      <c r="N73" s="91">
        <f>M73/J73</f>
        <v>10</v>
      </c>
      <c r="O73" s="97">
        <f t="shared" si="10"/>
        <v>15.4</v>
      </c>
      <c r="P73" s="57">
        <v>530.999999985063</v>
      </c>
      <c r="Q73" s="58">
        <v>33</v>
      </c>
      <c r="R73" s="94">
        <f t="shared" si="8"/>
        <v>-0.7099811676001281</v>
      </c>
      <c r="S73" s="94">
        <f t="shared" si="9"/>
        <v>-0.696969696969697</v>
      </c>
      <c r="T73" s="73">
        <v>528025.39</v>
      </c>
      <c r="U73" s="74">
        <v>41415</v>
      </c>
      <c r="V73" s="100">
        <f t="shared" si="11"/>
        <v>12.74961704696366</v>
      </c>
    </row>
    <row r="74" spans="1:22" s="59" customFormat="1" ht="11.25">
      <c r="A74" s="51">
        <v>68</v>
      </c>
      <c r="B74" s="52"/>
      <c r="C74" s="53" t="s">
        <v>74</v>
      </c>
      <c r="D74" s="54" t="s">
        <v>25</v>
      </c>
      <c r="E74" s="114" t="s">
        <v>75</v>
      </c>
      <c r="F74" s="55">
        <v>43427</v>
      </c>
      <c r="G74" s="56" t="s">
        <v>37</v>
      </c>
      <c r="H74" s="66">
        <v>12</v>
      </c>
      <c r="I74" s="66">
        <v>1</v>
      </c>
      <c r="J74" s="87">
        <v>1</v>
      </c>
      <c r="K74" s="67">
        <v>10</v>
      </c>
      <c r="L74" s="95">
        <v>111</v>
      </c>
      <c r="M74" s="96">
        <v>7</v>
      </c>
      <c r="N74" s="91">
        <f>M74/J74</f>
        <v>7</v>
      </c>
      <c r="O74" s="97">
        <f t="shared" si="10"/>
        <v>15.857142857142858</v>
      </c>
      <c r="P74" s="57">
        <v>191.999999988914</v>
      </c>
      <c r="Q74" s="58">
        <v>12</v>
      </c>
      <c r="R74" s="94">
        <f t="shared" si="8"/>
        <v>-0.4218749999666193</v>
      </c>
      <c r="S74" s="94">
        <f t="shared" si="9"/>
        <v>-0.4166666666666667</v>
      </c>
      <c r="T74" s="73">
        <v>44772.67</v>
      </c>
      <c r="U74" s="74">
        <v>4734</v>
      </c>
      <c r="V74" s="100">
        <f t="shared" si="11"/>
        <v>9.457682720743557</v>
      </c>
    </row>
    <row r="75" spans="1:22" s="59" customFormat="1" ht="11.25">
      <c r="A75" s="51">
        <v>69</v>
      </c>
      <c r="B75" s="52"/>
      <c r="C75" s="53" t="s">
        <v>76</v>
      </c>
      <c r="D75" s="54" t="s">
        <v>47</v>
      </c>
      <c r="E75" s="114" t="s">
        <v>77</v>
      </c>
      <c r="F75" s="55">
        <v>43469</v>
      </c>
      <c r="G75" s="56" t="s">
        <v>37</v>
      </c>
      <c r="H75" s="66">
        <v>20</v>
      </c>
      <c r="I75" s="66">
        <v>1</v>
      </c>
      <c r="J75" s="87">
        <v>1</v>
      </c>
      <c r="K75" s="67">
        <v>11</v>
      </c>
      <c r="L75" s="73">
        <v>92</v>
      </c>
      <c r="M75" s="74">
        <v>6</v>
      </c>
      <c r="N75" s="91">
        <f>M75/J75</f>
        <v>6</v>
      </c>
      <c r="O75" s="97">
        <f t="shared" si="10"/>
        <v>15.333333333333334</v>
      </c>
      <c r="P75" s="57">
        <v>213.000000023771</v>
      </c>
      <c r="Q75" s="58">
        <v>14</v>
      </c>
      <c r="R75" s="94">
        <f t="shared" si="8"/>
        <v>-0.5680751174190952</v>
      </c>
      <c r="S75" s="94">
        <f t="shared" si="9"/>
        <v>-0.5714285714285714</v>
      </c>
      <c r="T75" s="73">
        <v>160646.58</v>
      </c>
      <c r="U75" s="74">
        <v>13401</v>
      </c>
      <c r="V75" s="100">
        <f t="shared" si="11"/>
        <v>11.9876561450638</v>
      </c>
    </row>
    <row r="76" spans="1:22" s="59" customFormat="1" ht="11.25">
      <c r="A76" s="51">
        <v>70</v>
      </c>
      <c r="B76" s="52"/>
      <c r="C76" s="53" t="s">
        <v>96</v>
      </c>
      <c r="D76" s="54" t="s">
        <v>47</v>
      </c>
      <c r="E76" s="114" t="s">
        <v>96</v>
      </c>
      <c r="F76" s="55">
        <v>43546</v>
      </c>
      <c r="G76" s="56" t="s">
        <v>37</v>
      </c>
      <c r="H76" s="66">
        <v>2</v>
      </c>
      <c r="I76" s="66">
        <v>1</v>
      </c>
      <c r="J76" s="87">
        <v>1</v>
      </c>
      <c r="K76" s="67">
        <v>5</v>
      </c>
      <c r="L76" s="73">
        <v>90</v>
      </c>
      <c r="M76" s="74">
        <v>6</v>
      </c>
      <c r="N76" s="91">
        <f>M76/J76</f>
        <v>6</v>
      </c>
      <c r="O76" s="97">
        <f t="shared" si="10"/>
        <v>15</v>
      </c>
      <c r="P76" s="57">
        <v>127</v>
      </c>
      <c r="Q76" s="58">
        <v>24</v>
      </c>
      <c r="R76" s="94">
        <f t="shared" si="8"/>
        <v>-0.29133858267716534</v>
      </c>
      <c r="S76" s="94">
        <f t="shared" si="9"/>
        <v>-0.75</v>
      </c>
      <c r="T76" s="73">
        <v>5595.4</v>
      </c>
      <c r="U76" s="74">
        <v>422</v>
      </c>
      <c r="V76" s="100">
        <f t="shared" si="11"/>
        <v>13.259241706161136</v>
      </c>
    </row>
    <row r="77" spans="1:22" s="59" customFormat="1" ht="11.25">
      <c r="A77" s="51">
        <v>71</v>
      </c>
      <c r="B77" s="52"/>
      <c r="C77" s="53" t="s">
        <v>59</v>
      </c>
      <c r="D77" s="54"/>
      <c r="E77" s="114" t="s">
        <v>60</v>
      </c>
      <c r="F77" s="55">
        <v>42489</v>
      </c>
      <c r="G77" s="56" t="s">
        <v>36</v>
      </c>
      <c r="H77" s="66">
        <v>92</v>
      </c>
      <c r="I77" s="66">
        <v>1</v>
      </c>
      <c r="J77" s="87">
        <v>1</v>
      </c>
      <c r="K77" s="67">
        <v>10</v>
      </c>
      <c r="L77" s="95">
        <v>27.9999999990604</v>
      </c>
      <c r="M77" s="99">
        <v>5</v>
      </c>
      <c r="N77" s="91">
        <f>M77/J77</f>
        <v>5</v>
      </c>
      <c r="O77" s="97">
        <f t="shared" si="10"/>
        <v>5.59999999981208</v>
      </c>
      <c r="P77" s="57">
        <v>80</v>
      </c>
      <c r="Q77" s="65">
        <v>10</v>
      </c>
      <c r="R77" s="94">
        <f t="shared" si="8"/>
        <v>-0.650000000011745</v>
      </c>
      <c r="S77" s="94">
        <f t="shared" si="9"/>
        <v>-0.5</v>
      </c>
      <c r="T77" s="98">
        <v>9357</v>
      </c>
      <c r="U77" s="99">
        <v>1099</v>
      </c>
      <c r="V77" s="100">
        <f t="shared" si="11"/>
        <v>8.51410373066424</v>
      </c>
    </row>
    <row r="78" spans="1:22" s="59" customFormat="1" ht="11.25">
      <c r="A78" s="51">
        <v>72</v>
      </c>
      <c r="B78" s="52"/>
      <c r="C78" s="53" t="s">
        <v>54</v>
      </c>
      <c r="D78" s="54" t="s">
        <v>35</v>
      </c>
      <c r="E78" s="114" t="s">
        <v>55</v>
      </c>
      <c r="F78" s="55">
        <v>43105</v>
      </c>
      <c r="G78" s="56" t="s">
        <v>37</v>
      </c>
      <c r="H78" s="66">
        <v>21</v>
      </c>
      <c r="I78" s="66">
        <v>1</v>
      </c>
      <c r="J78" s="87">
        <v>1</v>
      </c>
      <c r="K78" s="67">
        <v>9</v>
      </c>
      <c r="L78" s="95">
        <v>32</v>
      </c>
      <c r="M78" s="96">
        <v>2</v>
      </c>
      <c r="N78" s="91">
        <f>M78/J78</f>
        <v>2</v>
      </c>
      <c r="O78" s="97">
        <f t="shared" si="10"/>
        <v>16</v>
      </c>
      <c r="P78" s="57">
        <v>2851.2</v>
      </c>
      <c r="Q78" s="58">
        <v>570</v>
      </c>
      <c r="R78" s="94">
        <f t="shared" si="8"/>
        <v>-0.9887766554433222</v>
      </c>
      <c r="S78" s="94">
        <f t="shared" si="9"/>
        <v>-0.9964912280701754</v>
      </c>
      <c r="T78" s="95">
        <v>53416.38</v>
      </c>
      <c r="U78" s="96">
        <v>5243</v>
      </c>
      <c r="V78" s="100">
        <f t="shared" si="11"/>
        <v>10.188132748426472</v>
      </c>
    </row>
    <row r="79" spans="1:22" s="59" customFormat="1" ht="11.25">
      <c r="A79" s="51">
        <v>73</v>
      </c>
      <c r="B79" s="52"/>
      <c r="C79" s="53" t="s">
        <v>71</v>
      </c>
      <c r="D79" s="54" t="s">
        <v>26</v>
      </c>
      <c r="E79" s="114" t="s">
        <v>71</v>
      </c>
      <c r="F79" s="55">
        <v>43420</v>
      </c>
      <c r="G79" s="56" t="s">
        <v>37</v>
      </c>
      <c r="H79" s="66">
        <v>25</v>
      </c>
      <c r="I79" s="66">
        <v>1</v>
      </c>
      <c r="J79" s="87">
        <v>1</v>
      </c>
      <c r="K79" s="67">
        <v>13</v>
      </c>
      <c r="L79" s="95">
        <v>30</v>
      </c>
      <c r="M79" s="96">
        <v>2</v>
      </c>
      <c r="N79" s="91">
        <f>M79/J79</f>
        <v>2</v>
      </c>
      <c r="O79" s="97">
        <f t="shared" si="10"/>
        <v>15</v>
      </c>
      <c r="P79" s="57">
        <v>243</v>
      </c>
      <c r="Q79" s="58">
        <v>21</v>
      </c>
      <c r="R79" s="94">
        <f t="shared" si="8"/>
        <v>-0.8765432098765432</v>
      </c>
      <c r="S79" s="94">
        <f t="shared" si="9"/>
        <v>-0.9047619047619048</v>
      </c>
      <c r="T79" s="73">
        <v>73138.73999999999</v>
      </c>
      <c r="U79" s="74">
        <v>6523</v>
      </c>
      <c r="V79" s="100">
        <f t="shared" si="11"/>
        <v>11.212439061781387</v>
      </c>
    </row>
    <row r="80" spans="1:22" s="59" customFormat="1" ht="11.25">
      <c r="A80" s="51">
        <v>74</v>
      </c>
      <c r="B80" s="52"/>
      <c r="C80" s="53" t="s">
        <v>110</v>
      </c>
      <c r="D80" s="54" t="s">
        <v>47</v>
      </c>
      <c r="E80" s="114" t="s">
        <v>110</v>
      </c>
      <c r="F80" s="55">
        <v>43588</v>
      </c>
      <c r="G80" s="56" t="s">
        <v>37</v>
      </c>
      <c r="H80" s="66">
        <v>40</v>
      </c>
      <c r="I80" s="66">
        <v>1</v>
      </c>
      <c r="J80" s="87">
        <v>1</v>
      </c>
      <c r="K80" s="67">
        <v>6</v>
      </c>
      <c r="L80" s="73">
        <v>20</v>
      </c>
      <c r="M80" s="74">
        <v>2</v>
      </c>
      <c r="N80" s="91">
        <f>M80/J80</f>
        <v>2</v>
      </c>
      <c r="O80" s="97">
        <f t="shared" si="10"/>
        <v>10</v>
      </c>
      <c r="P80" s="57">
        <v>2761</v>
      </c>
      <c r="Q80" s="58">
        <v>187</v>
      </c>
      <c r="R80" s="94">
        <f t="shared" si="8"/>
        <v>-0.9927562477363274</v>
      </c>
      <c r="S80" s="94">
        <f t="shared" si="9"/>
        <v>-0.9893048128342246</v>
      </c>
      <c r="T80" s="73">
        <v>129228.05</v>
      </c>
      <c r="U80" s="74">
        <v>8942</v>
      </c>
      <c r="V80" s="100">
        <f t="shared" si="11"/>
        <v>14.45180608365019</v>
      </c>
    </row>
    <row r="81" spans="20:21" ht="11.25">
      <c r="T81" s="12"/>
      <c r="U81" s="11"/>
    </row>
    <row r="82" spans="20:21" ht="11.25">
      <c r="T82" s="12"/>
      <c r="U82" s="11"/>
    </row>
    <row r="83" spans="20:21" ht="11.25">
      <c r="T83" s="12"/>
      <c r="U83" s="11"/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2019-06-22T04:25:40Z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