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386" windowWidth="15420" windowHeight="3945" tabRatio="595" activeTab="0"/>
  </bookViews>
  <sheets>
    <sheet name="14-16.6.2019 (hafta sonu)" sheetId="1" r:id="rId1"/>
  </sheets>
  <definedNames>
    <definedName name="Excel_BuiltIn__FilterDatabase" localSheetId="0">'14-16.6.2019 (hafta sonu)'!$A$1:$AB$36</definedName>
    <definedName name="_xlnm.Print_Area" localSheetId="0">'14-16.6.2019 (hafta sonu)'!#REF!</definedName>
  </definedNames>
  <calcPr fullCalcOnLoad="1"/>
</workbook>
</file>

<file path=xl/sharedStrings.xml><?xml version="1.0" encoding="utf-8"?>
<sst xmlns="http://schemas.openxmlformats.org/spreadsheetml/2006/main" count="166" uniqueCount="98">
  <si>
    <t>Türkiye Haftalık Bilet Satışı ve Hasılat Raporu</t>
  </si>
  <si>
    <r>
      <rPr>
        <b/>
        <sz val="5"/>
        <rFont val="Corbel"/>
        <family val="2"/>
      </rP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</si>
  <si>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</si>
  <si>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</si>
  <si>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</si>
  <si>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</si>
  <si>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</si>
  <si>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</si>
  <si>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</si>
  <si>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KÜMÜLATİF</t>
  </si>
  <si>
    <t>FİLMİN ORİJİNAL ADI</t>
  </si>
  <si>
    <t>SINIFLANDIRMA</t>
  </si>
  <si>
    <t>FİLMİN TÜRKÇE ADI</t>
  </si>
  <si>
    <t>VİZYON TARİHİ</t>
  </si>
  <si>
    <t>DAĞITIM</t>
  </si>
  <si>
    <t>ÇIKIŞ KOPYA SAYISI</t>
  </si>
  <si>
    <t>LOKASYON</t>
  </si>
  <si>
    <t>PERDE</t>
  </si>
  <si>
    <t>HAFTA</t>
  </si>
  <si>
    <t>HASILAT</t>
  </si>
  <si>
    <t>BİLET SATIŞ</t>
  </si>
  <si>
    <t xml:space="preserve">HASILAT </t>
  </si>
  <si>
    <r>
      <rPr>
        <b/>
        <sz val="7"/>
        <color indexed="9"/>
        <rFont val="Calibri"/>
        <family val="2"/>
      </rPr>
      <t xml:space="preserve">BİLET SATIŞ    </t>
    </r>
    <r>
      <rPr>
        <b/>
        <sz val="7"/>
        <color indexed="10"/>
        <rFont val="Webdings"/>
        <family val="1"/>
      </rPr>
      <t>6</t>
    </r>
  </si>
  <si>
    <t>ORTALAMA
BİLET ADEDİ</t>
  </si>
  <si>
    <t>ORTALAMA
BİLET FİYATI</t>
  </si>
  <si>
    <t>BİLET</t>
  </si>
  <si>
    <t>HASILAT %</t>
  </si>
  <si>
    <t>BİLET %</t>
  </si>
  <si>
    <t>UIP TURKEY</t>
  </si>
  <si>
    <t>YENİ</t>
  </si>
  <si>
    <t>15+</t>
  </si>
  <si>
    <t>7+13A</t>
  </si>
  <si>
    <t>WARNER BROS. TURKEY</t>
  </si>
  <si>
    <t>7A</t>
  </si>
  <si>
    <t>CHANTIER FILMS</t>
  </si>
  <si>
    <t>G</t>
  </si>
  <si>
    <t>CGVMARS DAĞITIM</t>
  </si>
  <si>
    <t>BİR FİLM</t>
  </si>
  <si>
    <t>7+</t>
  </si>
  <si>
    <t>FİLMARTI</t>
  </si>
  <si>
    <t>13+</t>
  </si>
  <si>
    <t>BS DAĞITIM</t>
  </si>
  <si>
    <t>13+15A</t>
  </si>
  <si>
    <t>MC FİLM</t>
  </si>
  <si>
    <t>KURMACA</t>
  </si>
  <si>
    <t>18+</t>
  </si>
  <si>
    <t>KUYU</t>
  </si>
  <si>
    <t>CİNNET</t>
  </si>
  <si>
    <t>SİHİRLİ OYUNCAKLAR</t>
  </si>
  <si>
    <t>CJET</t>
  </si>
  <si>
    <t xml:space="preserve">CAN DOSTLAR </t>
  </si>
  <si>
    <t>CAN DOSTLAR</t>
  </si>
  <si>
    <t>TME FILMS</t>
  </si>
  <si>
    <t>AVENGERS:ENDGAME</t>
  </si>
  <si>
    <t>AVENGERS: ENDGAME</t>
  </si>
  <si>
    <t>KULYAS: LANETİN BEDELİ</t>
  </si>
  <si>
    <t>A TANG QI YU</t>
  </si>
  <si>
    <t>JOHN WICK 3:  PARABELLUM</t>
  </si>
  <si>
    <t>JOHN WICK 3</t>
  </si>
  <si>
    <t>UGLYDOLLS</t>
  </si>
  <si>
    <t>DOOR IN THE WOODS</t>
  </si>
  <si>
    <t>LANETLİ KAPI "PARANORMAL ORMAN"</t>
  </si>
  <si>
    <t>GRANS</t>
  </si>
  <si>
    <t>SINIR</t>
  </si>
  <si>
    <t>AYKUT ENİŞTE</t>
  </si>
  <si>
    <t>MISSION KATHMANDU: THE ADVENTURES OF NELLY &amp; SIMON</t>
  </si>
  <si>
    <t>ACEMİ KAŞİFLER: GÖREVİMİZ KOCAAYAK</t>
  </si>
  <si>
    <t>ALADDIN</t>
  </si>
  <si>
    <t>YARAMAZLAR TAKIMI: ZAMANDA YOLCULUK</t>
  </si>
  <si>
    <t>SMESHARIKI. DEZHA VYU</t>
  </si>
  <si>
    <t>ENES BATUR: GERÇEK KAHRAMAN</t>
  </si>
  <si>
    <t>ASTRAL SEYAHAT</t>
  </si>
  <si>
    <t>THE HUSTLE</t>
  </si>
  <si>
    <t>DÜZENBAZLAR</t>
  </si>
  <si>
    <t>MA</t>
  </si>
  <si>
    <t>GODZILLA: KING OF THE MONSTERS</t>
  </si>
  <si>
    <t>GODZILLA 2: CANAVARLAR KRALI</t>
  </si>
  <si>
    <t>THE SECRET LIFE OF PETS 2</t>
  </si>
  <si>
    <t>EVCİL HAYVANLARIN GİZLİ YAŞAMI 2</t>
  </si>
  <si>
    <t>BIGFOOT</t>
  </si>
  <si>
    <t>KOCA AYAK</t>
  </si>
  <si>
    <t>BÜYÜLÜ GECELER</t>
  </si>
  <si>
    <t>NOTTI MAGICHE</t>
  </si>
  <si>
    <t>DARK PHOENIX</t>
  </si>
  <si>
    <t>X -MEN: DARK PHOENIX</t>
  </si>
  <si>
    <t>14 - 16 HAZİRAN 2019 / 24. VİZYON HAFTASI</t>
  </si>
  <si>
    <t>CONDORITO: LA PELICULA</t>
  </si>
  <si>
    <t>KAHRAMAN TAVUK UZAYDA</t>
  </si>
  <si>
    <t>FERHAT İLE ŞİRİN: ÖLÜMSÜZ AŞK</t>
  </si>
  <si>
    <t>HMK Film</t>
  </si>
  <si>
    <t>BEKÇİ</t>
  </si>
  <si>
    <t>HAYALİMDEKİ KÖY</t>
  </si>
  <si>
    <t>THE HOLE IN THE GROUND</t>
  </si>
  <si>
    <t>BAYRAK 1</t>
  </si>
  <si>
    <t>TUĞCU</t>
  </si>
  <si>
    <t>ROCKETMAN</t>
  </si>
  <si>
    <t>MAN IN BLACK: INTERNATIONAL</t>
  </si>
  <si>
    <t>SİYAH GİYEN ADAMLAR: GLOBAL TEHDİT</t>
  </si>
</sst>
</file>

<file path=xl/styles.xml><?xml version="1.0" encoding="utf-8"?>
<styleSheet xmlns="http://schemas.openxmlformats.org/spreadsheetml/2006/main">
  <numFmts count="5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00\ _T_L_-;\-* #,##0.00\ _T_L_-;_-* \-??\ _T_L_-;_-@_-"/>
    <numFmt numFmtId="181" formatCode="_(* #,##0.00_);_(* \(#,##0.00\);_(* \-??_);_(@_)"/>
    <numFmt numFmtId="182" formatCode="d\ mmmm\ yy;@"/>
    <numFmt numFmtId="183" formatCode="_-* #,##0.00&quot; ₺&quot;_-;\-* #,##0.00&quot; ₺&quot;_-;_-* \-??&quot; ₺&quot;_-;_-@_-"/>
    <numFmt numFmtId="184" formatCode="_-* #,##0.00\ _Y_T_L_-;\-* #,##0.00\ _Y_T_L_-;_-* \-??\ _Y_T_L_-;_-@_-"/>
    <numFmt numFmtId="185" formatCode="0\ %"/>
    <numFmt numFmtId="186" formatCode="dd/mm/yyyy"/>
    <numFmt numFmtId="187" formatCode="dd/mm/yy;@"/>
    <numFmt numFmtId="188" formatCode="0\ %\ "/>
    <numFmt numFmtId="189" formatCode="hh:mm:ss\ AM/PM"/>
    <numFmt numFmtId="190" formatCode="_ * #,##0.00_)&quot; TRY&quot;_ ;_ * \(#,##0.00&quot;) TRY&quot;_ ;_ * \-??_)&quot; TRY&quot;_ ;_ @_ "/>
    <numFmt numFmtId="191" formatCode="_-* #,##0.00\ _₺_-;\-* #,##0.00\ _₺_-;_-* \-??\ _₺_-;_-@_-"/>
    <numFmt numFmtId="192" formatCode="dd/mmm"/>
    <numFmt numFmtId="193" formatCode="0.00\ %"/>
    <numFmt numFmtId="194" formatCode="#,##0.00\ \ "/>
    <numFmt numFmtId="195" formatCode="#,##0\ "/>
    <numFmt numFmtId="196" formatCode="#,##0.00\ &quot;TL&quot;"/>
    <numFmt numFmtId="197" formatCode="_ * #,##0.00_)\ &quot;TRY&quot;_ ;_ * \(#,##0.00\)\ &quot;TRY&quot;_ ;_ * &quot;-&quot;??_)\ &quot;TRY&quot;_ ;_ @_ "/>
    <numFmt numFmtId="198" formatCode="#,##0\ \ "/>
    <numFmt numFmtId="199" formatCode="_-* #,##0\ _T_L_-;\-* #,##0\ _T_L_-;_-* &quot;-&quot;??\ _T_L_-;_-@_-"/>
    <numFmt numFmtId="200" formatCode="&quot;Evet&quot;;&quot;Evet&quot;;&quot;Hayır&quot;"/>
    <numFmt numFmtId="201" formatCode="&quot;Doğru&quot;;&quot;Doğru&quot;;&quot;Yanlış&quot;"/>
    <numFmt numFmtId="202" formatCode="&quot;Açık&quot;;&quot;Açık&quot;;&quot;Kapalı&quot;"/>
    <numFmt numFmtId="203" formatCode="[$€-2]\ #,##0.00_);[Red]\([$€-2]\ #,##0.00\)"/>
    <numFmt numFmtId="204" formatCode="mmm/yyyy"/>
    <numFmt numFmtId="205" formatCode="dd/mm/yyyy;@"/>
    <numFmt numFmtId="206" formatCode="_ * #,##0.00_)\ _T_R_Y_ ;_ * \(#,##0.00\)\ _T_R_Y_ ;_ * &quot;-&quot;??_)\ _T_R_Y_ ;_ @_ "/>
  </numFmts>
  <fonts count="86">
    <font>
      <sz val="10"/>
      <name val="Arial"/>
      <family val="2"/>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5"/>
      <name val="Arial"/>
      <family val="2"/>
    </font>
    <font>
      <sz val="7"/>
      <name val="Arial"/>
      <family val="2"/>
    </font>
    <font>
      <b/>
      <sz val="7"/>
      <name val="Arial"/>
      <family val="2"/>
    </font>
    <font>
      <b/>
      <sz val="7"/>
      <name val="Verdana"/>
      <family val="2"/>
    </font>
    <font>
      <sz val="7"/>
      <name val="Verdana"/>
      <family val="2"/>
    </font>
    <font>
      <sz val="5"/>
      <color indexed="9"/>
      <name val="Calibri"/>
      <family val="2"/>
    </font>
    <font>
      <sz val="10"/>
      <color indexed="9"/>
      <name val="Calibri"/>
      <family val="2"/>
    </font>
    <font>
      <b/>
      <sz val="5"/>
      <name val="Corbel"/>
      <family val="2"/>
    </font>
    <font>
      <b/>
      <sz val="5"/>
      <color indexed="21"/>
      <name val="Corbel"/>
      <family val="2"/>
    </font>
    <font>
      <b/>
      <sz val="8"/>
      <name val="Corbel"/>
      <family val="2"/>
    </font>
    <font>
      <u val="single"/>
      <sz val="8"/>
      <color indexed="12"/>
      <name val="Arial"/>
      <family val="2"/>
    </font>
    <font>
      <b/>
      <sz val="8"/>
      <color indexed="56"/>
      <name val="Calibri"/>
      <family val="2"/>
    </font>
    <font>
      <sz val="7"/>
      <color indexed="9"/>
      <name val="Calibri"/>
      <family val="2"/>
    </font>
    <font>
      <b/>
      <sz val="7"/>
      <color indexed="9"/>
      <name val="Calibri"/>
      <family val="2"/>
    </font>
    <font>
      <b/>
      <sz val="5"/>
      <color indexed="9"/>
      <name val="Calibri"/>
      <family val="2"/>
    </font>
    <font>
      <b/>
      <sz val="7"/>
      <color indexed="30"/>
      <name val="Calibri"/>
      <family val="2"/>
    </font>
    <font>
      <b/>
      <sz val="7"/>
      <color indexed="10"/>
      <name val="Webdings"/>
      <family val="1"/>
    </font>
    <font>
      <sz val="7"/>
      <color indexed="63"/>
      <name val="Calibri"/>
      <family val="2"/>
    </font>
    <font>
      <b/>
      <sz val="7"/>
      <color indexed="23"/>
      <name val="Calibri"/>
      <family val="2"/>
    </font>
    <font>
      <b/>
      <sz val="5"/>
      <name val="Calibri"/>
      <family val="2"/>
    </font>
    <font>
      <sz val="5"/>
      <name val="Calibri"/>
      <family val="2"/>
    </font>
    <font>
      <b/>
      <sz val="7"/>
      <name val="Calibri"/>
      <family val="2"/>
    </font>
    <font>
      <b/>
      <sz val="7"/>
      <color indexed="63"/>
      <name val="Calibri"/>
      <family val="2"/>
    </font>
    <font>
      <sz val="11"/>
      <color indexed="17"/>
      <name val="Calibri"/>
      <family val="2"/>
    </font>
    <font>
      <sz val="10"/>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u val="single"/>
      <sz val="10"/>
      <color indexed="20"/>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40"/>
      <name val="Calibri"/>
      <family val="2"/>
    </font>
    <font>
      <sz val="10"/>
      <color indexed="40"/>
      <name val="Arial"/>
      <family val="2"/>
    </font>
    <font>
      <b/>
      <sz val="8"/>
      <color indexed="40"/>
      <name val="Corbel"/>
      <family val="2"/>
    </font>
    <font>
      <b/>
      <sz val="7"/>
      <color indexed="40"/>
      <name val="Calibri"/>
      <family val="2"/>
    </font>
    <font>
      <sz val="7"/>
      <color indexed="40"/>
      <name val="Arial"/>
      <family val="2"/>
    </font>
    <font>
      <sz val="7"/>
      <color indexed="40"/>
      <name val="Calibri"/>
      <family val="2"/>
    </font>
    <font>
      <sz val="7"/>
      <color indexed="23"/>
      <name val="Calibri"/>
      <family val="2"/>
    </font>
    <font>
      <sz val="5"/>
      <color indexed="8"/>
      <name val="Calibri"/>
      <family val="2"/>
    </font>
    <font>
      <sz val="7"/>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rgb="FF0070C0"/>
      <name val="Calibri"/>
      <family val="2"/>
    </font>
    <font>
      <b/>
      <sz val="7"/>
      <color theme="0"/>
      <name val="Calibri"/>
      <family val="2"/>
    </font>
    <font>
      <sz val="10"/>
      <color rgb="FF00B0F0"/>
      <name val="Calibri"/>
      <family val="2"/>
    </font>
    <font>
      <sz val="10"/>
      <color rgb="FF00B0F0"/>
      <name val="Arial"/>
      <family val="2"/>
    </font>
    <font>
      <b/>
      <sz val="8"/>
      <color rgb="FF00B0F0"/>
      <name val="Corbel"/>
      <family val="2"/>
    </font>
    <font>
      <b/>
      <sz val="7"/>
      <color rgb="FF00B0F0"/>
      <name val="Calibri"/>
      <family val="2"/>
    </font>
    <font>
      <sz val="7"/>
      <color rgb="FF00B0F0"/>
      <name val="Arial"/>
      <family val="2"/>
    </font>
    <font>
      <sz val="7"/>
      <color rgb="FF00B0F0"/>
      <name val="Calibri"/>
      <family val="2"/>
    </font>
    <font>
      <sz val="7"/>
      <color theme="0" tint="-0.4999699890613556"/>
      <name val="Calibri"/>
      <family val="2"/>
    </font>
    <font>
      <sz val="5"/>
      <color theme="1"/>
      <name val="Calibri"/>
      <family val="2"/>
    </font>
    <font>
      <sz val="7"/>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color indexed="8"/>
      </left>
      <right style="hair">
        <color indexed="8"/>
      </right>
      <top style="hair">
        <color indexed="8"/>
      </top>
      <bottom style="hair">
        <color indexed="8"/>
      </bottom>
    </border>
  </borders>
  <cellStyleXfs count="1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191" fontId="0" fillId="0" borderId="0" applyFill="0" applyBorder="0" applyAlignment="0" applyProtection="0"/>
    <xf numFmtId="41"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1" fontId="0" fillId="0" borderId="0" applyFill="0" applyBorder="0" applyAlignment="0" applyProtection="0"/>
    <xf numFmtId="0" fontId="65" fillId="20" borderId="5" applyNumberFormat="0" applyAlignment="0" applyProtection="0"/>
    <xf numFmtId="0" fontId="3" fillId="0" borderId="0">
      <alignment/>
      <protection/>
    </xf>
    <xf numFmtId="0" fontId="31" fillId="21" borderId="0" applyNumberFormat="0" applyBorder="0" applyAlignment="0" applyProtection="0"/>
    <xf numFmtId="0" fontId="66" fillId="22" borderId="6" applyNumberFormat="0" applyAlignment="0" applyProtection="0"/>
    <xf numFmtId="0" fontId="67" fillId="20" borderId="6" applyNumberFormat="0" applyAlignment="0" applyProtection="0"/>
    <xf numFmtId="0" fontId="68" fillId="23" borderId="7" applyNumberFormat="0" applyAlignment="0" applyProtection="0"/>
    <xf numFmtId="0" fontId="69" fillId="24" borderId="0" applyNumberFormat="0" applyBorder="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1" fillId="25" borderId="0" applyNumberFormat="0" applyBorder="0" applyAlignment="0" applyProtection="0"/>
    <xf numFmtId="182"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0" fillId="0" borderId="0">
      <alignment/>
      <protection/>
    </xf>
    <xf numFmtId="182" fontId="3" fillId="0" borderId="0">
      <alignment/>
      <protection/>
    </xf>
    <xf numFmtId="0" fontId="0" fillId="0" borderId="0">
      <alignment/>
      <protection/>
    </xf>
    <xf numFmtId="182" fontId="0" fillId="0" borderId="0">
      <alignment/>
      <protection/>
    </xf>
    <xf numFmtId="0" fontId="3" fillId="0" borderId="0">
      <alignment/>
      <protection/>
    </xf>
    <xf numFmtId="182" fontId="3" fillId="0" borderId="0">
      <alignment/>
      <protection/>
    </xf>
    <xf numFmtId="182" fontId="3" fillId="0" borderId="0">
      <alignment/>
      <protection/>
    </xf>
    <xf numFmtId="182" fontId="3" fillId="0" borderId="0">
      <alignment/>
      <protection/>
    </xf>
    <xf numFmtId="182" fontId="3" fillId="0" borderId="0">
      <alignment/>
      <protection/>
    </xf>
    <xf numFmtId="0" fontId="0" fillId="0" borderId="0">
      <alignment/>
      <protection/>
    </xf>
    <xf numFmtId="0" fontId="0" fillId="0" borderId="0">
      <alignment/>
      <protection/>
    </xf>
    <xf numFmtId="182" fontId="3" fillId="0" borderId="0">
      <alignment/>
      <protection/>
    </xf>
    <xf numFmtId="182" fontId="3" fillId="0" borderId="0">
      <alignment/>
      <protection/>
    </xf>
    <xf numFmtId="0" fontId="3" fillId="0" borderId="0">
      <alignment/>
      <protection/>
    </xf>
    <xf numFmtId="0" fontId="0" fillId="0" borderId="0">
      <alignment/>
      <protection/>
    </xf>
    <xf numFmtId="182" fontId="0" fillId="0" borderId="0">
      <alignment/>
      <protection/>
    </xf>
    <xf numFmtId="182" fontId="3" fillId="0" borderId="0">
      <alignment/>
      <protection/>
    </xf>
    <xf numFmtId="182" fontId="3" fillId="0" borderId="0">
      <alignment/>
      <protection/>
    </xf>
    <xf numFmtId="0" fontId="0" fillId="26" borderId="8" applyNumberFormat="0" applyFont="0" applyAlignment="0" applyProtection="0"/>
    <xf numFmtId="0" fontId="72" fillId="27" borderId="0" applyNumberFormat="0" applyBorder="0" applyAlignment="0" applyProtection="0"/>
    <xf numFmtId="0" fontId="4" fillId="28" borderId="9">
      <alignment horizontal="center" vertical="center"/>
      <protection/>
    </xf>
    <xf numFmtId="190" fontId="0" fillId="0" borderId="0" applyFill="0" applyBorder="0" applyAlignment="0" applyProtection="0"/>
    <xf numFmtId="42"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0" fontId="73" fillId="0" borderId="10" applyNumberFormat="0" applyFill="0" applyAlignment="0" applyProtection="0"/>
    <xf numFmtId="0" fontId="74" fillId="0" borderId="0" applyNumberForma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1" fontId="57"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4" fontId="0" fillId="0" borderId="0" applyFill="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cellStyleXfs>
  <cellXfs count="119">
    <xf numFmtId="0" fontId="0" fillId="0" borderId="0" xfId="0" applyAlignment="1">
      <alignment/>
    </xf>
    <xf numFmtId="0" fontId="5" fillId="35" borderId="0" xfId="0" applyFont="1" applyFill="1" applyBorder="1" applyAlignment="1" applyProtection="1">
      <alignment horizontal="right" vertical="center"/>
      <protection/>
    </xf>
    <xf numFmtId="186" fontId="6" fillId="35" borderId="0" xfId="0" applyNumberFormat="1" applyFont="1" applyFill="1" applyBorder="1" applyAlignment="1" applyProtection="1">
      <alignment horizontal="center" vertical="center"/>
      <protection/>
    </xf>
    <xf numFmtId="0" fontId="7" fillId="35" borderId="0" xfId="0" applyFont="1" applyFill="1" applyBorder="1" applyAlignment="1" applyProtection="1">
      <alignment vertical="center"/>
      <protection/>
    </xf>
    <xf numFmtId="0" fontId="7" fillId="35" borderId="0"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9" fillId="35" borderId="0" xfId="0" applyFont="1" applyFill="1" applyBorder="1" applyAlignment="1" applyProtection="1">
      <alignment vertical="center"/>
      <protection/>
    </xf>
    <xf numFmtId="187" fontId="10" fillId="35" borderId="0" xfId="0" applyNumberFormat="1" applyFont="1" applyFill="1" applyBorder="1" applyAlignment="1" applyProtection="1">
      <alignment horizontal="center" vertical="center"/>
      <protection/>
    </xf>
    <xf numFmtId="0" fontId="9" fillId="35" borderId="0" xfId="0" applyFont="1" applyFill="1" applyBorder="1" applyAlignment="1" applyProtection="1">
      <alignment horizontal="left" vertical="center"/>
      <protection/>
    </xf>
    <xf numFmtId="0" fontId="9" fillId="35" borderId="0" xfId="0" applyFont="1" applyFill="1" applyBorder="1" applyAlignment="1" applyProtection="1">
      <alignment horizontal="center" vertical="center"/>
      <protection/>
    </xf>
    <xf numFmtId="3" fontId="9" fillId="35" borderId="0" xfId="0" applyNumberFormat="1" applyFont="1" applyFill="1" applyBorder="1" applyAlignment="1" applyProtection="1">
      <alignment horizontal="center" vertical="center"/>
      <protection/>
    </xf>
    <xf numFmtId="4" fontId="9" fillId="35" borderId="0" xfId="0" applyNumberFormat="1" applyFont="1" applyFill="1" applyBorder="1" applyAlignment="1" applyProtection="1">
      <alignment horizontal="right" vertical="center"/>
      <protection/>
    </xf>
    <xf numFmtId="3" fontId="9" fillId="35" borderId="0" xfId="0" applyNumberFormat="1" applyFont="1" applyFill="1" applyBorder="1" applyAlignment="1" applyProtection="1">
      <alignment horizontal="right" vertical="center"/>
      <protection/>
    </xf>
    <xf numFmtId="4" fontId="10" fillId="35" borderId="0" xfId="0" applyNumberFormat="1" applyFont="1" applyFill="1" applyBorder="1" applyAlignment="1" applyProtection="1">
      <alignment horizontal="right" vertical="center"/>
      <protection/>
    </xf>
    <xf numFmtId="3" fontId="10" fillId="35" borderId="0" xfId="0" applyNumberFormat="1" applyFont="1" applyFill="1" applyBorder="1" applyAlignment="1" applyProtection="1">
      <alignment horizontal="right" vertical="center"/>
      <protection/>
    </xf>
    <xf numFmtId="4" fontId="11" fillId="35" borderId="0" xfId="0" applyNumberFormat="1" applyFont="1" applyFill="1" applyBorder="1" applyAlignment="1" applyProtection="1">
      <alignment horizontal="right" vertical="center"/>
      <protection/>
    </xf>
    <xf numFmtId="3" fontId="11" fillId="35" borderId="0" xfId="0" applyNumberFormat="1" applyFont="1" applyFill="1" applyBorder="1" applyAlignment="1" applyProtection="1">
      <alignment horizontal="right" vertical="center"/>
      <protection/>
    </xf>
    <xf numFmtId="3" fontId="12" fillId="35" borderId="0" xfId="0" applyNumberFormat="1" applyFont="1" applyFill="1" applyBorder="1" applyAlignment="1" applyProtection="1">
      <alignment horizontal="right" vertical="center"/>
      <protection/>
    </xf>
    <xf numFmtId="4" fontId="12" fillId="35" borderId="0" xfId="0" applyNumberFormat="1" applyFont="1" applyFill="1" applyBorder="1" applyAlignment="1" applyProtection="1">
      <alignment horizontal="right" vertical="center"/>
      <protection/>
    </xf>
    <xf numFmtId="188" fontId="12" fillId="35" borderId="0" xfId="0" applyNumberFormat="1" applyFont="1" applyFill="1" applyBorder="1" applyAlignment="1" applyProtection="1">
      <alignment horizontal="right" vertical="center"/>
      <protection/>
    </xf>
    <xf numFmtId="0" fontId="9" fillId="35" borderId="0" xfId="0" applyFont="1" applyFill="1" applyBorder="1" applyAlignment="1" applyProtection="1">
      <alignment horizontal="right" vertical="center"/>
      <protection/>
    </xf>
    <xf numFmtId="0" fontId="5" fillId="35" borderId="0" xfId="0" applyFont="1" applyFill="1" applyBorder="1" applyAlignment="1" applyProtection="1">
      <alignment horizontal="right" vertical="center" wrapText="1"/>
      <protection locked="0"/>
    </xf>
    <xf numFmtId="0" fontId="5" fillId="35" borderId="0" xfId="0" applyNumberFormat="1" applyFont="1" applyFill="1" applyBorder="1" applyAlignment="1" applyProtection="1">
      <alignment horizontal="center" vertical="center"/>
      <protection locked="0"/>
    </xf>
    <xf numFmtId="0" fontId="14" fillId="35" borderId="0" xfId="0" applyFont="1" applyFill="1" applyAlignment="1">
      <alignment vertical="center"/>
    </xf>
    <xf numFmtId="187" fontId="14" fillId="35" borderId="0" xfId="0" applyNumberFormat="1" applyFont="1" applyFill="1" applyAlignment="1">
      <alignment horizontal="center" vertical="center"/>
    </xf>
    <xf numFmtId="0" fontId="14" fillId="35" borderId="0" xfId="0" applyFont="1" applyFill="1" applyAlignment="1">
      <alignment horizontal="center" vertical="center"/>
    </xf>
    <xf numFmtId="0" fontId="17" fillId="35" borderId="0" xfId="0" applyFont="1" applyFill="1" applyBorder="1" applyAlignment="1" applyProtection="1">
      <alignment horizontal="center" vertical="center" wrapText="1"/>
      <protection locked="0"/>
    </xf>
    <xf numFmtId="0" fontId="7" fillId="35" borderId="0" xfId="0" applyFont="1" applyFill="1" applyAlignment="1">
      <alignment vertical="center"/>
    </xf>
    <xf numFmtId="0" fontId="0" fillId="35" borderId="0" xfId="0" applyNumberFormat="1" applyFont="1" applyFill="1" applyAlignment="1">
      <alignment vertical="center"/>
    </xf>
    <xf numFmtId="187" fontId="0" fillId="35" borderId="0" xfId="0" applyNumberFormat="1" applyFont="1" applyFill="1" applyAlignment="1">
      <alignment horizontal="center"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9" fillId="35" borderId="11"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left" vertical="center"/>
      <protection locked="0"/>
    </xf>
    <xf numFmtId="187" fontId="17" fillId="35" borderId="0"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center" vertical="center"/>
      <protection locked="0"/>
    </xf>
    <xf numFmtId="0" fontId="5" fillId="35" borderId="0" xfId="0" applyFont="1" applyFill="1" applyBorder="1" applyAlignment="1" applyProtection="1">
      <alignment horizontal="center"/>
      <protection locked="0"/>
    </xf>
    <xf numFmtId="0" fontId="20" fillId="36" borderId="12" xfId="0" applyNumberFormat="1" applyFont="1" applyFill="1" applyBorder="1" applyAlignment="1" applyProtection="1">
      <alignment horizontal="center" wrapText="1"/>
      <protection locked="0"/>
    </xf>
    <xf numFmtId="180" fontId="21" fillId="36" borderId="12" xfId="44" applyFont="1" applyFill="1" applyBorder="1" applyAlignment="1" applyProtection="1">
      <alignment horizontal="center"/>
      <protection locked="0"/>
    </xf>
    <xf numFmtId="0" fontId="13" fillId="36" borderId="12" xfId="0" applyNumberFormat="1" applyFont="1" applyFill="1" applyBorder="1" applyAlignment="1">
      <alignment horizontal="center" textRotation="90"/>
    </xf>
    <xf numFmtId="187" fontId="21" fillId="36" borderId="12" xfId="0" applyNumberFormat="1" applyFont="1" applyFill="1" applyBorder="1" applyAlignment="1" applyProtection="1">
      <alignment horizontal="center"/>
      <protection locked="0"/>
    </xf>
    <xf numFmtId="0" fontId="21" fillId="36" borderId="12" xfId="0" applyFont="1" applyFill="1" applyBorder="1" applyAlignment="1" applyProtection="1">
      <alignment horizontal="center"/>
      <protection locked="0"/>
    </xf>
    <xf numFmtId="0" fontId="20" fillId="35" borderId="0" xfId="0" applyFont="1" applyFill="1" applyBorder="1" applyAlignment="1" applyProtection="1">
      <alignment horizontal="center"/>
      <protection locked="0"/>
    </xf>
    <xf numFmtId="0" fontId="5" fillId="35" borderId="0" xfId="0" applyFont="1" applyFill="1" applyBorder="1" applyAlignment="1" applyProtection="1">
      <alignment horizontal="center"/>
      <protection/>
    </xf>
    <xf numFmtId="2" fontId="20" fillId="36" borderId="13" xfId="0" applyNumberFormat="1" applyFont="1" applyFill="1" applyBorder="1" applyAlignment="1" applyProtection="1">
      <alignment horizontal="center" vertical="center"/>
      <protection/>
    </xf>
    <xf numFmtId="180" fontId="21" fillId="36" borderId="13" xfId="44" applyFont="1" applyFill="1" applyBorder="1" applyAlignment="1" applyProtection="1">
      <alignment horizontal="center" vertical="center"/>
      <protection/>
    </xf>
    <xf numFmtId="0" fontId="22" fillId="36" borderId="13" xfId="0" applyNumberFormat="1" applyFont="1" applyFill="1" applyBorder="1" applyAlignment="1" applyProtection="1">
      <alignment horizontal="center" vertical="center" textRotation="90"/>
      <protection locked="0"/>
    </xf>
    <xf numFmtId="187" fontId="21" fillId="36" borderId="13" xfId="0" applyNumberFormat="1" applyFont="1" applyFill="1" applyBorder="1" applyAlignment="1" applyProtection="1">
      <alignment horizontal="center" vertical="center" textRotation="90"/>
      <protection/>
    </xf>
    <xf numFmtId="0" fontId="21" fillId="36" borderId="13" xfId="0" applyFont="1" applyFill="1" applyBorder="1" applyAlignment="1" applyProtection="1">
      <alignment horizontal="center" vertical="center"/>
      <protection/>
    </xf>
    <xf numFmtId="0" fontId="21" fillId="36" borderId="13" xfId="0" applyNumberFormat="1" applyFont="1" applyFill="1" applyBorder="1" applyAlignment="1" applyProtection="1">
      <alignment horizontal="center" vertical="center" textRotation="90"/>
      <protection locked="0"/>
    </xf>
    <xf numFmtId="4"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textRotation="90" wrapText="1"/>
      <protection/>
    </xf>
    <xf numFmtId="0" fontId="20" fillId="35" borderId="0" xfId="0" applyFont="1" applyFill="1" applyBorder="1" applyAlignment="1" applyProtection="1">
      <alignment horizontal="center"/>
      <protection/>
    </xf>
    <xf numFmtId="1" fontId="5" fillId="35" borderId="0" xfId="0" applyNumberFormat="1" applyFont="1" applyFill="1" applyBorder="1" applyAlignment="1" applyProtection="1">
      <alignment horizontal="right" vertical="center"/>
      <protection/>
    </xf>
    <xf numFmtId="2" fontId="25" fillId="35" borderId="14" xfId="0" applyNumberFormat="1" applyFont="1" applyFill="1" applyBorder="1" applyAlignment="1" applyProtection="1">
      <alignment horizontal="center" vertical="center"/>
      <protection/>
    </xf>
    <xf numFmtId="189" fontId="26" fillId="0" borderId="14" xfId="0" applyNumberFormat="1" applyFont="1" applyFill="1" applyBorder="1" applyAlignment="1">
      <alignment vertical="center"/>
    </xf>
    <xf numFmtId="0" fontId="27" fillId="0" borderId="14" xfId="0" applyNumberFormat="1" applyFont="1" applyFill="1" applyBorder="1" applyAlignment="1" applyProtection="1">
      <alignment horizontal="center" vertical="center"/>
      <protection/>
    </xf>
    <xf numFmtId="187" fontId="6"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vertical="center"/>
      <protection/>
    </xf>
    <xf numFmtId="0" fontId="30" fillId="35" borderId="0" xfId="0" applyFont="1" applyFill="1" applyBorder="1" applyAlignment="1" applyProtection="1">
      <alignment horizontal="left" vertical="center"/>
      <protection/>
    </xf>
    <xf numFmtId="2" fontId="6" fillId="37" borderId="14" xfId="0" applyNumberFormat="1" applyFont="1" applyFill="1" applyBorder="1" applyAlignment="1" applyProtection="1">
      <alignment horizontal="center" vertical="center"/>
      <protection/>
    </xf>
    <xf numFmtId="0" fontId="26" fillId="0" borderId="14" xfId="0" applyFont="1" applyFill="1" applyBorder="1" applyAlignment="1">
      <alignment vertical="center"/>
    </xf>
    <xf numFmtId="0" fontId="27" fillId="0" borderId="14" xfId="0" applyFont="1" applyFill="1" applyBorder="1" applyAlignment="1" applyProtection="1">
      <alignment horizontal="center" vertical="center"/>
      <protection/>
    </xf>
    <xf numFmtId="187" fontId="6" fillId="0" borderId="14" xfId="0" applyNumberFormat="1" applyFont="1" applyFill="1" applyBorder="1" applyAlignment="1" applyProtection="1">
      <alignment horizontal="center" vertical="center"/>
      <protection locked="0"/>
    </xf>
    <xf numFmtId="0" fontId="25" fillId="35" borderId="14"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4" xfId="0" applyFont="1" applyFill="1" applyBorder="1" applyAlignment="1" applyProtection="1">
      <alignment horizontal="center" vertical="center"/>
      <protection/>
    </xf>
    <xf numFmtId="1" fontId="6" fillId="0" borderId="14" xfId="0" applyNumberFormat="1" applyFont="1" applyFill="1" applyBorder="1" applyAlignment="1">
      <alignment horizontal="center" vertical="center"/>
    </xf>
    <xf numFmtId="4" fontId="75" fillId="0" borderId="14" xfId="44" applyNumberFormat="1" applyFont="1" applyFill="1" applyBorder="1" applyAlignment="1" applyProtection="1">
      <alignment horizontal="right" vertical="center"/>
      <protection locked="0"/>
    </xf>
    <xf numFmtId="3" fontId="75" fillId="0" borderId="14" xfId="44" applyNumberFormat="1" applyFont="1" applyFill="1" applyBorder="1" applyAlignment="1" applyProtection="1">
      <alignment horizontal="right" vertical="center"/>
      <protection locked="0"/>
    </xf>
    <xf numFmtId="0" fontId="32" fillId="35" borderId="0" xfId="0" applyFont="1" applyFill="1" applyAlignment="1">
      <alignment horizontal="center" vertical="center"/>
    </xf>
    <xf numFmtId="0" fontId="29" fillId="36" borderId="12" xfId="0" applyFont="1" applyFill="1" applyBorder="1" applyAlignment="1" applyProtection="1">
      <alignment horizontal="center"/>
      <protection locked="0"/>
    </xf>
    <xf numFmtId="0" fontId="76" fillId="36" borderId="13" xfId="0" applyNumberFormat="1" applyFont="1" applyFill="1" applyBorder="1" applyAlignment="1" applyProtection="1">
      <alignment horizontal="center" vertical="center" textRotation="90"/>
      <protection locked="0"/>
    </xf>
    <xf numFmtId="0" fontId="77" fillId="35" borderId="0" xfId="0" applyFont="1" applyFill="1" applyAlignment="1">
      <alignment horizontal="center" vertical="center"/>
    </xf>
    <xf numFmtId="0" fontId="78" fillId="35" borderId="0" xfId="0" applyNumberFormat="1" applyFont="1" applyFill="1" applyAlignment="1">
      <alignment horizontal="center" vertical="center"/>
    </xf>
    <xf numFmtId="0" fontId="79" fillId="35" borderId="0" xfId="0" applyFont="1" applyFill="1" applyBorder="1" applyAlignment="1" applyProtection="1">
      <alignment horizontal="center" vertical="center"/>
      <protection locked="0"/>
    </xf>
    <xf numFmtId="0" fontId="80" fillId="36" borderId="12" xfId="0" applyFont="1" applyFill="1" applyBorder="1" applyAlignment="1" applyProtection="1">
      <alignment horizontal="center"/>
      <protection locked="0"/>
    </xf>
    <xf numFmtId="0" fontId="80" fillId="36" borderId="13" xfId="0" applyNumberFormat="1" applyFont="1" applyFill="1" applyBorder="1" applyAlignment="1" applyProtection="1">
      <alignment horizontal="center" vertical="center" textRotation="90"/>
      <protection locked="0"/>
    </xf>
    <xf numFmtId="4" fontId="81" fillId="35" borderId="0" xfId="0" applyNumberFormat="1" applyFont="1" applyFill="1" applyBorder="1" applyAlignment="1" applyProtection="1">
      <alignment horizontal="center" vertical="center"/>
      <protection/>
    </xf>
    <xf numFmtId="0" fontId="82" fillId="0" borderId="14" xfId="0" applyFont="1" applyFill="1" applyBorder="1" applyAlignment="1">
      <alignment horizontal="center" vertical="center"/>
    </xf>
    <xf numFmtId="0" fontId="82" fillId="0" borderId="14" xfId="0" applyFont="1" applyFill="1" applyBorder="1" applyAlignment="1" applyProtection="1">
      <alignment horizontal="center" vertical="center"/>
      <protection locked="0"/>
    </xf>
    <xf numFmtId="4" fontId="29" fillId="0" borderId="14" xfId="0" applyNumberFormat="1" applyFont="1" applyFill="1" applyBorder="1" applyAlignment="1">
      <alignment vertical="center"/>
    </xf>
    <xf numFmtId="3" fontId="29" fillId="0" borderId="14" xfId="0" applyNumberFormat="1" applyFont="1" applyFill="1" applyBorder="1" applyAlignment="1">
      <alignment vertical="center"/>
    </xf>
    <xf numFmtId="0" fontId="6" fillId="0" borderId="14" xfId="0" applyFont="1" applyFill="1" applyBorder="1" applyAlignment="1" applyProtection="1">
      <alignment horizontal="center" vertical="center"/>
      <protection locked="0"/>
    </xf>
    <xf numFmtId="4" fontId="6" fillId="0" borderId="14" xfId="46" applyNumberFormat="1" applyFont="1" applyFill="1" applyBorder="1" applyAlignment="1" applyProtection="1">
      <alignment vertical="center"/>
      <protection/>
    </xf>
    <xf numFmtId="3" fontId="6" fillId="0" borderId="14" xfId="46" applyNumberFormat="1" applyFont="1" applyFill="1" applyBorder="1" applyAlignment="1" applyProtection="1">
      <alignment vertical="center"/>
      <protection/>
    </xf>
    <xf numFmtId="4" fontId="23" fillId="0" borderId="14" xfId="0" applyNumberFormat="1" applyFont="1" applyFill="1" applyBorder="1" applyAlignment="1">
      <alignment vertical="center"/>
    </xf>
    <xf numFmtId="3" fontId="23" fillId="0" borderId="14" xfId="0" applyNumberFormat="1" applyFont="1" applyFill="1" applyBorder="1" applyAlignment="1">
      <alignment vertical="center"/>
    </xf>
    <xf numFmtId="3" fontId="6" fillId="0" borderId="14" xfId="133" applyNumberFormat="1" applyFont="1" applyFill="1" applyBorder="1" applyAlignment="1" applyProtection="1">
      <alignment vertical="center"/>
      <protection/>
    </xf>
    <xf numFmtId="2" fontId="6" fillId="0" borderId="14" xfId="133" applyNumberFormat="1" applyFont="1" applyFill="1" applyBorder="1" applyAlignment="1" applyProtection="1">
      <alignment vertical="center"/>
      <protection/>
    </xf>
    <xf numFmtId="185" fontId="6" fillId="0" borderId="14" xfId="135" applyNumberFormat="1" applyFont="1" applyFill="1" applyBorder="1" applyAlignment="1" applyProtection="1">
      <alignment vertical="center"/>
      <protection/>
    </xf>
    <xf numFmtId="4" fontId="23" fillId="0" borderId="14" xfId="44" applyNumberFormat="1" applyFont="1" applyFill="1" applyBorder="1" applyAlignment="1" applyProtection="1">
      <alignment horizontal="right" vertical="center"/>
      <protection locked="0"/>
    </xf>
    <xf numFmtId="3" fontId="23" fillId="0" borderId="14" xfId="44" applyNumberFormat="1" applyFont="1" applyFill="1" applyBorder="1" applyAlignment="1" applyProtection="1">
      <alignment horizontal="right" vertical="center"/>
      <protection locked="0"/>
    </xf>
    <xf numFmtId="4" fontId="23" fillId="0" borderId="14" xfId="46" applyNumberFormat="1" applyFont="1" applyFill="1" applyBorder="1" applyAlignment="1" applyProtection="1">
      <alignment horizontal="right" vertical="center"/>
      <protection locked="0"/>
    </xf>
    <xf numFmtId="3" fontId="23" fillId="0" borderId="14" xfId="46" applyNumberFormat="1" applyFont="1" applyFill="1" applyBorder="1" applyAlignment="1" applyProtection="1">
      <alignment horizontal="right" vertical="center"/>
      <protection locked="0"/>
    </xf>
    <xf numFmtId="2" fontId="6" fillId="0" borderId="14" xfId="0" applyNumberFormat="1" applyFont="1" applyFill="1" applyBorder="1" applyAlignment="1" applyProtection="1">
      <alignment horizontal="right" vertical="center"/>
      <protection/>
    </xf>
    <xf numFmtId="4" fontId="23" fillId="0" borderId="14" xfId="65" applyNumberFormat="1" applyFont="1" applyFill="1" applyBorder="1" applyAlignment="1" applyProtection="1">
      <alignment horizontal="right" vertical="center"/>
      <protection/>
    </xf>
    <xf numFmtId="3" fontId="23" fillId="0" borderId="14" xfId="65" applyNumberFormat="1" applyFont="1" applyFill="1" applyBorder="1" applyAlignment="1" applyProtection="1">
      <alignment horizontal="right" vertical="center"/>
      <protection/>
    </xf>
    <xf numFmtId="4" fontId="23" fillId="0" borderId="14" xfId="45" applyNumberFormat="1" applyFont="1" applyFill="1" applyBorder="1" applyAlignment="1" applyProtection="1">
      <alignment horizontal="right" vertical="center"/>
      <protection locked="0"/>
    </xf>
    <xf numFmtId="3" fontId="23" fillId="0" borderId="14" xfId="45" applyNumberFormat="1" applyFont="1" applyFill="1" applyBorder="1" applyAlignment="1" applyProtection="1">
      <alignment horizontal="right" vertical="center"/>
      <protection locked="0"/>
    </xf>
    <xf numFmtId="0" fontId="83" fillId="0" borderId="14" xfId="0" applyFont="1" applyFill="1" applyBorder="1" applyAlignment="1">
      <alignment vertical="center"/>
    </xf>
    <xf numFmtId="189" fontId="28" fillId="0" borderId="14" xfId="0" applyNumberFormat="1" applyFont="1" applyFill="1" applyBorder="1" applyAlignment="1">
      <alignment vertical="center"/>
    </xf>
    <xf numFmtId="0" fontId="84" fillId="0" borderId="14" xfId="0" applyFont="1" applyBorder="1" applyAlignment="1">
      <alignment vertical="center"/>
    </xf>
    <xf numFmtId="0" fontId="28" fillId="0" borderId="14" xfId="0" applyNumberFormat="1" applyFont="1" applyFill="1" applyBorder="1" applyAlignment="1" applyProtection="1">
      <alignment vertical="center"/>
      <protection locked="0"/>
    </xf>
    <xf numFmtId="0" fontId="85" fillId="0" borderId="14" xfId="0" applyFont="1" applyBorder="1" applyAlignment="1">
      <alignment vertical="center"/>
    </xf>
    <xf numFmtId="0" fontId="85" fillId="0" borderId="14" xfId="0" applyFont="1" applyBorder="1" applyAlignment="1">
      <alignment horizontal="center" vertical="center"/>
    </xf>
    <xf numFmtId="4" fontId="85" fillId="0" borderId="14" xfId="0" applyNumberFormat="1" applyFont="1" applyBorder="1" applyAlignment="1">
      <alignment vertical="center"/>
    </xf>
    <xf numFmtId="3" fontId="85" fillId="0" borderId="14" xfId="0" applyNumberFormat="1" applyFont="1" applyBorder="1" applyAlignment="1">
      <alignment vertical="center"/>
    </xf>
    <xf numFmtId="4" fontId="75" fillId="35" borderId="14" xfId="0" applyNumberFormat="1" applyFont="1" applyFill="1" applyBorder="1" applyAlignment="1" applyProtection="1">
      <alignment horizontal="right" vertical="center"/>
      <protection/>
    </xf>
    <xf numFmtId="0" fontId="85" fillId="0" borderId="14" xfId="0" applyFont="1" applyBorder="1" applyAlignment="1">
      <alignment vertical="center"/>
    </xf>
    <xf numFmtId="0" fontId="84" fillId="0" borderId="14" xfId="0" applyFont="1" applyBorder="1" applyAlignment="1">
      <alignment horizontal="center" vertical="center"/>
    </xf>
    <xf numFmtId="0" fontId="82" fillId="0" borderId="14" xfId="0" applyFont="1" applyBorder="1" applyAlignment="1">
      <alignment horizontal="center" vertical="center"/>
    </xf>
    <xf numFmtId="3" fontId="75" fillId="35" borderId="14" xfId="0" applyNumberFormat="1" applyFont="1" applyFill="1" applyBorder="1" applyAlignment="1" applyProtection="1">
      <alignment horizontal="right" vertical="center"/>
      <protection/>
    </xf>
    <xf numFmtId="0" fontId="5" fillId="35" borderId="0" xfId="0" applyNumberFormat="1" applyFont="1" applyFill="1" applyBorder="1" applyAlignment="1" applyProtection="1">
      <alignment horizontal="center" vertical="center" wrapText="1"/>
      <protection locked="0"/>
    </xf>
    <xf numFmtId="3" fontId="15" fillId="35" borderId="11" xfId="0" applyNumberFormat="1" applyFont="1" applyFill="1" applyBorder="1" applyAlignment="1" applyProtection="1">
      <alignment horizontal="right" vertical="center" wrapText="1"/>
      <protection locked="0"/>
    </xf>
    <xf numFmtId="2" fontId="18" fillId="35" borderId="0" xfId="71" applyNumberFormat="1" applyFont="1" applyFill="1" applyBorder="1" applyAlignment="1" applyProtection="1">
      <alignment horizontal="center" vertical="center" wrapText="1"/>
      <protection locked="0"/>
    </xf>
    <xf numFmtId="0" fontId="19" fillId="35" borderId="11" xfId="0" applyNumberFormat="1" applyFont="1" applyFill="1" applyBorder="1" applyAlignment="1" applyProtection="1">
      <alignment horizontal="center" vertical="center" wrapText="1"/>
      <protection locked="0"/>
    </xf>
    <xf numFmtId="0" fontId="21" fillId="36" borderId="12" xfId="0" applyFont="1" applyFill="1" applyBorder="1" applyAlignment="1">
      <alignment horizontal="center" vertical="center" wrapText="1"/>
    </xf>
  </cellXfs>
  <cellStyles count="132">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Excel Built-in Normal" xfId="64"/>
    <cellStyle name="Excel_BuiltIn_İyi 1" xfId="65"/>
    <cellStyle name="Giriş" xfId="66"/>
    <cellStyle name="Hesaplama" xfId="67"/>
    <cellStyle name="İşaretli Hücre" xfId="68"/>
    <cellStyle name="İyi" xfId="69"/>
    <cellStyle name="Followed Hyperlink" xfId="70"/>
    <cellStyle name="Hyperlink" xfId="71"/>
    <cellStyle name="Köprü 2" xfId="72"/>
    <cellStyle name="Kötü" xfId="73"/>
    <cellStyle name="Normal 10" xfId="74"/>
    <cellStyle name="Normal 11" xfId="75"/>
    <cellStyle name="Normal 11 2" xfId="76"/>
    <cellStyle name="Normal 12" xfId="77"/>
    <cellStyle name="Normal 12 2" xfId="78"/>
    <cellStyle name="Normal 2" xfId="79"/>
    <cellStyle name="Normal 2 10 10" xfId="80"/>
    <cellStyle name="Normal 2 10 10 2" xfId="81"/>
    <cellStyle name="Normal 2 2" xfId="82"/>
    <cellStyle name="Normal 2 2 2" xfId="83"/>
    <cellStyle name="Normal 2 2 2 2" xfId="84"/>
    <cellStyle name="Normal 2 2 3" xfId="85"/>
    <cellStyle name="Normal 2 2 4" xfId="86"/>
    <cellStyle name="Normal 2 2 5" xfId="87"/>
    <cellStyle name="Normal 2 2 5 2" xfId="88"/>
    <cellStyle name="Normal 2 3" xfId="89"/>
    <cellStyle name="Normal 2 4" xfId="90"/>
    <cellStyle name="Normal 2 5" xfId="91"/>
    <cellStyle name="Normal 2 5 2" xfId="92"/>
    <cellStyle name="Normal 3" xfId="93"/>
    <cellStyle name="Normal 3 2" xfId="94"/>
    <cellStyle name="Normal 4" xfId="95"/>
    <cellStyle name="Normal 4 2" xfId="96"/>
    <cellStyle name="Normal 5" xfId="97"/>
    <cellStyle name="Normal 5 2" xfId="98"/>
    <cellStyle name="Normal 5 2 2" xfId="99"/>
    <cellStyle name="Normal 5 3" xfId="100"/>
    <cellStyle name="Normal 5 4" xfId="101"/>
    <cellStyle name="Normal 5 5" xfId="102"/>
    <cellStyle name="Normal 6" xfId="103"/>
    <cellStyle name="Normal 6 2" xfId="104"/>
    <cellStyle name="Normal 6 3" xfId="105"/>
    <cellStyle name="Normal 6 4" xfId="106"/>
    <cellStyle name="Normal 7" xfId="107"/>
    <cellStyle name="Normal 7 2" xfId="108"/>
    <cellStyle name="Normal 8" xfId="109"/>
    <cellStyle name="Normal 9" xfId="110"/>
    <cellStyle name="Not" xfId="111"/>
    <cellStyle name="Nötr" xfId="112"/>
    <cellStyle name="Onaylı" xfId="113"/>
    <cellStyle name="Currency" xfId="114"/>
    <cellStyle name="Currency [0]" xfId="115"/>
    <cellStyle name="ParaBirimi 2" xfId="116"/>
    <cellStyle name="ParaBirimi 3" xfId="117"/>
    <cellStyle name="Toplam" xfId="118"/>
    <cellStyle name="Uyarı Metni" xfId="119"/>
    <cellStyle name="Virgül 10" xfId="120"/>
    <cellStyle name="Virgül 2" xfId="121"/>
    <cellStyle name="Virgül 2 2" xfId="122"/>
    <cellStyle name="Virgül 2 2 4" xfId="123"/>
    <cellStyle name="Virgül 3" xfId="124"/>
    <cellStyle name="Virgül 3 2" xfId="125"/>
    <cellStyle name="Virgül 4" xfId="126"/>
    <cellStyle name="Vurgu1" xfId="127"/>
    <cellStyle name="Vurgu2" xfId="128"/>
    <cellStyle name="Vurgu3" xfId="129"/>
    <cellStyle name="Vurgu4" xfId="130"/>
    <cellStyle name="Vurgu5" xfId="131"/>
    <cellStyle name="Vurgu6" xfId="132"/>
    <cellStyle name="Percent" xfId="133"/>
    <cellStyle name="Yüzde 2" xfId="134"/>
    <cellStyle name="Yüzde 2 2" xfId="135"/>
    <cellStyle name="Yüzde 2 3" xfId="136"/>
    <cellStyle name="Yüzde 2 4" xfId="137"/>
    <cellStyle name="Yüzde 2 4 2" xfId="138"/>
    <cellStyle name="Yüzde 3" xfId="139"/>
    <cellStyle name="Yüzde 4" xfId="140"/>
    <cellStyle name="Yüzde 5" xfId="141"/>
    <cellStyle name="Yüzde 6" xfId="142"/>
    <cellStyle name="Yüzde 6 2" xfId="143"/>
    <cellStyle name="Yüzde 7" xfId="144"/>
    <cellStyle name="Yüzde 7 2" xfId="1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1"/>
  <sheetViews>
    <sheetView tabSelected="1" zoomScalePageLayoutView="0" workbookViewId="0" topLeftCell="A1">
      <pane xSplit="3" ySplit="5" topLeftCell="R6" activePane="bottomRight" state="frozen"/>
      <selection pane="topLeft" activeCell="A1" sqref="A1"/>
      <selection pane="topRight" activeCell="D1" sqref="D1"/>
      <selection pane="bottomLeft" activeCell="A6" sqref="A6"/>
      <selection pane="bottomRight" activeCell="A4" sqref="A4"/>
    </sheetView>
  </sheetViews>
  <sheetFormatPr defaultColWidth="4.421875" defaultRowHeight="12.75"/>
  <cols>
    <col min="1" max="1" width="2.7109375" style="1" bestFit="1" customWidth="1"/>
    <col min="2" max="2" width="3.28125" style="2" bestFit="1" customWidth="1"/>
    <col min="3" max="3" width="34.28125" style="3" bestFit="1" customWidth="1"/>
    <col min="4" max="4" width="4.00390625" style="4" bestFit="1" customWidth="1"/>
    <col min="5" max="5" width="19.28125" style="6" bestFit="1" customWidth="1"/>
    <col min="6" max="6" width="5.8515625" style="7" bestFit="1" customWidth="1"/>
    <col min="7" max="7" width="13.57421875" style="8" bestFit="1" customWidth="1"/>
    <col min="8" max="9" width="3.140625" style="9" bestFit="1" customWidth="1"/>
    <col min="10" max="10" width="3.140625" style="79" bestFit="1" customWidth="1"/>
    <col min="11" max="11" width="2.57421875" style="10" bestFit="1" customWidth="1"/>
    <col min="12" max="12" width="7.28125" style="11" bestFit="1" customWidth="1"/>
    <col min="13" max="13" width="4.8515625" style="12" bestFit="1" customWidth="1"/>
    <col min="14" max="14" width="7.28125" style="11" bestFit="1" customWidth="1"/>
    <col min="15" max="15" width="4.8515625" style="12" bestFit="1" customWidth="1"/>
    <col min="16" max="16" width="7.28125" style="13" bestFit="1" customWidth="1"/>
    <col min="17" max="17" width="4.8515625" style="14" bestFit="1" customWidth="1"/>
    <col min="18" max="18" width="8.28125" style="15" bestFit="1" customWidth="1"/>
    <col min="19" max="19" width="6.7109375" style="16" bestFit="1" customWidth="1"/>
    <col min="20" max="20" width="4.28125" style="17" bestFit="1" customWidth="1"/>
    <col min="21" max="21" width="4.28125" style="18" bestFit="1" customWidth="1"/>
    <col min="22" max="22" width="8.28125" style="18" bestFit="1" customWidth="1"/>
    <col min="23" max="23" width="4.8515625" style="17" bestFit="1" customWidth="1"/>
    <col min="24" max="25" width="5.00390625" style="19" bestFit="1" customWidth="1"/>
    <col min="26" max="26" width="9.00390625" style="13" bestFit="1" customWidth="1"/>
    <col min="27" max="27" width="6.57421875" style="14" bestFit="1" customWidth="1"/>
    <col min="28" max="28" width="4.28125" style="20" bestFit="1" customWidth="1"/>
    <col min="29" max="39" width="44.57421875" style="3" customWidth="1"/>
    <col min="40" max="16384" width="4.421875" style="3" customWidth="1"/>
  </cols>
  <sheetData>
    <row r="1" spans="1:28" s="26" customFormat="1" ht="12.75">
      <c r="A1" s="21"/>
      <c r="B1" s="114" t="s">
        <v>0</v>
      </c>
      <c r="C1" s="114"/>
      <c r="D1" s="22"/>
      <c r="E1" s="23"/>
      <c r="F1" s="24"/>
      <c r="G1" s="23"/>
      <c r="H1" s="25"/>
      <c r="I1" s="71"/>
      <c r="J1" s="74"/>
      <c r="K1" s="25"/>
      <c r="L1" s="115" t="s">
        <v>1</v>
      </c>
      <c r="M1" s="115"/>
      <c r="N1" s="115"/>
      <c r="O1" s="115"/>
      <c r="P1" s="115"/>
      <c r="Q1" s="115"/>
      <c r="R1" s="115"/>
      <c r="S1" s="115"/>
      <c r="T1" s="115"/>
      <c r="U1" s="115"/>
      <c r="V1" s="115"/>
      <c r="W1" s="115"/>
      <c r="X1" s="115"/>
      <c r="Y1" s="115"/>
      <c r="Z1" s="115"/>
      <c r="AA1" s="115"/>
      <c r="AB1" s="115"/>
    </row>
    <row r="2" spans="1:28" s="26" customFormat="1" ht="12.75">
      <c r="A2" s="21"/>
      <c r="B2" s="116" t="s">
        <v>2</v>
      </c>
      <c r="C2" s="116"/>
      <c r="D2" s="27"/>
      <c r="E2" s="28"/>
      <c r="F2" s="29"/>
      <c r="G2" s="28"/>
      <c r="H2" s="30"/>
      <c r="I2" s="30"/>
      <c r="J2" s="75"/>
      <c r="K2" s="31"/>
      <c r="L2" s="115"/>
      <c r="M2" s="115"/>
      <c r="N2" s="115"/>
      <c r="O2" s="115"/>
      <c r="P2" s="115"/>
      <c r="Q2" s="115"/>
      <c r="R2" s="115"/>
      <c r="S2" s="115"/>
      <c r="T2" s="115"/>
      <c r="U2" s="115"/>
      <c r="V2" s="115"/>
      <c r="W2" s="115"/>
      <c r="X2" s="115"/>
      <c r="Y2" s="115"/>
      <c r="Z2" s="115"/>
      <c r="AA2" s="115"/>
      <c r="AB2" s="115"/>
    </row>
    <row r="3" spans="1:28" s="26" customFormat="1" ht="11.25">
      <c r="A3" s="21"/>
      <c r="B3" s="117" t="s">
        <v>85</v>
      </c>
      <c r="C3" s="117"/>
      <c r="D3" s="32"/>
      <c r="E3" s="33"/>
      <c r="F3" s="34"/>
      <c r="G3" s="33"/>
      <c r="H3" s="35"/>
      <c r="I3" s="35"/>
      <c r="J3" s="76"/>
      <c r="K3" s="35"/>
      <c r="L3" s="115"/>
      <c r="M3" s="115"/>
      <c r="N3" s="115"/>
      <c r="O3" s="115"/>
      <c r="P3" s="115"/>
      <c r="Q3" s="115"/>
      <c r="R3" s="115"/>
      <c r="S3" s="115"/>
      <c r="T3" s="115"/>
      <c r="U3" s="115"/>
      <c r="V3" s="115"/>
      <c r="W3" s="115"/>
      <c r="X3" s="115"/>
      <c r="Y3" s="115"/>
      <c r="Z3" s="115"/>
      <c r="AA3" s="115"/>
      <c r="AB3" s="115"/>
    </row>
    <row r="4" spans="1:28" s="42" customFormat="1" ht="11.25" customHeight="1">
      <c r="A4" s="36"/>
      <c r="B4" s="37"/>
      <c r="C4" s="38"/>
      <c r="D4" s="39"/>
      <c r="E4" s="38"/>
      <c r="F4" s="40"/>
      <c r="G4" s="41"/>
      <c r="H4" s="41"/>
      <c r="I4" s="72"/>
      <c r="J4" s="77"/>
      <c r="K4" s="41"/>
      <c r="L4" s="118" t="s">
        <v>3</v>
      </c>
      <c r="M4" s="118"/>
      <c r="N4" s="118" t="s">
        <v>4</v>
      </c>
      <c r="O4" s="118"/>
      <c r="P4" s="118" t="s">
        <v>5</v>
      </c>
      <c r="Q4" s="118"/>
      <c r="R4" s="118" t="s">
        <v>6</v>
      </c>
      <c r="S4" s="118"/>
      <c r="T4" s="118"/>
      <c r="U4" s="118"/>
      <c r="V4" s="118" t="s">
        <v>7</v>
      </c>
      <c r="W4" s="118"/>
      <c r="X4" s="118" t="s">
        <v>8</v>
      </c>
      <c r="Y4" s="118"/>
      <c r="Z4" s="118" t="s">
        <v>9</v>
      </c>
      <c r="AA4" s="118"/>
      <c r="AB4" s="118"/>
    </row>
    <row r="5" spans="1:28" s="53" customFormat="1" ht="57.75">
      <c r="A5" s="43"/>
      <c r="B5" s="44"/>
      <c r="C5" s="45" t="s">
        <v>10</v>
      </c>
      <c r="D5" s="46" t="s">
        <v>11</v>
      </c>
      <c r="E5" s="45" t="s">
        <v>12</v>
      </c>
      <c r="F5" s="47" t="s">
        <v>13</v>
      </c>
      <c r="G5" s="48" t="s">
        <v>14</v>
      </c>
      <c r="H5" s="49" t="s">
        <v>15</v>
      </c>
      <c r="I5" s="73" t="s">
        <v>16</v>
      </c>
      <c r="J5" s="78" t="s">
        <v>17</v>
      </c>
      <c r="K5" s="49" t="s">
        <v>18</v>
      </c>
      <c r="L5" s="50" t="s">
        <v>19</v>
      </c>
      <c r="M5" s="51" t="s">
        <v>20</v>
      </c>
      <c r="N5" s="50" t="s">
        <v>19</v>
      </c>
      <c r="O5" s="51" t="s">
        <v>20</v>
      </c>
      <c r="P5" s="50" t="s">
        <v>19</v>
      </c>
      <c r="Q5" s="51" t="s">
        <v>20</v>
      </c>
      <c r="R5" s="50" t="s">
        <v>21</v>
      </c>
      <c r="S5" s="51" t="s">
        <v>22</v>
      </c>
      <c r="T5" s="52" t="s">
        <v>23</v>
      </c>
      <c r="U5" s="52" t="s">
        <v>24</v>
      </c>
      <c r="V5" s="50" t="s">
        <v>19</v>
      </c>
      <c r="W5" s="51" t="s">
        <v>25</v>
      </c>
      <c r="X5" s="52" t="s">
        <v>26</v>
      </c>
      <c r="Y5" s="52" t="s">
        <v>27</v>
      </c>
      <c r="Z5" s="50" t="s">
        <v>19</v>
      </c>
      <c r="AA5" s="51" t="s">
        <v>20</v>
      </c>
      <c r="AB5" s="52" t="s">
        <v>24</v>
      </c>
    </row>
    <row r="6" spans="4:25" ht="11.25">
      <c r="D6" s="5"/>
      <c r="X6" s="18"/>
      <c r="Y6" s="18"/>
    </row>
    <row r="7" spans="1:28" s="60" customFormat="1" ht="11.25">
      <c r="A7" s="54">
        <v>1</v>
      </c>
      <c r="B7" s="55"/>
      <c r="C7" s="56" t="s">
        <v>70</v>
      </c>
      <c r="D7" s="57" t="s">
        <v>31</v>
      </c>
      <c r="E7" s="102" t="s">
        <v>70</v>
      </c>
      <c r="F7" s="58">
        <v>43616</v>
      </c>
      <c r="G7" s="59" t="s">
        <v>36</v>
      </c>
      <c r="H7" s="66">
        <v>391</v>
      </c>
      <c r="I7" s="66">
        <v>364</v>
      </c>
      <c r="J7" s="80">
        <v>366</v>
      </c>
      <c r="K7" s="67">
        <v>3</v>
      </c>
      <c r="L7" s="85">
        <v>501728.56</v>
      </c>
      <c r="M7" s="86">
        <v>34105</v>
      </c>
      <c r="N7" s="85">
        <v>279126.6</v>
      </c>
      <c r="O7" s="86">
        <v>18340</v>
      </c>
      <c r="P7" s="85">
        <v>252235.11</v>
      </c>
      <c r="Q7" s="86">
        <v>16617</v>
      </c>
      <c r="R7" s="87">
        <f aca="true" t="shared" si="0" ref="R7:R30">L7+N7+P7</f>
        <v>1033090.2699999999</v>
      </c>
      <c r="S7" s="88">
        <f aca="true" t="shared" si="1" ref="S7:S30">M7+O7+Q7</f>
        <v>69062</v>
      </c>
      <c r="T7" s="89">
        <f>S7/J7</f>
        <v>188.69398907103826</v>
      </c>
      <c r="U7" s="90">
        <f aca="true" t="shared" si="2" ref="U7:U15">R7/S7</f>
        <v>14.958881439865626</v>
      </c>
      <c r="V7" s="82">
        <v>1088133.3199999998</v>
      </c>
      <c r="W7" s="83">
        <v>72248</v>
      </c>
      <c r="X7" s="91">
        <f aca="true" t="shared" si="3" ref="X7:Y9">IF(V7&lt;&gt;0,-(V7-R7)/V7,"")</f>
        <v>-0.050584840100292065</v>
      </c>
      <c r="Y7" s="91">
        <f t="shared" si="3"/>
        <v>-0.044098106521979846</v>
      </c>
      <c r="Z7" s="92">
        <v>5853162.7</v>
      </c>
      <c r="AA7" s="93">
        <v>392268</v>
      </c>
      <c r="AB7" s="96">
        <f aca="true" t="shared" si="4" ref="AB7:AB36">Z7/AA7</f>
        <v>14.921336178327062</v>
      </c>
    </row>
    <row r="8" spans="1:28" s="60" customFormat="1" ht="11.25">
      <c r="A8" s="54">
        <v>2</v>
      </c>
      <c r="B8" s="55"/>
      <c r="C8" s="56" t="s">
        <v>77</v>
      </c>
      <c r="D8" s="57" t="s">
        <v>33</v>
      </c>
      <c r="E8" s="102" t="s">
        <v>78</v>
      </c>
      <c r="F8" s="58">
        <v>43621</v>
      </c>
      <c r="G8" s="59" t="s">
        <v>28</v>
      </c>
      <c r="H8" s="66">
        <v>315</v>
      </c>
      <c r="I8" s="66">
        <v>323</v>
      </c>
      <c r="J8" s="80">
        <v>323</v>
      </c>
      <c r="K8" s="67">
        <v>2</v>
      </c>
      <c r="L8" s="85">
        <v>393429</v>
      </c>
      <c r="M8" s="86">
        <v>24142</v>
      </c>
      <c r="N8" s="85">
        <v>339124</v>
      </c>
      <c r="O8" s="86">
        <v>20506</v>
      </c>
      <c r="P8" s="85">
        <v>289227</v>
      </c>
      <c r="Q8" s="86">
        <v>17766</v>
      </c>
      <c r="R8" s="87">
        <f t="shared" si="0"/>
        <v>1021780</v>
      </c>
      <c r="S8" s="88">
        <f t="shared" si="1"/>
        <v>62414</v>
      </c>
      <c r="T8" s="89">
        <f>S8/J8</f>
        <v>193.23219814241486</v>
      </c>
      <c r="U8" s="90">
        <f t="shared" si="2"/>
        <v>16.371006504950813</v>
      </c>
      <c r="V8" s="82">
        <v>1076950</v>
      </c>
      <c r="W8" s="83">
        <v>65130</v>
      </c>
      <c r="X8" s="91">
        <f t="shared" si="3"/>
        <v>-0.05122800501416036</v>
      </c>
      <c r="Y8" s="91">
        <f t="shared" si="3"/>
        <v>-0.04170121295869799</v>
      </c>
      <c r="Z8" s="92">
        <v>3507543</v>
      </c>
      <c r="AA8" s="93">
        <v>221080</v>
      </c>
      <c r="AB8" s="96">
        <f t="shared" si="4"/>
        <v>15.865492129545865</v>
      </c>
    </row>
    <row r="9" spans="1:28" s="60" customFormat="1" ht="11.25">
      <c r="A9" s="54">
        <v>3</v>
      </c>
      <c r="B9" s="65"/>
      <c r="C9" s="62" t="s">
        <v>83</v>
      </c>
      <c r="D9" s="63" t="s">
        <v>40</v>
      </c>
      <c r="E9" s="104" t="s">
        <v>84</v>
      </c>
      <c r="F9" s="64">
        <v>43623</v>
      </c>
      <c r="G9" s="59" t="s">
        <v>52</v>
      </c>
      <c r="H9" s="68">
        <v>350</v>
      </c>
      <c r="I9" s="68">
        <v>349</v>
      </c>
      <c r="J9" s="80">
        <v>349</v>
      </c>
      <c r="K9" s="67">
        <v>2</v>
      </c>
      <c r="L9" s="85">
        <v>366242.7</v>
      </c>
      <c r="M9" s="86">
        <v>21631</v>
      </c>
      <c r="N9" s="85">
        <v>270149.92</v>
      </c>
      <c r="O9" s="86">
        <v>14797</v>
      </c>
      <c r="P9" s="85">
        <v>254652.17</v>
      </c>
      <c r="Q9" s="86">
        <v>14534</v>
      </c>
      <c r="R9" s="87">
        <f t="shared" si="0"/>
        <v>891044.79</v>
      </c>
      <c r="S9" s="88">
        <f t="shared" si="1"/>
        <v>50962</v>
      </c>
      <c r="T9" s="89">
        <f>S9/J9</f>
        <v>146.02292263610315</v>
      </c>
      <c r="U9" s="90">
        <f t="shared" si="2"/>
        <v>17.484494132883327</v>
      </c>
      <c r="V9" s="82">
        <v>1569105.76</v>
      </c>
      <c r="W9" s="83">
        <v>83267</v>
      </c>
      <c r="X9" s="91">
        <f t="shared" si="3"/>
        <v>-0.4321321017902579</v>
      </c>
      <c r="Y9" s="91">
        <f t="shared" si="3"/>
        <v>-0.3879688231832539</v>
      </c>
      <c r="Z9" s="94">
        <v>4137677.18</v>
      </c>
      <c r="AA9" s="95">
        <v>232644</v>
      </c>
      <c r="AB9" s="96">
        <f t="shared" si="4"/>
        <v>17.785445487526005</v>
      </c>
    </row>
    <row r="10" spans="1:28" s="60" customFormat="1" ht="11.25">
      <c r="A10" s="54">
        <v>4</v>
      </c>
      <c r="B10" s="61" t="s">
        <v>29</v>
      </c>
      <c r="C10" s="62" t="s">
        <v>96</v>
      </c>
      <c r="D10" s="63" t="s">
        <v>31</v>
      </c>
      <c r="E10" s="104" t="s">
        <v>97</v>
      </c>
      <c r="F10" s="64">
        <v>43630</v>
      </c>
      <c r="G10" s="59" t="s">
        <v>32</v>
      </c>
      <c r="H10" s="68">
        <v>317</v>
      </c>
      <c r="I10" s="68">
        <v>317</v>
      </c>
      <c r="J10" s="80">
        <v>323</v>
      </c>
      <c r="K10" s="67">
        <v>1</v>
      </c>
      <c r="L10" s="85">
        <v>368120</v>
      </c>
      <c r="M10" s="86">
        <v>21210</v>
      </c>
      <c r="N10" s="85">
        <v>293993</v>
      </c>
      <c r="O10" s="86">
        <v>14814</v>
      </c>
      <c r="P10" s="85">
        <v>256712</v>
      </c>
      <c r="Q10" s="86">
        <v>13659</v>
      </c>
      <c r="R10" s="87">
        <f t="shared" si="0"/>
        <v>918825</v>
      </c>
      <c r="S10" s="88">
        <f t="shared" si="1"/>
        <v>49683</v>
      </c>
      <c r="T10" s="89">
        <f>S10/J10</f>
        <v>153.8173374613003</v>
      </c>
      <c r="U10" s="90">
        <f t="shared" si="2"/>
        <v>18.49375037739267</v>
      </c>
      <c r="V10" s="82"/>
      <c r="W10" s="83"/>
      <c r="X10" s="91"/>
      <c r="Y10" s="91"/>
      <c r="Z10" s="94">
        <v>918825</v>
      </c>
      <c r="AA10" s="95">
        <v>49683</v>
      </c>
      <c r="AB10" s="96">
        <f t="shared" si="4"/>
        <v>18.49375037739267</v>
      </c>
    </row>
    <row r="11" spans="1:28" s="60" customFormat="1" ht="11.25">
      <c r="A11" s="54">
        <v>5</v>
      </c>
      <c r="B11" s="55"/>
      <c r="C11" s="56" t="s">
        <v>64</v>
      </c>
      <c r="D11" s="57" t="s">
        <v>38</v>
      </c>
      <c r="E11" s="102" t="s">
        <v>64</v>
      </c>
      <c r="F11" s="58">
        <v>43501</v>
      </c>
      <c r="G11" s="105" t="s">
        <v>49</v>
      </c>
      <c r="H11" s="66">
        <v>374</v>
      </c>
      <c r="I11" s="66">
        <v>309</v>
      </c>
      <c r="J11" s="80">
        <v>328</v>
      </c>
      <c r="K11" s="67">
        <v>4</v>
      </c>
      <c r="L11" s="85">
        <v>285715</v>
      </c>
      <c r="M11" s="86">
        <v>19201</v>
      </c>
      <c r="N11" s="85">
        <v>200367</v>
      </c>
      <c r="O11" s="86">
        <v>12425</v>
      </c>
      <c r="P11" s="85">
        <v>229063</v>
      </c>
      <c r="Q11" s="86">
        <v>14412</v>
      </c>
      <c r="R11" s="87">
        <f t="shared" si="0"/>
        <v>715145</v>
      </c>
      <c r="S11" s="88">
        <f t="shared" si="1"/>
        <v>46038</v>
      </c>
      <c r="T11" s="89">
        <f>S11/J11</f>
        <v>140.359756097561</v>
      </c>
      <c r="U11" s="90">
        <f t="shared" si="2"/>
        <v>15.533798166731831</v>
      </c>
      <c r="V11" s="82">
        <v>747560</v>
      </c>
      <c r="W11" s="83">
        <v>47080</v>
      </c>
      <c r="X11" s="91">
        <f>IF(V11&lt;&gt;0,-(V11-R11)/V11,"")</f>
        <v>-0.0433610680079191</v>
      </c>
      <c r="Y11" s="91">
        <f>IF(W11&lt;&gt;0,-(W11-S11)/W11,"")</f>
        <v>-0.022132540356839422</v>
      </c>
      <c r="Z11" s="92">
        <v>5241080</v>
      </c>
      <c r="AA11" s="93">
        <v>341144</v>
      </c>
      <c r="AB11" s="96">
        <f t="shared" si="4"/>
        <v>15.363248364327088</v>
      </c>
    </row>
    <row r="12" spans="1:28" s="60" customFormat="1" ht="11.25">
      <c r="A12" s="54">
        <v>6</v>
      </c>
      <c r="B12" s="55"/>
      <c r="C12" s="62" t="s">
        <v>57</v>
      </c>
      <c r="D12" s="63" t="s">
        <v>30</v>
      </c>
      <c r="E12" s="104" t="s">
        <v>58</v>
      </c>
      <c r="F12" s="64">
        <v>43601</v>
      </c>
      <c r="G12" s="59" t="s">
        <v>34</v>
      </c>
      <c r="H12" s="68">
        <v>353</v>
      </c>
      <c r="I12" s="84">
        <v>216</v>
      </c>
      <c r="J12" s="81">
        <v>216</v>
      </c>
      <c r="K12" s="67">
        <v>5</v>
      </c>
      <c r="L12" s="85">
        <v>195475.8</v>
      </c>
      <c r="M12" s="86">
        <v>11084</v>
      </c>
      <c r="N12" s="85">
        <v>203080.9</v>
      </c>
      <c r="O12" s="86">
        <v>10896</v>
      </c>
      <c r="P12" s="85">
        <v>196110</v>
      </c>
      <c r="Q12" s="86">
        <v>10855</v>
      </c>
      <c r="R12" s="87">
        <f t="shared" si="0"/>
        <v>594666.7</v>
      </c>
      <c r="S12" s="88">
        <f t="shared" si="1"/>
        <v>32835</v>
      </c>
      <c r="T12" s="89">
        <f>S12/J12</f>
        <v>152.01388888888889</v>
      </c>
      <c r="U12" s="90">
        <f t="shared" si="2"/>
        <v>18.110756814374902</v>
      </c>
      <c r="V12" s="82">
        <v>904607.58</v>
      </c>
      <c r="W12" s="83">
        <v>50335</v>
      </c>
      <c r="X12" s="91">
        <f>IF(V12&lt;&gt;0,-(V12-R12)/V12,"")</f>
        <v>-0.3426246771003179</v>
      </c>
      <c r="Y12" s="91">
        <f>IF(W12&lt;&gt;0,-(W12-S12)/W12,"")</f>
        <v>-0.34767060693354523</v>
      </c>
      <c r="Z12" s="99">
        <v>14594743.97</v>
      </c>
      <c r="AA12" s="100">
        <v>823677</v>
      </c>
      <c r="AB12" s="96">
        <f t="shared" si="4"/>
        <v>17.7190136060616</v>
      </c>
    </row>
    <row r="13" spans="1:28" s="60" customFormat="1" ht="11.25">
      <c r="A13" s="54">
        <v>7</v>
      </c>
      <c r="B13" s="61" t="s">
        <v>29</v>
      </c>
      <c r="C13" s="56" t="s">
        <v>47</v>
      </c>
      <c r="D13" s="57" t="s">
        <v>45</v>
      </c>
      <c r="E13" s="102" t="s">
        <v>47</v>
      </c>
      <c r="F13" s="58">
        <v>43630</v>
      </c>
      <c r="G13" s="105" t="s">
        <v>49</v>
      </c>
      <c r="H13" s="66">
        <v>290</v>
      </c>
      <c r="I13" s="66">
        <v>290</v>
      </c>
      <c r="J13" s="80">
        <v>305</v>
      </c>
      <c r="K13" s="67">
        <v>1</v>
      </c>
      <c r="L13" s="85">
        <v>156415</v>
      </c>
      <c r="M13" s="86">
        <v>10678</v>
      </c>
      <c r="N13" s="85">
        <v>85527</v>
      </c>
      <c r="O13" s="86">
        <v>5391</v>
      </c>
      <c r="P13" s="85">
        <v>112520</v>
      </c>
      <c r="Q13" s="86">
        <v>6934</v>
      </c>
      <c r="R13" s="87">
        <f t="shared" si="0"/>
        <v>354462</v>
      </c>
      <c r="S13" s="88">
        <f t="shared" si="1"/>
        <v>23003</v>
      </c>
      <c r="T13" s="89">
        <f>S13/J13</f>
        <v>75.41967213114754</v>
      </c>
      <c r="U13" s="90">
        <f t="shared" si="2"/>
        <v>15.409381385036735</v>
      </c>
      <c r="V13" s="82"/>
      <c r="W13" s="83"/>
      <c r="X13" s="91"/>
      <c r="Y13" s="91"/>
      <c r="Z13" s="92">
        <v>354462</v>
      </c>
      <c r="AA13" s="93">
        <v>23003</v>
      </c>
      <c r="AB13" s="96">
        <f t="shared" si="4"/>
        <v>15.409381385036735</v>
      </c>
    </row>
    <row r="14" spans="1:28" s="60" customFormat="1" ht="11.25">
      <c r="A14" s="54">
        <v>8</v>
      </c>
      <c r="B14" s="55"/>
      <c r="C14" s="56" t="s">
        <v>67</v>
      </c>
      <c r="D14" s="57" t="s">
        <v>33</v>
      </c>
      <c r="E14" s="102" t="s">
        <v>67</v>
      </c>
      <c r="F14" s="58">
        <v>43609</v>
      </c>
      <c r="G14" s="59" t="s">
        <v>28</v>
      </c>
      <c r="H14" s="66">
        <v>320</v>
      </c>
      <c r="I14" s="66">
        <v>191</v>
      </c>
      <c r="J14" s="80">
        <v>191</v>
      </c>
      <c r="K14" s="67">
        <v>4</v>
      </c>
      <c r="L14" s="85">
        <v>134534</v>
      </c>
      <c r="M14" s="86">
        <v>8351</v>
      </c>
      <c r="N14" s="85">
        <v>109834</v>
      </c>
      <c r="O14" s="86">
        <v>6238</v>
      </c>
      <c r="P14" s="85">
        <v>111399</v>
      </c>
      <c r="Q14" s="86">
        <v>6552</v>
      </c>
      <c r="R14" s="87">
        <f t="shared" si="0"/>
        <v>355767</v>
      </c>
      <c r="S14" s="88">
        <f t="shared" si="1"/>
        <v>21141</v>
      </c>
      <c r="T14" s="89">
        <f>S14/J14</f>
        <v>110.68586387434554</v>
      </c>
      <c r="U14" s="90">
        <f t="shared" si="2"/>
        <v>16.82829572867887</v>
      </c>
      <c r="V14" s="82">
        <v>588843</v>
      </c>
      <c r="W14" s="83">
        <v>34766</v>
      </c>
      <c r="X14" s="91">
        <f>IF(V14&lt;&gt;0,-(V14-R14)/V14,"")</f>
        <v>-0.3958202780707251</v>
      </c>
      <c r="Y14" s="91">
        <f>IF(W14&lt;&gt;0,-(W14-S14)/W14,"")</f>
        <v>-0.3919058850601162</v>
      </c>
      <c r="Z14" s="92">
        <v>4800649</v>
      </c>
      <c r="AA14" s="93">
        <v>284244</v>
      </c>
      <c r="AB14" s="96">
        <f t="shared" si="4"/>
        <v>16.889183236937278</v>
      </c>
    </row>
    <row r="15" spans="1:28" s="60" customFormat="1" ht="11.25">
      <c r="A15" s="54">
        <v>9</v>
      </c>
      <c r="B15" s="61" t="s">
        <v>29</v>
      </c>
      <c r="C15" s="62" t="s">
        <v>92</v>
      </c>
      <c r="D15" s="63" t="s">
        <v>42</v>
      </c>
      <c r="E15" s="104" t="s">
        <v>46</v>
      </c>
      <c r="F15" s="64">
        <v>43630</v>
      </c>
      <c r="G15" s="59" t="s">
        <v>52</v>
      </c>
      <c r="H15" s="68">
        <v>189</v>
      </c>
      <c r="I15" s="68">
        <v>189</v>
      </c>
      <c r="J15" s="80">
        <v>189</v>
      </c>
      <c r="K15" s="67">
        <v>1</v>
      </c>
      <c r="L15" s="85">
        <v>112810.5</v>
      </c>
      <c r="M15" s="86">
        <v>7674</v>
      </c>
      <c r="N15" s="85">
        <v>51487.56</v>
      </c>
      <c r="O15" s="86">
        <v>3160</v>
      </c>
      <c r="P15" s="85">
        <v>51417.42</v>
      </c>
      <c r="Q15" s="86">
        <v>3207</v>
      </c>
      <c r="R15" s="87">
        <f t="shared" si="0"/>
        <v>215715.47999999998</v>
      </c>
      <c r="S15" s="88">
        <f t="shared" si="1"/>
        <v>14041</v>
      </c>
      <c r="T15" s="89">
        <f>S15/J15</f>
        <v>74.29100529100529</v>
      </c>
      <c r="U15" s="90">
        <f t="shared" si="2"/>
        <v>15.363256178334876</v>
      </c>
      <c r="V15" s="82"/>
      <c r="W15" s="83"/>
      <c r="X15" s="91"/>
      <c r="Y15" s="91"/>
      <c r="Z15" s="94">
        <v>215715.47999999998</v>
      </c>
      <c r="AA15" s="95">
        <v>14041</v>
      </c>
      <c r="AB15" s="96">
        <f t="shared" si="4"/>
        <v>15.363256178334876</v>
      </c>
    </row>
    <row r="16" spans="1:28" s="60" customFormat="1" ht="11.25">
      <c r="A16" s="54">
        <v>10</v>
      </c>
      <c r="B16" s="65"/>
      <c r="C16" s="62" t="s">
        <v>75</v>
      </c>
      <c r="D16" s="63" t="s">
        <v>45</v>
      </c>
      <c r="E16" s="104" t="s">
        <v>76</v>
      </c>
      <c r="F16" s="64">
        <v>43616</v>
      </c>
      <c r="G16" s="59" t="s">
        <v>32</v>
      </c>
      <c r="H16" s="68">
        <v>322</v>
      </c>
      <c r="I16" s="68">
        <v>178</v>
      </c>
      <c r="J16" s="80">
        <v>181</v>
      </c>
      <c r="K16" s="67">
        <v>3</v>
      </c>
      <c r="L16" s="85">
        <v>68905</v>
      </c>
      <c r="M16" s="86">
        <v>4279</v>
      </c>
      <c r="N16" s="85">
        <v>46744</v>
      </c>
      <c r="O16" s="86">
        <v>2733</v>
      </c>
      <c r="P16" s="85">
        <v>45731</v>
      </c>
      <c r="Q16" s="86">
        <v>2635</v>
      </c>
      <c r="R16" s="87">
        <f t="shared" si="0"/>
        <v>161380</v>
      </c>
      <c r="S16" s="88">
        <f t="shared" si="1"/>
        <v>9647</v>
      </c>
      <c r="T16" s="89">
        <f>S16/J16</f>
        <v>53.29834254143646</v>
      </c>
      <c r="U16" s="90"/>
      <c r="V16" s="82">
        <v>459740</v>
      </c>
      <c r="W16" s="83">
        <v>27362</v>
      </c>
      <c r="X16" s="91">
        <f>IF(V16&lt;&gt;0,-(V16-R16)/V16,"")</f>
        <v>-0.6489755078957672</v>
      </c>
      <c r="Y16" s="91">
        <f>IF(W16&lt;&gt;0,-(W16-S16)/W16,"")</f>
        <v>-0.6474307433667129</v>
      </c>
      <c r="Z16" s="94">
        <v>2687691</v>
      </c>
      <c r="AA16" s="95">
        <v>153833</v>
      </c>
      <c r="AB16" s="96">
        <f t="shared" si="4"/>
        <v>17.471485311994176</v>
      </c>
    </row>
    <row r="17" spans="1:28" s="60" customFormat="1" ht="11.25">
      <c r="A17" s="54">
        <v>11</v>
      </c>
      <c r="B17" s="61" t="s">
        <v>29</v>
      </c>
      <c r="C17" s="56" t="s">
        <v>95</v>
      </c>
      <c r="D17" s="57" t="s">
        <v>30</v>
      </c>
      <c r="E17" s="102" t="s">
        <v>95</v>
      </c>
      <c r="F17" s="58">
        <v>43630</v>
      </c>
      <c r="G17" s="59" t="s">
        <v>28</v>
      </c>
      <c r="H17" s="66">
        <v>107</v>
      </c>
      <c r="I17" s="66">
        <v>107</v>
      </c>
      <c r="J17" s="80">
        <v>107</v>
      </c>
      <c r="K17" s="67">
        <v>1</v>
      </c>
      <c r="L17" s="85">
        <v>42163</v>
      </c>
      <c r="M17" s="86">
        <v>2243</v>
      </c>
      <c r="N17" s="85">
        <v>44267</v>
      </c>
      <c r="O17" s="86">
        <v>2087</v>
      </c>
      <c r="P17" s="85">
        <v>34535</v>
      </c>
      <c r="Q17" s="86">
        <v>1718</v>
      </c>
      <c r="R17" s="87">
        <f t="shared" si="0"/>
        <v>120965</v>
      </c>
      <c r="S17" s="88">
        <f t="shared" si="1"/>
        <v>6048</v>
      </c>
      <c r="T17" s="89">
        <f>S17/J17</f>
        <v>56.52336448598131</v>
      </c>
      <c r="U17" s="90">
        <f aca="true" t="shared" si="5" ref="U17:U36">R17/S17</f>
        <v>20.000826719576718</v>
      </c>
      <c r="V17" s="82"/>
      <c r="W17" s="83"/>
      <c r="X17" s="91"/>
      <c r="Y17" s="91"/>
      <c r="Z17" s="92">
        <v>120965</v>
      </c>
      <c r="AA17" s="93">
        <v>6048</v>
      </c>
      <c r="AB17" s="96">
        <f t="shared" si="4"/>
        <v>20.000826719576718</v>
      </c>
    </row>
    <row r="18" spans="1:28" s="60" customFormat="1" ht="11.25">
      <c r="A18" s="54">
        <v>12</v>
      </c>
      <c r="B18" s="61" t="s">
        <v>29</v>
      </c>
      <c r="C18" s="56" t="s">
        <v>86</v>
      </c>
      <c r="D18" s="57" t="s">
        <v>33</v>
      </c>
      <c r="E18" s="102" t="s">
        <v>87</v>
      </c>
      <c r="F18" s="58">
        <v>43630</v>
      </c>
      <c r="G18" s="59" t="s">
        <v>36</v>
      </c>
      <c r="H18" s="66">
        <v>112</v>
      </c>
      <c r="I18" s="66">
        <v>112</v>
      </c>
      <c r="J18" s="80">
        <v>112</v>
      </c>
      <c r="K18" s="67">
        <v>1</v>
      </c>
      <c r="L18" s="85">
        <v>19329.04</v>
      </c>
      <c r="M18" s="86">
        <v>1235</v>
      </c>
      <c r="N18" s="85">
        <v>17793.13</v>
      </c>
      <c r="O18" s="86">
        <v>1165</v>
      </c>
      <c r="P18" s="85">
        <v>18080.02</v>
      </c>
      <c r="Q18" s="86">
        <v>1157</v>
      </c>
      <c r="R18" s="87">
        <f t="shared" si="0"/>
        <v>55202.19</v>
      </c>
      <c r="S18" s="88">
        <f t="shared" si="1"/>
        <v>3557</v>
      </c>
      <c r="T18" s="89">
        <f>S18/J18</f>
        <v>31.758928571428573</v>
      </c>
      <c r="U18" s="90">
        <f t="shared" si="5"/>
        <v>15.519311217317965</v>
      </c>
      <c r="V18" s="82"/>
      <c r="W18" s="83"/>
      <c r="X18" s="91"/>
      <c r="Y18" s="91"/>
      <c r="Z18" s="92">
        <v>55202.19</v>
      </c>
      <c r="AA18" s="93">
        <v>3557</v>
      </c>
      <c r="AB18" s="96">
        <f t="shared" si="4"/>
        <v>15.519311217317965</v>
      </c>
    </row>
    <row r="19" spans="1:28" s="60" customFormat="1" ht="11.25">
      <c r="A19" s="54">
        <v>13</v>
      </c>
      <c r="B19" s="55"/>
      <c r="C19" s="101" t="s">
        <v>50</v>
      </c>
      <c r="D19" s="111" t="s">
        <v>35</v>
      </c>
      <c r="E19" s="103" t="s">
        <v>51</v>
      </c>
      <c r="F19" s="58">
        <v>43483</v>
      </c>
      <c r="G19" s="105" t="s">
        <v>49</v>
      </c>
      <c r="H19" s="106">
        <v>353</v>
      </c>
      <c r="I19" s="106">
        <v>80</v>
      </c>
      <c r="J19" s="112">
        <v>80</v>
      </c>
      <c r="K19" s="106">
        <v>10</v>
      </c>
      <c r="L19" s="107">
        <v>11362</v>
      </c>
      <c r="M19" s="108">
        <v>1182</v>
      </c>
      <c r="N19" s="107">
        <v>9275</v>
      </c>
      <c r="O19" s="108">
        <v>987</v>
      </c>
      <c r="P19" s="107">
        <v>8137</v>
      </c>
      <c r="Q19" s="108">
        <v>880</v>
      </c>
      <c r="R19" s="87">
        <f t="shared" si="0"/>
        <v>28774</v>
      </c>
      <c r="S19" s="88">
        <f t="shared" si="1"/>
        <v>3049</v>
      </c>
      <c r="T19" s="89">
        <f>S19/J19</f>
        <v>38.1125</v>
      </c>
      <c r="U19" s="90">
        <f t="shared" si="5"/>
        <v>9.437192522138407</v>
      </c>
      <c r="V19" s="107">
        <v>1939</v>
      </c>
      <c r="W19" s="108">
        <v>161</v>
      </c>
      <c r="X19" s="91">
        <f aca="true" t="shared" si="6" ref="X19:Y26">IF(V19&lt;&gt;0,-(V19-R19)/V19,"")</f>
        <v>13.83960804538422</v>
      </c>
      <c r="Y19" s="91">
        <f t="shared" si="6"/>
        <v>17.937888198757765</v>
      </c>
      <c r="Z19" s="109">
        <v>28773</v>
      </c>
      <c r="AA19" s="113">
        <v>3049</v>
      </c>
      <c r="AB19" s="96">
        <f t="shared" si="4"/>
        <v>9.436864545752705</v>
      </c>
    </row>
    <row r="20" spans="1:28" s="60" customFormat="1" ht="11.25">
      <c r="A20" s="54">
        <v>14</v>
      </c>
      <c r="B20" s="55"/>
      <c r="C20" s="56" t="s">
        <v>72</v>
      </c>
      <c r="D20" s="57" t="s">
        <v>31</v>
      </c>
      <c r="E20" s="102" t="s">
        <v>73</v>
      </c>
      <c r="F20" s="58">
        <v>43616</v>
      </c>
      <c r="G20" s="59" t="s">
        <v>28</v>
      </c>
      <c r="H20" s="66">
        <v>74</v>
      </c>
      <c r="I20" s="66">
        <v>27</v>
      </c>
      <c r="J20" s="80">
        <v>27</v>
      </c>
      <c r="K20" s="67">
        <v>3</v>
      </c>
      <c r="L20" s="85">
        <v>20426</v>
      </c>
      <c r="M20" s="86">
        <v>921</v>
      </c>
      <c r="N20" s="85">
        <v>22595</v>
      </c>
      <c r="O20" s="86">
        <v>956</v>
      </c>
      <c r="P20" s="85">
        <v>13368</v>
      </c>
      <c r="Q20" s="86">
        <v>613</v>
      </c>
      <c r="R20" s="87">
        <f t="shared" si="0"/>
        <v>56389</v>
      </c>
      <c r="S20" s="88">
        <f t="shared" si="1"/>
        <v>2490</v>
      </c>
      <c r="T20" s="89">
        <f>S20/J20</f>
        <v>92.22222222222223</v>
      </c>
      <c r="U20" s="90">
        <f t="shared" si="5"/>
        <v>22.646184738955824</v>
      </c>
      <c r="V20" s="82">
        <v>115082</v>
      </c>
      <c r="W20" s="83">
        <v>5633</v>
      </c>
      <c r="X20" s="91">
        <f t="shared" si="6"/>
        <v>-0.5100102535583323</v>
      </c>
      <c r="Y20" s="91">
        <f t="shared" si="6"/>
        <v>-0.5579620095863661</v>
      </c>
      <c r="Z20" s="92">
        <v>625327</v>
      </c>
      <c r="AA20" s="93">
        <v>31123</v>
      </c>
      <c r="AB20" s="96">
        <f t="shared" si="4"/>
        <v>20.09211836905183</v>
      </c>
    </row>
    <row r="21" spans="1:28" s="60" customFormat="1" ht="11.25">
      <c r="A21" s="54">
        <v>15</v>
      </c>
      <c r="B21" s="55"/>
      <c r="C21" s="56" t="s">
        <v>71</v>
      </c>
      <c r="D21" s="57" t="s">
        <v>30</v>
      </c>
      <c r="E21" s="102" t="s">
        <v>71</v>
      </c>
      <c r="F21" s="58">
        <v>43616</v>
      </c>
      <c r="G21" s="105" t="s">
        <v>49</v>
      </c>
      <c r="H21" s="66">
        <v>181</v>
      </c>
      <c r="I21" s="66">
        <v>16</v>
      </c>
      <c r="J21" s="80">
        <v>16</v>
      </c>
      <c r="K21" s="67">
        <v>3</v>
      </c>
      <c r="L21" s="85">
        <v>7328</v>
      </c>
      <c r="M21" s="86">
        <v>461</v>
      </c>
      <c r="N21" s="85">
        <v>2856</v>
      </c>
      <c r="O21" s="86">
        <v>173</v>
      </c>
      <c r="P21" s="85">
        <v>3389</v>
      </c>
      <c r="Q21" s="86">
        <v>199</v>
      </c>
      <c r="R21" s="87">
        <f t="shared" si="0"/>
        <v>13573</v>
      </c>
      <c r="S21" s="88">
        <f t="shared" si="1"/>
        <v>833</v>
      </c>
      <c r="T21" s="89">
        <f>S21/J21</f>
        <v>52.0625</v>
      </c>
      <c r="U21" s="90">
        <f t="shared" si="5"/>
        <v>16.294117647058822</v>
      </c>
      <c r="V21" s="82">
        <v>96485</v>
      </c>
      <c r="W21" s="83">
        <v>5483</v>
      </c>
      <c r="X21" s="91">
        <f t="shared" si="6"/>
        <v>-0.8593252837228584</v>
      </c>
      <c r="Y21" s="91">
        <f t="shared" si="6"/>
        <v>-0.8480758708736094</v>
      </c>
      <c r="Z21" s="92">
        <v>525971</v>
      </c>
      <c r="AA21" s="93">
        <v>33650</v>
      </c>
      <c r="AB21" s="96">
        <f t="shared" si="4"/>
        <v>15.630638930163448</v>
      </c>
    </row>
    <row r="22" spans="1:28" s="60" customFormat="1" ht="11.25">
      <c r="A22" s="54">
        <v>16</v>
      </c>
      <c r="B22" s="55"/>
      <c r="C22" s="56" t="s">
        <v>55</v>
      </c>
      <c r="D22" s="57" t="s">
        <v>30</v>
      </c>
      <c r="E22" s="102" t="s">
        <v>55</v>
      </c>
      <c r="F22" s="58">
        <v>43595</v>
      </c>
      <c r="G22" s="59" t="s">
        <v>37</v>
      </c>
      <c r="H22" s="66">
        <v>185</v>
      </c>
      <c r="I22" s="66">
        <v>12</v>
      </c>
      <c r="J22" s="80">
        <v>12</v>
      </c>
      <c r="K22" s="67">
        <v>6</v>
      </c>
      <c r="L22" s="85">
        <v>4654</v>
      </c>
      <c r="M22" s="86">
        <v>357</v>
      </c>
      <c r="N22" s="85">
        <v>1710</v>
      </c>
      <c r="O22" s="86">
        <v>130</v>
      </c>
      <c r="P22" s="85">
        <v>2603</v>
      </c>
      <c r="Q22" s="86">
        <v>203</v>
      </c>
      <c r="R22" s="87">
        <f t="shared" si="0"/>
        <v>8967</v>
      </c>
      <c r="S22" s="88">
        <f t="shared" si="1"/>
        <v>690</v>
      </c>
      <c r="T22" s="89">
        <f>S22/J22</f>
        <v>57.5</v>
      </c>
      <c r="U22" s="90">
        <f t="shared" si="5"/>
        <v>12.995652173913044</v>
      </c>
      <c r="V22" s="82">
        <v>11375</v>
      </c>
      <c r="W22" s="83">
        <v>887</v>
      </c>
      <c r="X22" s="91">
        <f t="shared" si="6"/>
        <v>-0.21169230769230768</v>
      </c>
      <c r="Y22" s="91">
        <f t="shared" si="6"/>
        <v>-0.22209695603156707</v>
      </c>
      <c r="Z22" s="97">
        <v>633371.4</v>
      </c>
      <c r="AA22" s="98">
        <v>44247</v>
      </c>
      <c r="AB22" s="96">
        <f t="shared" si="4"/>
        <v>14.314448437182183</v>
      </c>
    </row>
    <row r="23" spans="1:28" s="60" customFormat="1" ht="11.25">
      <c r="A23" s="54">
        <v>17</v>
      </c>
      <c r="B23" s="55"/>
      <c r="C23" s="56" t="s">
        <v>54</v>
      </c>
      <c r="D23" s="57" t="s">
        <v>42</v>
      </c>
      <c r="E23" s="102" t="s">
        <v>53</v>
      </c>
      <c r="F23" s="58">
        <v>43581</v>
      </c>
      <c r="G23" s="59" t="s">
        <v>28</v>
      </c>
      <c r="H23" s="66">
        <v>397</v>
      </c>
      <c r="I23" s="66">
        <v>3</v>
      </c>
      <c r="J23" s="80">
        <v>3</v>
      </c>
      <c r="K23" s="67">
        <v>8</v>
      </c>
      <c r="L23" s="85">
        <v>4220</v>
      </c>
      <c r="M23" s="86">
        <v>181</v>
      </c>
      <c r="N23" s="85">
        <v>3893</v>
      </c>
      <c r="O23" s="86">
        <v>163</v>
      </c>
      <c r="P23" s="85">
        <v>3716</v>
      </c>
      <c r="Q23" s="86">
        <v>161</v>
      </c>
      <c r="R23" s="87">
        <f t="shared" si="0"/>
        <v>11829</v>
      </c>
      <c r="S23" s="88">
        <f t="shared" si="1"/>
        <v>505</v>
      </c>
      <c r="T23" s="89">
        <f>S23/J23</f>
        <v>168.33333333333334</v>
      </c>
      <c r="U23" s="90">
        <f t="shared" si="5"/>
        <v>23.423762376237622</v>
      </c>
      <c r="V23" s="82">
        <v>16897</v>
      </c>
      <c r="W23" s="83">
        <v>625</v>
      </c>
      <c r="X23" s="91">
        <f t="shared" si="6"/>
        <v>-0.29993489968633485</v>
      </c>
      <c r="Y23" s="91">
        <f t="shared" si="6"/>
        <v>-0.192</v>
      </c>
      <c r="Z23" s="92">
        <v>44799034</v>
      </c>
      <c r="AA23" s="93">
        <v>2477683</v>
      </c>
      <c r="AB23" s="96">
        <f t="shared" si="4"/>
        <v>18.081019242574616</v>
      </c>
    </row>
    <row r="24" spans="1:28" s="60" customFormat="1" ht="11.25">
      <c r="A24" s="54">
        <v>18</v>
      </c>
      <c r="B24" s="55"/>
      <c r="C24" s="56" t="s">
        <v>62</v>
      </c>
      <c r="D24" s="57" t="s">
        <v>30</v>
      </c>
      <c r="E24" s="102" t="s">
        <v>63</v>
      </c>
      <c r="F24" s="58">
        <v>43609</v>
      </c>
      <c r="G24" s="59" t="s">
        <v>41</v>
      </c>
      <c r="H24" s="66">
        <v>26</v>
      </c>
      <c r="I24" s="66">
        <v>18</v>
      </c>
      <c r="J24" s="80">
        <v>18</v>
      </c>
      <c r="K24" s="67">
        <v>4</v>
      </c>
      <c r="L24" s="85">
        <v>2914</v>
      </c>
      <c r="M24" s="86">
        <v>228</v>
      </c>
      <c r="N24" s="85">
        <v>2081</v>
      </c>
      <c r="O24" s="86">
        <v>160</v>
      </c>
      <c r="P24" s="85">
        <v>1213</v>
      </c>
      <c r="Q24" s="86">
        <v>95</v>
      </c>
      <c r="R24" s="87">
        <f t="shared" si="0"/>
        <v>6208</v>
      </c>
      <c r="S24" s="88">
        <f t="shared" si="1"/>
        <v>483</v>
      </c>
      <c r="T24" s="89">
        <f>S24/J24</f>
        <v>26.833333333333332</v>
      </c>
      <c r="U24" s="90">
        <f t="shared" si="5"/>
        <v>12.853002070393375</v>
      </c>
      <c r="V24" s="82">
        <v>15108.16</v>
      </c>
      <c r="W24" s="83">
        <v>1042</v>
      </c>
      <c r="X24" s="91">
        <f t="shared" si="6"/>
        <v>-0.5890962234977655</v>
      </c>
      <c r="Y24" s="91">
        <f t="shared" si="6"/>
        <v>-0.536468330134357</v>
      </c>
      <c r="Z24" s="69">
        <v>136127.33</v>
      </c>
      <c r="AA24" s="70">
        <v>9765</v>
      </c>
      <c r="AB24" s="96">
        <f t="shared" si="4"/>
        <v>13.940330773169482</v>
      </c>
    </row>
    <row r="25" spans="1:28" s="60" customFormat="1" ht="11.25">
      <c r="A25" s="54">
        <v>19</v>
      </c>
      <c r="B25" s="55"/>
      <c r="C25" s="56" t="s">
        <v>69</v>
      </c>
      <c r="D25" s="57" t="s">
        <v>35</v>
      </c>
      <c r="E25" s="102" t="s">
        <v>68</v>
      </c>
      <c r="F25" s="58">
        <v>43616</v>
      </c>
      <c r="G25" s="59" t="s">
        <v>37</v>
      </c>
      <c r="H25" s="66">
        <v>176</v>
      </c>
      <c r="I25" s="66">
        <v>13</v>
      </c>
      <c r="J25" s="80">
        <v>13</v>
      </c>
      <c r="K25" s="67">
        <v>3</v>
      </c>
      <c r="L25" s="85">
        <v>1809</v>
      </c>
      <c r="M25" s="86">
        <v>133</v>
      </c>
      <c r="N25" s="85">
        <v>1259</v>
      </c>
      <c r="O25" s="86">
        <v>93</v>
      </c>
      <c r="P25" s="85">
        <v>1108</v>
      </c>
      <c r="Q25" s="86">
        <v>85</v>
      </c>
      <c r="R25" s="87">
        <f t="shared" si="0"/>
        <v>4176</v>
      </c>
      <c r="S25" s="88">
        <f t="shared" si="1"/>
        <v>311</v>
      </c>
      <c r="T25" s="89">
        <f>S25/J25</f>
        <v>23.923076923076923</v>
      </c>
      <c r="U25" s="90">
        <f t="shared" si="5"/>
        <v>13.427652733118972</v>
      </c>
      <c r="V25" s="82">
        <v>31513.010000000002</v>
      </c>
      <c r="W25" s="83">
        <v>2030</v>
      </c>
      <c r="X25" s="91">
        <f t="shared" si="6"/>
        <v>-0.8674833029279019</v>
      </c>
      <c r="Y25" s="91">
        <f t="shared" si="6"/>
        <v>-0.8467980295566503</v>
      </c>
      <c r="Z25" s="97">
        <v>247762.46</v>
      </c>
      <c r="AA25" s="98">
        <v>15844</v>
      </c>
      <c r="AB25" s="96">
        <f t="shared" si="4"/>
        <v>15.63762055036607</v>
      </c>
    </row>
    <row r="26" spans="1:28" s="60" customFormat="1" ht="11.25">
      <c r="A26" s="54">
        <v>20</v>
      </c>
      <c r="B26" s="55"/>
      <c r="C26" s="56" t="s">
        <v>74</v>
      </c>
      <c r="D26" s="57" t="s">
        <v>45</v>
      </c>
      <c r="E26" s="102" t="s">
        <v>74</v>
      </c>
      <c r="F26" s="58">
        <v>43616</v>
      </c>
      <c r="G26" s="59" t="s">
        <v>28</v>
      </c>
      <c r="H26" s="66">
        <v>105</v>
      </c>
      <c r="I26" s="66">
        <v>10</v>
      </c>
      <c r="J26" s="80">
        <v>10</v>
      </c>
      <c r="K26" s="67">
        <v>3</v>
      </c>
      <c r="L26" s="85">
        <v>1672</v>
      </c>
      <c r="M26" s="86">
        <v>137</v>
      </c>
      <c r="N26" s="85">
        <v>1045</v>
      </c>
      <c r="O26" s="86">
        <v>72</v>
      </c>
      <c r="P26" s="85">
        <v>1211</v>
      </c>
      <c r="Q26" s="86">
        <v>85</v>
      </c>
      <c r="R26" s="87">
        <f t="shared" si="0"/>
        <v>3928</v>
      </c>
      <c r="S26" s="88">
        <f t="shared" si="1"/>
        <v>294</v>
      </c>
      <c r="T26" s="89">
        <f>S26/J26</f>
        <v>29.4</v>
      </c>
      <c r="U26" s="90">
        <f t="shared" si="5"/>
        <v>13.360544217687075</v>
      </c>
      <c r="V26" s="82">
        <v>68949</v>
      </c>
      <c r="W26" s="83">
        <v>4001</v>
      </c>
      <c r="X26" s="91">
        <f t="shared" si="6"/>
        <v>-0.943030355770207</v>
      </c>
      <c r="Y26" s="91">
        <f t="shared" si="6"/>
        <v>-0.9265183704073982</v>
      </c>
      <c r="Z26" s="92">
        <v>390238</v>
      </c>
      <c r="AA26" s="93">
        <v>22564</v>
      </c>
      <c r="AB26" s="96">
        <f t="shared" si="4"/>
        <v>17.29471724871477</v>
      </c>
    </row>
    <row r="27" spans="1:28" s="60" customFormat="1" ht="11.25">
      <c r="A27" s="54">
        <v>21</v>
      </c>
      <c r="B27" s="61" t="s">
        <v>29</v>
      </c>
      <c r="C27" s="62" t="s">
        <v>88</v>
      </c>
      <c r="D27" s="63" t="s">
        <v>35</v>
      </c>
      <c r="E27" s="104" t="s">
        <v>88</v>
      </c>
      <c r="F27" s="64">
        <v>43630</v>
      </c>
      <c r="G27" s="59" t="s">
        <v>89</v>
      </c>
      <c r="H27" s="68">
        <v>15</v>
      </c>
      <c r="I27" s="68">
        <v>15</v>
      </c>
      <c r="J27" s="80">
        <v>15</v>
      </c>
      <c r="K27" s="67">
        <v>1</v>
      </c>
      <c r="L27" s="85">
        <v>1515.00000011289</v>
      </c>
      <c r="M27" s="86">
        <v>158</v>
      </c>
      <c r="N27" s="85">
        <v>435.999999976972</v>
      </c>
      <c r="O27" s="86">
        <v>64</v>
      </c>
      <c r="P27" s="85">
        <v>604.999999908326</v>
      </c>
      <c r="Q27" s="86">
        <v>65</v>
      </c>
      <c r="R27" s="87">
        <f t="shared" si="0"/>
        <v>2555.999999998188</v>
      </c>
      <c r="S27" s="88">
        <f t="shared" si="1"/>
        <v>287</v>
      </c>
      <c r="T27" s="89">
        <f>S27/J27</f>
        <v>19.133333333333333</v>
      </c>
      <c r="U27" s="90">
        <f t="shared" si="5"/>
        <v>8.90592334494142</v>
      </c>
      <c r="V27" s="82"/>
      <c r="W27" s="83"/>
      <c r="X27" s="91"/>
      <c r="Y27" s="91"/>
      <c r="Z27" s="94">
        <v>2555.999999998188</v>
      </c>
      <c r="AA27" s="95">
        <v>287</v>
      </c>
      <c r="AB27" s="96">
        <f t="shared" si="4"/>
        <v>8.90592334494142</v>
      </c>
    </row>
    <row r="28" spans="1:28" s="60" customFormat="1" ht="11.25">
      <c r="A28" s="54">
        <v>22</v>
      </c>
      <c r="B28" s="55"/>
      <c r="C28" s="56" t="s">
        <v>60</v>
      </c>
      <c r="D28" s="57" t="s">
        <v>40</v>
      </c>
      <c r="E28" s="102" t="s">
        <v>61</v>
      </c>
      <c r="F28" s="58">
        <v>43602</v>
      </c>
      <c r="G28" s="59" t="s">
        <v>43</v>
      </c>
      <c r="H28" s="66">
        <v>83</v>
      </c>
      <c r="I28" s="66">
        <v>70</v>
      </c>
      <c r="J28" s="80">
        <v>5</v>
      </c>
      <c r="K28" s="67">
        <v>5</v>
      </c>
      <c r="L28" s="85">
        <v>1706</v>
      </c>
      <c r="M28" s="86">
        <v>143</v>
      </c>
      <c r="N28" s="85">
        <v>934</v>
      </c>
      <c r="O28" s="86">
        <v>80</v>
      </c>
      <c r="P28" s="85">
        <v>555</v>
      </c>
      <c r="Q28" s="86">
        <v>48</v>
      </c>
      <c r="R28" s="87">
        <f t="shared" si="0"/>
        <v>3195</v>
      </c>
      <c r="S28" s="88">
        <f t="shared" si="1"/>
        <v>271</v>
      </c>
      <c r="T28" s="89">
        <f>S28/J28</f>
        <v>54.2</v>
      </c>
      <c r="U28" s="90">
        <f t="shared" si="5"/>
        <v>11.789667896678967</v>
      </c>
      <c r="V28" s="82">
        <v>3313</v>
      </c>
      <c r="W28" s="83">
        <v>338</v>
      </c>
      <c r="X28" s="91">
        <f>IF(V28&lt;&gt;0,-(V28-R28)/V28,"")</f>
        <v>-0.0356172653184425</v>
      </c>
      <c r="Y28" s="91">
        <f>IF(W28&lt;&gt;0,-(W28-S28)/W28,"")</f>
        <v>-0.19822485207100593</v>
      </c>
      <c r="Z28" s="92">
        <v>105047.4</v>
      </c>
      <c r="AA28" s="93">
        <v>7179</v>
      </c>
      <c r="AB28" s="96">
        <f t="shared" si="4"/>
        <v>14.632595068951106</v>
      </c>
    </row>
    <row r="29" spans="1:28" s="60" customFormat="1" ht="11.25">
      <c r="A29" s="54">
        <v>23</v>
      </c>
      <c r="B29" s="55"/>
      <c r="C29" s="56" t="s">
        <v>79</v>
      </c>
      <c r="D29" s="57" t="s">
        <v>33</v>
      </c>
      <c r="E29" s="102" t="s">
        <v>80</v>
      </c>
      <c r="F29" s="58">
        <v>43623</v>
      </c>
      <c r="G29" s="105" t="s">
        <v>49</v>
      </c>
      <c r="H29" s="66">
        <v>89</v>
      </c>
      <c r="I29" s="66">
        <v>18</v>
      </c>
      <c r="J29" s="80">
        <v>18</v>
      </c>
      <c r="K29" s="67">
        <v>2</v>
      </c>
      <c r="L29" s="85">
        <v>1175</v>
      </c>
      <c r="M29" s="86">
        <v>78</v>
      </c>
      <c r="N29" s="85">
        <v>1191</v>
      </c>
      <c r="O29" s="86">
        <v>75</v>
      </c>
      <c r="P29" s="85">
        <v>1254</v>
      </c>
      <c r="Q29" s="86">
        <v>83</v>
      </c>
      <c r="R29" s="87">
        <f t="shared" si="0"/>
        <v>3620</v>
      </c>
      <c r="S29" s="88">
        <f t="shared" si="1"/>
        <v>236</v>
      </c>
      <c r="T29" s="89">
        <f>S29/J29</f>
        <v>13.11111111111111</v>
      </c>
      <c r="U29" s="90">
        <f t="shared" si="5"/>
        <v>15.338983050847459</v>
      </c>
      <c r="V29" s="82">
        <v>38001</v>
      </c>
      <c r="W29" s="83">
        <v>2372</v>
      </c>
      <c r="X29" s="91">
        <f>IF(V29&lt;&gt;0,-(V29-R29)/V29,"")</f>
        <v>-0.9047393489645009</v>
      </c>
      <c r="Y29" s="91">
        <f>IF(W29&lt;&gt;0,-(W29-S29)/W29,"")</f>
        <v>-0.9005059021922428</v>
      </c>
      <c r="Z29" s="92">
        <v>70548</v>
      </c>
      <c r="AA29" s="93">
        <v>4823</v>
      </c>
      <c r="AB29" s="96">
        <f t="shared" si="4"/>
        <v>14.627410325523533</v>
      </c>
    </row>
    <row r="30" spans="1:28" s="60" customFormat="1" ht="11.25">
      <c r="A30" s="54">
        <v>24</v>
      </c>
      <c r="B30" s="61" t="s">
        <v>29</v>
      </c>
      <c r="C30" s="56" t="s">
        <v>91</v>
      </c>
      <c r="D30" s="57" t="s">
        <v>40</v>
      </c>
      <c r="E30" s="102" t="s">
        <v>91</v>
      </c>
      <c r="F30" s="58">
        <v>43630</v>
      </c>
      <c r="G30" s="59" t="s">
        <v>43</v>
      </c>
      <c r="H30" s="66">
        <v>22</v>
      </c>
      <c r="I30" s="66">
        <v>22</v>
      </c>
      <c r="J30" s="80">
        <v>22</v>
      </c>
      <c r="K30" s="67">
        <v>1</v>
      </c>
      <c r="L30" s="85">
        <v>1545</v>
      </c>
      <c r="M30" s="86">
        <v>113</v>
      </c>
      <c r="N30" s="85">
        <v>719</v>
      </c>
      <c r="O30" s="86">
        <v>55</v>
      </c>
      <c r="P30" s="85">
        <v>747</v>
      </c>
      <c r="Q30" s="86">
        <v>56</v>
      </c>
      <c r="R30" s="87">
        <f t="shared" si="0"/>
        <v>3011</v>
      </c>
      <c r="S30" s="88">
        <f t="shared" si="1"/>
        <v>224</v>
      </c>
      <c r="T30" s="89">
        <f>S30/J30</f>
        <v>10.181818181818182</v>
      </c>
      <c r="U30" s="90">
        <f t="shared" si="5"/>
        <v>13.441964285714286</v>
      </c>
      <c r="V30" s="82"/>
      <c r="W30" s="83"/>
      <c r="X30" s="91"/>
      <c r="Y30" s="91"/>
      <c r="Z30" s="92">
        <v>3011</v>
      </c>
      <c r="AA30" s="93">
        <v>224</v>
      </c>
      <c r="AB30" s="96">
        <f t="shared" si="4"/>
        <v>13.441964285714286</v>
      </c>
    </row>
    <row r="31" spans="1:28" s="60" customFormat="1" ht="11.25">
      <c r="A31" s="54">
        <v>25</v>
      </c>
      <c r="B31" s="55"/>
      <c r="C31" s="56" t="s">
        <v>82</v>
      </c>
      <c r="D31" s="57" t="s">
        <v>30</v>
      </c>
      <c r="E31" s="102" t="s">
        <v>81</v>
      </c>
      <c r="F31" s="58">
        <v>43623</v>
      </c>
      <c r="G31" s="110" t="s">
        <v>39</v>
      </c>
      <c r="H31" s="66">
        <v>15</v>
      </c>
      <c r="I31" s="66">
        <v>12</v>
      </c>
      <c r="J31" s="80">
        <v>12</v>
      </c>
      <c r="K31" s="67">
        <v>2</v>
      </c>
      <c r="L31" s="85">
        <v>890</v>
      </c>
      <c r="M31" s="86">
        <v>77</v>
      </c>
      <c r="N31" s="85">
        <v>640</v>
      </c>
      <c r="O31" s="86">
        <v>56</v>
      </c>
      <c r="P31" s="85">
        <v>257.6</v>
      </c>
      <c r="Q31" s="86">
        <v>22</v>
      </c>
      <c r="R31" s="87">
        <v>1787.6</v>
      </c>
      <c r="S31" s="88">
        <f aca="true" t="shared" si="7" ref="S31:S36">M31+O31+Q31</f>
        <v>155</v>
      </c>
      <c r="T31" s="89">
        <f>S31/J31</f>
        <v>12.916666666666666</v>
      </c>
      <c r="U31" s="90">
        <f t="shared" si="5"/>
        <v>11.532903225806452</v>
      </c>
      <c r="V31" s="82">
        <v>6825.15</v>
      </c>
      <c r="W31" s="83">
        <v>606</v>
      </c>
      <c r="X31" s="91">
        <f>IF(V31&lt;&gt;0,-(V31-R31)/V31,"")</f>
        <v>-0.7380863424247085</v>
      </c>
      <c r="Y31" s="91">
        <f>IF(W31&lt;&gt;0,-(W31-S31)/W31,"")</f>
        <v>-0.7442244224422442</v>
      </c>
      <c r="Z31" s="92">
        <v>14697.13</v>
      </c>
      <c r="AA31" s="93">
        <v>1308</v>
      </c>
      <c r="AB31" s="96">
        <f t="shared" si="4"/>
        <v>11.236337920489296</v>
      </c>
    </row>
    <row r="32" spans="1:28" s="60" customFormat="1" ht="11.25">
      <c r="A32" s="54">
        <v>26</v>
      </c>
      <c r="B32" s="61" t="s">
        <v>29</v>
      </c>
      <c r="C32" s="56" t="s">
        <v>93</v>
      </c>
      <c r="D32" s="57" t="s">
        <v>40</v>
      </c>
      <c r="E32" s="102" t="s">
        <v>93</v>
      </c>
      <c r="F32" s="58">
        <v>43630</v>
      </c>
      <c r="G32" s="59" t="s">
        <v>94</v>
      </c>
      <c r="H32" s="66">
        <v>1</v>
      </c>
      <c r="I32" s="66">
        <v>1</v>
      </c>
      <c r="J32" s="80">
        <v>1</v>
      </c>
      <c r="K32" s="67">
        <v>1</v>
      </c>
      <c r="L32" s="85">
        <v>944.000000001908</v>
      </c>
      <c r="M32" s="86">
        <v>96</v>
      </c>
      <c r="N32" s="85">
        <v>388.000000003773</v>
      </c>
      <c r="O32" s="86">
        <v>38</v>
      </c>
      <c r="P32" s="85">
        <v>199.999999976495</v>
      </c>
      <c r="Q32" s="86">
        <v>21</v>
      </c>
      <c r="R32" s="87">
        <f>L32+N32+P32</f>
        <v>1531.999999982176</v>
      </c>
      <c r="S32" s="88">
        <f t="shared" si="7"/>
        <v>155</v>
      </c>
      <c r="T32" s="89">
        <f>S32/J32</f>
        <v>155</v>
      </c>
      <c r="U32" s="90">
        <f t="shared" si="5"/>
        <v>9.883870967626942</v>
      </c>
      <c r="V32" s="82"/>
      <c r="W32" s="83"/>
      <c r="X32" s="91"/>
      <c r="Y32" s="91"/>
      <c r="Z32" s="92">
        <v>1531.999999982176</v>
      </c>
      <c r="AA32" s="93">
        <v>155</v>
      </c>
      <c r="AB32" s="96">
        <f t="shared" si="4"/>
        <v>9.883870967626942</v>
      </c>
    </row>
    <row r="33" spans="1:28" s="60" customFormat="1" ht="11.25">
      <c r="A33" s="54">
        <v>27</v>
      </c>
      <c r="B33" s="65"/>
      <c r="C33" s="62" t="s">
        <v>65</v>
      </c>
      <c r="D33" s="63" t="s">
        <v>33</v>
      </c>
      <c r="E33" s="104" t="s">
        <v>66</v>
      </c>
      <c r="F33" s="64">
        <v>43609</v>
      </c>
      <c r="G33" s="59" t="s">
        <v>52</v>
      </c>
      <c r="H33" s="68">
        <v>286</v>
      </c>
      <c r="I33" s="68">
        <v>2</v>
      </c>
      <c r="J33" s="80">
        <v>2</v>
      </c>
      <c r="K33" s="67">
        <v>4</v>
      </c>
      <c r="L33" s="85">
        <v>698</v>
      </c>
      <c r="M33" s="86">
        <v>53</v>
      </c>
      <c r="N33" s="85">
        <v>221</v>
      </c>
      <c r="O33" s="86">
        <v>17</v>
      </c>
      <c r="P33" s="85">
        <v>275</v>
      </c>
      <c r="Q33" s="86">
        <v>14</v>
      </c>
      <c r="R33" s="87">
        <f>L33+N33+P33</f>
        <v>1194</v>
      </c>
      <c r="S33" s="88">
        <f t="shared" si="7"/>
        <v>84</v>
      </c>
      <c r="T33" s="89">
        <f>S33/J33</f>
        <v>42</v>
      </c>
      <c r="U33" s="90">
        <f t="shared" si="5"/>
        <v>14.214285714285714</v>
      </c>
      <c r="V33" s="82">
        <v>12552</v>
      </c>
      <c r="W33" s="83">
        <v>797</v>
      </c>
      <c r="X33" s="91">
        <f>IF(V33&lt;&gt;0,-(V33-R33)/V33,"")</f>
        <v>-0.9048757170172084</v>
      </c>
      <c r="Y33" s="91">
        <f>IF(W33&lt;&gt;0,-(W33-S33)/W33,"")</f>
        <v>-0.8946047678795483</v>
      </c>
      <c r="Z33" s="94">
        <v>578159.61</v>
      </c>
      <c r="AA33" s="95">
        <v>41458</v>
      </c>
      <c r="AB33" s="96">
        <f t="shared" si="4"/>
        <v>13.945670558155241</v>
      </c>
    </row>
    <row r="34" spans="1:28" s="60" customFormat="1" ht="11.25">
      <c r="A34" s="54">
        <v>28</v>
      </c>
      <c r="B34" s="55"/>
      <c r="C34" s="56" t="s">
        <v>56</v>
      </c>
      <c r="D34" s="57" t="s">
        <v>33</v>
      </c>
      <c r="E34" s="102" t="s">
        <v>48</v>
      </c>
      <c r="F34" s="58">
        <v>43595</v>
      </c>
      <c r="G34" s="59" t="s">
        <v>36</v>
      </c>
      <c r="H34" s="66">
        <v>293</v>
      </c>
      <c r="I34" s="66">
        <v>2</v>
      </c>
      <c r="J34" s="80">
        <v>2</v>
      </c>
      <c r="K34" s="67">
        <v>6</v>
      </c>
      <c r="L34" s="85">
        <v>0</v>
      </c>
      <c r="M34" s="86">
        <v>0</v>
      </c>
      <c r="N34" s="85">
        <v>39</v>
      </c>
      <c r="O34" s="86">
        <v>3</v>
      </c>
      <c r="P34" s="85">
        <v>496</v>
      </c>
      <c r="Q34" s="86">
        <v>62</v>
      </c>
      <c r="R34" s="87">
        <f>L34+N34+P34</f>
        <v>535</v>
      </c>
      <c r="S34" s="88">
        <f t="shared" si="7"/>
        <v>65</v>
      </c>
      <c r="T34" s="89">
        <f>S34/J34</f>
        <v>32.5</v>
      </c>
      <c r="U34" s="90">
        <f t="shared" si="5"/>
        <v>8.23076923076923</v>
      </c>
      <c r="V34" s="82">
        <v>0</v>
      </c>
      <c r="W34" s="83">
        <v>0</v>
      </c>
      <c r="X34" s="91">
        <f>IF(V34&lt;&gt;0,-(V34-R34)/V34,"")</f>
      </c>
      <c r="Y34" s="91">
        <f>IF(W34&lt;&gt;0,-(W34-S34)/W34,"")</f>
      </c>
      <c r="Z34" s="92">
        <v>461841.39</v>
      </c>
      <c r="AA34" s="93">
        <v>31313</v>
      </c>
      <c r="AB34" s="96">
        <f t="shared" si="4"/>
        <v>14.749190112732732</v>
      </c>
    </row>
    <row r="35" spans="1:28" s="60" customFormat="1" ht="11.25">
      <c r="A35" s="54">
        <v>29</v>
      </c>
      <c r="B35" s="61" t="s">
        <v>29</v>
      </c>
      <c r="C35" s="56" t="s">
        <v>90</v>
      </c>
      <c r="D35" s="57" t="s">
        <v>40</v>
      </c>
      <c r="E35" s="102" t="s">
        <v>90</v>
      </c>
      <c r="F35" s="58">
        <v>43630</v>
      </c>
      <c r="G35" s="59" t="s">
        <v>44</v>
      </c>
      <c r="H35" s="66">
        <v>5</v>
      </c>
      <c r="I35" s="66">
        <v>5</v>
      </c>
      <c r="J35" s="80">
        <v>5</v>
      </c>
      <c r="K35" s="67">
        <v>5</v>
      </c>
      <c r="L35" s="85">
        <v>594.999999950645</v>
      </c>
      <c r="M35" s="86">
        <v>43</v>
      </c>
      <c r="N35" s="85">
        <v>155.500000017872</v>
      </c>
      <c r="O35" s="86">
        <v>8</v>
      </c>
      <c r="P35" s="85">
        <v>227.50000000706</v>
      </c>
      <c r="Q35" s="86">
        <v>12</v>
      </c>
      <c r="R35" s="87">
        <f>L35+N35+P35</f>
        <v>977.9999999755771</v>
      </c>
      <c r="S35" s="88">
        <f t="shared" si="7"/>
        <v>63</v>
      </c>
      <c r="T35" s="89">
        <f>S35/J35</f>
        <v>12.6</v>
      </c>
      <c r="U35" s="90">
        <f t="shared" si="5"/>
        <v>15.523809523421859</v>
      </c>
      <c r="V35" s="82"/>
      <c r="W35" s="83"/>
      <c r="X35" s="91"/>
      <c r="Y35" s="91"/>
      <c r="Z35" s="92">
        <v>977.999999975577</v>
      </c>
      <c r="AA35" s="93">
        <v>63</v>
      </c>
      <c r="AB35" s="96">
        <f t="shared" si="4"/>
        <v>15.523809523421857</v>
      </c>
    </row>
    <row r="36" spans="1:28" s="60" customFormat="1" ht="11.25">
      <c r="A36" s="54">
        <v>30</v>
      </c>
      <c r="B36" s="55"/>
      <c r="C36" s="56" t="s">
        <v>59</v>
      </c>
      <c r="D36" s="57" t="s">
        <v>33</v>
      </c>
      <c r="E36" s="102" t="s">
        <v>59</v>
      </c>
      <c r="F36" s="58">
        <v>43602</v>
      </c>
      <c r="G36" s="59" t="s">
        <v>36</v>
      </c>
      <c r="H36" s="66">
        <v>251</v>
      </c>
      <c r="I36" s="66">
        <v>3</v>
      </c>
      <c r="J36" s="80">
        <v>2</v>
      </c>
      <c r="K36" s="67">
        <v>5</v>
      </c>
      <c r="L36" s="85">
        <v>24</v>
      </c>
      <c r="M36" s="86">
        <v>2</v>
      </c>
      <c r="N36" s="85">
        <v>48</v>
      </c>
      <c r="O36" s="86">
        <v>4</v>
      </c>
      <c r="P36" s="85">
        <v>120</v>
      </c>
      <c r="Q36" s="86">
        <v>10</v>
      </c>
      <c r="R36" s="87">
        <f>L36+N36+P36</f>
        <v>192</v>
      </c>
      <c r="S36" s="88">
        <f t="shared" si="7"/>
        <v>16</v>
      </c>
      <c r="T36" s="89">
        <f>S36/J36</f>
        <v>8</v>
      </c>
      <c r="U36" s="90">
        <f t="shared" si="5"/>
        <v>12</v>
      </c>
      <c r="V36" s="82">
        <v>120</v>
      </c>
      <c r="W36" s="83">
        <v>11</v>
      </c>
      <c r="X36" s="91">
        <f>IF(V36&lt;&gt;0,-(V36-R36)/V36,"")</f>
        <v>0.6</v>
      </c>
      <c r="Y36" s="91">
        <f>IF(W36&lt;&gt;0,-(W36-S36)/W36,"")</f>
        <v>0.45454545454545453</v>
      </c>
      <c r="Z36" s="92">
        <v>383251.51</v>
      </c>
      <c r="AA36" s="93">
        <v>24122</v>
      </c>
      <c r="AB36" s="96">
        <f t="shared" si="4"/>
        <v>15.888048669264572</v>
      </c>
    </row>
    <row r="37" spans="26:27" ht="11.25">
      <c r="Z37" s="12"/>
      <c r="AA37" s="11"/>
    </row>
    <row r="38" spans="26:27" ht="11.25">
      <c r="Z38" s="12"/>
      <c r="AA38" s="11"/>
    </row>
    <row r="39" spans="26:27" ht="11.25">
      <c r="Z39" s="12"/>
      <c r="AA39" s="11"/>
    </row>
    <row r="40" spans="26:27" ht="11.25">
      <c r="Z40" s="12"/>
      <c r="AA40" s="11"/>
    </row>
    <row r="41" spans="26:27" ht="11.25">
      <c r="Z41" s="12"/>
      <c r="AA41" s="11"/>
    </row>
  </sheetData>
  <sheetProtection selectLockedCells="1" selectUnlockedCells="1"/>
  <mergeCells count="11">
    <mergeCell ref="Z4:AB4"/>
    <mergeCell ref="B1:C1"/>
    <mergeCell ref="L1:AB3"/>
    <mergeCell ref="B2:C2"/>
    <mergeCell ref="B3:C3"/>
    <mergeCell ref="L4:M4"/>
    <mergeCell ref="N4:O4"/>
    <mergeCell ref="P4:Q4"/>
    <mergeCell ref="R4:U4"/>
    <mergeCell ref="V4:W4"/>
    <mergeCell ref="X4:Y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Nb</cp:lastModifiedBy>
  <cp:lastPrinted>2019-05-25T10:12:45Z</cp:lastPrinted>
  <dcterms:created xsi:type="dcterms:W3CDTF">2006-03-15T09:07:04Z</dcterms:created>
  <dcterms:modified xsi:type="dcterms:W3CDTF">2019-06-18T14:58:30Z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