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060" windowHeight="7290" tabRatio="506" activeTab="0"/>
  </bookViews>
  <sheets>
    <sheet name="24-26.5.2019 (hafta sonu)" sheetId="1" r:id="rId1"/>
  </sheets>
  <definedNames>
    <definedName name="Excel_BuiltIn__FilterDatabase" localSheetId="0">'24-26.5.2019 (hafta sonu)'!$A$1:$AB$41</definedName>
    <definedName name="_xlnm.Print_Area" localSheetId="0">'24-26.5.2019 (hafta sonu)'!#REF!</definedName>
  </definedNames>
  <calcPr fullCalcOnLoad="1"/>
</workbook>
</file>

<file path=xl/sharedStrings.xml><?xml version="1.0" encoding="utf-8"?>
<sst xmlns="http://schemas.openxmlformats.org/spreadsheetml/2006/main" count="183" uniqueCount="108">
  <si>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</si>
  <si>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</si>
  <si>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</si>
  <si>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</si>
  <si>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</si>
  <si>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</si>
  <si>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</si>
  <si>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</si>
  <si>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</si>
  <si>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</si>
  <si>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</si>
  <si>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</si>
  <si>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</si>
  <si>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</si>
  <si>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</si>
  <si>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</si>
  <si>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</si>
  <si>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</si>
  <si>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</si>
  <si>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</si>
  <si>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</si>
  <si>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</si>
  <si>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</si>
  <si>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</si>
  <si>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</si>
  <si>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</si>
  <si>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</si>
  <si>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</si>
  <si>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</si>
  <si>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</si>
  <si>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</si>
  <si>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7+13A</t>
  </si>
  <si>
    <t>WARNER BROS. TURKEY</t>
  </si>
  <si>
    <t>7A</t>
  </si>
  <si>
    <t>CHANTIER FILMS</t>
  </si>
  <si>
    <t>G</t>
  </si>
  <si>
    <t>CGVMARS DAĞITIM</t>
  </si>
  <si>
    <t>BİR FİLM</t>
  </si>
  <si>
    <t>7+</t>
  </si>
  <si>
    <t>FİLMARTI</t>
  </si>
  <si>
    <t>13+</t>
  </si>
  <si>
    <t>ÖZEN FİLM</t>
  </si>
  <si>
    <t>BS DAĞITIM</t>
  </si>
  <si>
    <t>13+15A</t>
  </si>
  <si>
    <t>MC FİLM</t>
  </si>
  <si>
    <t>KURMACA</t>
  </si>
  <si>
    <t>18+</t>
  </si>
  <si>
    <t>VISAGES VILLAGES</t>
  </si>
  <si>
    <t>MEKANLAR VE YÜZLER</t>
  </si>
  <si>
    <t>SİHİRLİ OYUNCAKLAR</t>
  </si>
  <si>
    <t>CJET</t>
  </si>
  <si>
    <t>SE ROKH</t>
  </si>
  <si>
    <t>3 HAYAT</t>
  </si>
  <si>
    <t>MANBIKI KAZOKU</t>
  </si>
  <si>
    <t>ARAKÇILAR</t>
  </si>
  <si>
    <t>DOGMAN</t>
  </si>
  <si>
    <t>TME FILMS</t>
  </si>
  <si>
    <t>TÜRK İŞİ DONDURMA</t>
  </si>
  <si>
    <t>DELİ VE DAHİ</t>
  </si>
  <si>
    <t>THE PROFFESSOR AND THE MADMAN</t>
  </si>
  <si>
    <t>HABABAM SINIFI: YENİDEN</t>
  </si>
  <si>
    <t>PET SEMATARY</t>
  </si>
  <si>
    <t>HAYVAN MEZARLIĞI</t>
  </si>
  <si>
    <t>BIG TRIP</t>
  </si>
  <si>
    <t>BÜYÜK MACERA</t>
  </si>
  <si>
    <t>KUKLALI KÖŞK: HIRSIZ VAR</t>
  </si>
  <si>
    <t>HAYATTA OLMAZ</t>
  </si>
  <si>
    <t>STL3</t>
  </si>
  <si>
    <t>AVENGERS:ENDGAME</t>
  </si>
  <si>
    <t>QUEEN'S CORGI</t>
  </si>
  <si>
    <t>CORGI - KRALİYET AFACANLARI</t>
  </si>
  <si>
    <t>AVENGERS: ENDGAME</t>
  </si>
  <si>
    <t>CAMPEONES</t>
  </si>
  <si>
    <t>ŞAMPİYONLAR</t>
  </si>
  <si>
    <t>ALEM İ CİN</t>
  </si>
  <si>
    <t>KULYAS: LANETİN BEDELİ</t>
  </si>
  <si>
    <t>A TANG QI YU</t>
  </si>
  <si>
    <t>GÖLGE SAVAŞÇI</t>
  </si>
  <si>
    <t>SHADOW</t>
  </si>
  <si>
    <t>THE CLEANING LADY</t>
  </si>
  <si>
    <t>TEMİZLİKÇİ</t>
  </si>
  <si>
    <t>POKEMON DETECTIVE PIKACHU</t>
  </si>
  <si>
    <t>POKEMON DEDEKTİF PİKACHU</t>
  </si>
  <si>
    <t>JOHN WICK 3:  PARABELLUM</t>
  </si>
  <si>
    <t>JOHN WICK 3</t>
  </si>
  <si>
    <t>BIKES</t>
  </si>
  <si>
    <t>BİSİKLETLER</t>
  </si>
  <si>
    <t>NAPSZALLTA</t>
  </si>
  <si>
    <t>GÜN BATIMI</t>
  </si>
  <si>
    <t>UGLYDOLLS</t>
  </si>
  <si>
    <t>KİM DAHA MUTLU?</t>
  </si>
  <si>
    <t>İÇERDEKİLER</t>
  </si>
  <si>
    <t>DOOR IN THE WOODS</t>
  </si>
  <si>
    <t>LANETLİ KAPI "PARANORMAL ORMAN"</t>
  </si>
  <si>
    <t>BLANCHE COMME NEIGE</t>
  </si>
  <si>
    <t>MASUMİYETİN DAYANILMAZ ÇEKİCİLİĞİ</t>
  </si>
  <si>
    <t>NE OLUR GİTME</t>
  </si>
  <si>
    <t>24 - 26 MAYIS  2019 / 21. VİZYON HAFTASI</t>
  </si>
  <si>
    <t>GRANS</t>
  </si>
  <si>
    <t>SINIR</t>
  </si>
  <si>
    <t>THE DARK</t>
  </si>
  <si>
    <t>KARANLIK DAVET</t>
  </si>
  <si>
    <t>AYKUT ENİŞTE</t>
  </si>
  <si>
    <t>THE DEVIL'S DOORWAY</t>
  </si>
  <si>
    <t>ŞEYTANIN KAPISI</t>
  </si>
  <si>
    <t>MISSION KATHMANDU: THE ADVENTURES OF NELLY &amp; SIMON</t>
  </si>
  <si>
    <t>ACEMİ KAŞİFLER: GÖREVİMİZ KOCAAYAK</t>
  </si>
  <si>
    <t>ALADDIN</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</si>
</sst>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s>
  <fonts count="86">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sz val="7"/>
      <color indexed="23"/>
      <name val="Calibri"/>
      <family val="2"/>
    </font>
    <font>
      <sz val="7"/>
      <color indexed="8"/>
      <name val="Calibri"/>
      <family val="2"/>
    </font>
    <font>
      <sz val="5"/>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sz val="7"/>
      <color theme="0" tint="-0.4999699890613556"/>
      <name val="Calibri"/>
      <family val="2"/>
    </font>
    <font>
      <sz val="7"/>
      <color theme="1"/>
      <name val="Calibri"/>
      <family val="2"/>
    </font>
    <font>
      <sz val="5"/>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65" fillId="20" borderId="5" applyNumberFormat="0" applyAlignment="0" applyProtection="0"/>
    <xf numFmtId="0" fontId="3" fillId="0" borderId="0">
      <alignment/>
      <protection/>
    </xf>
    <xf numFmtId="0" fontId="31" fillId="21" borderId="0" applyNumberFormat="0" applyBorder="0" applyAlignment="0" applyProtection="0"/>
    <xf numFmtId="0" fontId="66" fillId="22" borderId="6" applyNumberFormat="0" applyAlignment="0" applyProtection="0"/>
    <xf numFmtId="0" fontId="67" fillId="20" borderId="6" applyNumberFormat="0" applyAlignment="0" applyProtection="0"/>
    <xf numFmtId="0" fontId="68" fillId="23" borderId="7" applyNumberFormat="0" applyAlignment="0" applyProtection="0"/>
    <xf numFmtId="0" fontId="69" fillId="24" borderId="0" applyNumberFormat="0" applyBorder="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1" fillId="25"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26" borderId="8" applyNumberFormat="0" applyFont="0" applyAlignment="0" applyProtection="0"/>
    <xf numFmtId="0" fontId="72" fillId="27" borderId="0" applyNumberFormat="0" applyBorder="0" applyAlignment="0" applyProtection="0"/>
    <xf numFmtId="0" fontId="4" fillId="28"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73" fillId="0" borderId="10" applyNumberFormat="0" applyFill="0" applyAlignment="0" applyProtection="0"/>
    <xf numFmtId="0" fontId="74"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9" fontId="57"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cellStyleXfs>
  <cellXfs count="118">
    <xf numFmtId="0" fontId="0" fillId="0" borderId="0" xfId="0" applyAlignment="1">
      <alignment/>
    </xf>
    <xf numFmtId="0" fontId="5" fillId="35" borderId="0" xfId="0" applyFont="1" applyFill="1" applyBorder="1" applyAlignment="1" applyProtection="1">
      <alignment horizontal="right" vertical="center"/>
      <protection/>
    </xf>
    <xf numFmtId="186"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87"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188" fontId="12" fillId="35" borderId="0" xfId="0" applyNumberFormat="1"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87"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87"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87"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80"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87"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80"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87"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5" fillId="35" borderId="14" xfId="0" applyNumberFormat="1" applyFont="1" applyFill="1" applyBorder="1" applyAlignment="1" applyProtection="1">
      <alignment horizontal="center" vertical="center"/>
      <protection/>
    </xf>
    <xf numFmtId="189" fontId="26" fillId="0" borderId="14" xfId="0" applyNumberFormat="1" applyFont="1" applyFill="1" applyBorder="1" applyAlignment="1">
      <alignment vertical="center"/>
    </xf>
    <xf numFmtId="0" fontId="27" fillId="0" borderId="14" xfId="0" applyNumberFormat="1" applyFont="1" applyFill="1" applyBorder="1" applyAlignment="1" applyProtection="1">
      <alignment horizontal="center" vertical="center"/>
      <protection/>
    </xf>
    <xf numFmtId="0" fontId="28" fillId="0" borderId="14" xfId="0" applyFont="1" applyFill="1" applyBorder="1" applyAlignment="1">
      <alignment horizontal="center" vertical="center"/>
    </xf>
    <xf numFmtId="187"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30"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6" fillId="0" borderId="14" xfId="0" applyFont="1" applyFill="1" applyBorder="1" applyAlignment="1">
      <alignment vertical="center"/>
    </xf>
    <xf numFmtId="0" fontId="27" fillId="0" borderId="14" xfId="0" applyFont="1" applyFill="1" applyBorder="1" applyAlignment="1" applyProtection="1">
      <alignment horizontal="center" vertical="center"/>
      <protection/>
    </xf>
    <xf numFmtId="187" fontId="6" fillId="0" borderId="14" xfId="0" applyNumberFormat="1" applyFont="1" applyFill="1" applyBorder="1" applyAlignment="1" applyProtection="1">
      <alignment horizontal="center" vertical="center"/>
      <protection locked="0"/>
    </xf>
    <xf numFmtId="0" fontId="25" fillId="35"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1" fontId="6" fillId="0" borderId="14" xfId="0" applyNumberFormat="1" applyFont="1" applyFill="1" applyBorder="1" applyAlignment="1">
      <alignment horizontal="center" vertical="center"/>
    </xf>
    <xf numFmtId="4" fontId="75" fillId="0" borderId="14" xfId="44" applyNumberFormat="1" applyFont="1" applyFill="1" applyBorder="1" applyAlignment="1" applyProtection="1">
      <alignment horizontal="right" vertical="center"/>
      <protection locked="0"/>
    </xf>
    <xf numFmtId="3" fontId="75" fillId="0" borderId="14" xfId="44" applyNumberFormat="1" applyFont="1" applyFill="1" applyBorder="1" applyAlignment="1" applyProtection="1">
      <alignment horizontal="right" vertical="center"/>
      <protection locked="0"/>
    </xf>
    <xf numFmtId="0" fontId="32" fillId="35" borderId="0" xfId="0" applyFont="1" applyFill="1" applyAlignment="1">
      <alignment horizontal="center" vertical="center"/>
    </xf>
    <xf numFmtId="0" fontId="29" fillId="36" borderId="12" xfId="0" applyFont="1" applyFill="1" applyBorder="1" applyAlignment="1" applyProtection="1">
      <alignment horizontal="center"/>
      <protection locked="0"/>
    </xf>
    <xf numFmtId="0" fontId="76" fillId="36" borderId="13" xfId="0" applyNumberFormat="1" applyFont="1" applyFill="1" applyBorder="1" applyAlignment="1" applyProtection="1">
      <alignment horizontal="center" vertical="center" textRotation="90"/>
      <protection locked="0"/>
    </xf>
    <xf numFmtId="0" fontId="77" fillId="35" borderId="0" xfId="0" applyFont="1" applyFill="1" applyAlignment="1">
      <alignment horizontal="center" vertical="center"/>
    </xf>
    <xf numFmtId="0" fontId="78" fillId="35" borderId="0" xfId="0" applyNumberFormat="1" applyFont="1" applyFill="1" applyAlignment="1">
      <alignment horizontal="center" vertical="center"/>
    </xf>
    <xf numFmtId="0" fontId="79" fillId="35" borderId="0" xfId="0" applyFont="1" applyFill="1" applyBorder="1" applyAlignment="1" applyProtection="1">
      <alignment horizontal="center" vertical="center"/>
      <protection locked="0"/>
    </xf>
    <xf numFmtId="0" fontId="80" fillId="36" borderId="12" xfId="0" applyFont="1" applyFill="1" applyBorder="1" applyAlignment="1" applyProtection="1">
      <alignment horizontal="center"/>
      <protection locked="0"/>
    </xf>
    <xf numFmtId="0" fontId="80" fillId="36" borderId="13" xfId="0" applyNumberFormat="1" applyFont="1" applyFill="1" applyBorder="1" applyAlignment="1" applyProtection="1">
      <alignment horizontal="center" vertical="center" textRotation="90"/>
      <protection locked="0"/>
    </xf>
    <xf numFmtId="4" fontId="81" fillId="35" borderId="0" xfId="0" applyNumberFormat="1" applyFont="1" applyFill="1" applyBorder="1" applyAlignment="1" applyProtection="1">
      <alignment horizontal="center" vertical="center"/>
      <protection/>
    </xf>
    <xf numFmtId="0" fontId="82" fillId="0" borderId="14" xfId="0" applyFont="1" applyFill="1" applyBorder="1" applyAlignment="1">
      <alignment horizontal="center" vertical="center"/>
    </xf>
    <xf numFmtId="0" fontId="82" fillId="0" borderId="14" xfId="0" applyFont="1" applyFill="1" applyBorder="1" applyAlignment="1" applyProtection="1">
      <alignment horizontal="center" vertical="center"/>
      <protection locked="0"/>
    </xf>
    <xf numFmtId="4" fontId="29" fillId="0" borderId="14" xfId="0" applyNumberFormat="1" applyFont="1" applyFill="1" applyBorder="1" applyAlignment="1">
      <alignment vertical="center"/>
    </xf>
    <xf numFmtId="3" fontId="29" fillId="0" borderId="14" xfId="0" applyNumberFormat="1" applyFont="1" applyFill="1" applyBorder="1" applyAlignment="1">
      <alignment vertical="center"/>
    </xf>
    <xf numFmtId="0" fontId="6" fillId="0" borderId="14" xfId="0" applyFont="1" applyFill="1" applyBorder="1" applyAlignment="1" applyProtection="1">
      <alignment horizontal="center" vertical="center"/>
      <protection locked="0"/>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3" fillId="0" borderId="14" xfId="0" applyNumberFormat="1" applyFont="1" applyFill="1" applyBorder="1" applyAlignment="1">
      <alignment vertical="center"/>
    </xf>
    <xf numFmtId="3" fontId="23" fillId="0" borderId="14" xfId="0" applyNumberFormat="1" applyFont="1" applyFill="1" applyBorder="1" applyAlignment="1">
      <alignment vertical="center"/>
    </xf>
    <xf numFmtId="3" fontId="6" fillId="0" borderId="14" xfId="133" applyNumberFormat="1" applyFont="1" applyFill="1" applyBorder="1" applyAlignment="1" applyProtection="1">
      <alignment vertical="center"/>
      <protection/>
    </xf>
    <xf numFmtId="2" fontId="6" fillId="0" borderId="14" xfId="133" applyNumberFormat="1" applyFont="1" applyFill="1" applyBorder="1" applyAlignment="1" applyProtection="1">
      <alignment vertical="center"/>
      <protection/>
    </xf>
    <xf numFmtId="185" fontId="6" fillId="0" borderId="14" xfId="135" applyNumberFormat="1" applyFont="1" applyFill="1" applyBorder="1" applyAlignment="1" applyProtection="1">
      <alignment vertical="center"/>
      <protection/>
    </xf>
    <xf numFmtId="4" fontId="23" fillId="0" borderId="14" xfId="44" applyNumberFormat="1" applyFont="1" applyFill="1" applyBorder="1" applyAlignment="1" applyProtection="1">
      <alignment horizontal="right" vertical="center"/>
      <protection locked="0"/>
    </xf>
    <xf numFmtId="3" fontId="23" fillId="0" borderId="14" xfId="44" applyNumberFormat="1" applyFont="1" applyFill="1" applyBorder="1" applyAlignment="1" applyProtection="1">
      <alignment horizontal="right" vertical="center"/>
      <protection locked="0"/>
    </xf>
    <xf numFmtId="4" fontId="23" fillId="0" borderId="14" xfId="46" applyNumberFormat="1" applyFont="1" applyFill="1" applyBorder="1" applyAlignment="1" applyProtection="1">
      <alignment horizontal="right" vertical="center"/>
      <protection locked="0"/>
    </xf>
    <xf numFmtId="3" fontId="23" fillId="0" borderId="14" xfId="46"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4" fontId="23" fillId="0" borderId="14" xfId="65" applyNumberFormat="1" applyFont="1" applyFill="1" applyBorder="1" applyAlignment="1" applyProtection="1">
      <alignment horizontal="right" vertical="center"/>
      <protection/>
    </xf>
    <xf numFmtId="3" fontId="23" fillId="0" borderId="14" xfId="65" applyNumberFormat="1" applyFont="1" applyFill="1" applyBorder="1" applyAlignment="1" applyProtection="1">
      <alignment horizontal="right" vertical="center"/>
      <protection/>
    </xf>
    <xf numFmtId="4" fontId="23" fillId="0" borderId="14" xfId="45" applyNumberFormat="1" applyFont="1" applyFill="1" applyBorder="1" applyAlignment="1" applyProtection="1">
      <alignment horizontal="right" vertical="center"/>
      <protection locked="0"/>
    </xf>
    <xf numFmtId="3" fontId="23" fillId="0" borderId="14" xfId="45" applyNumberFormat="1" applyFont="1" applyFill="1" applyBorder="1" applyAlignment="1" applyProtection="1">
      <alignment horizontal="right" vertical="center"/>
      <protection locked="0"/>
    </xf>
    <xf numFmtId="0" fontId="83" fillId="0" borderId="14" xfId="0" applyFont="1" applyFill="1" applyBorder="1" applyAlignment="1">
      <alignment vertical="center"/>
    </xf>
    <xf numFmtId="189" fontId="28" fillId="0" borderId="14" xfId="0" applyNumberFormat="1" applyFont="1" applyFill="1" applyBorder="1" applyAlignment="1">
      <alignment vertical="center"/>
    </xf>
    <xf numFmtId="0" fontId="28" fillId="0" borderId="14" xfId="0" applyNumberFormat="1" applyFont="1" applyFill="1" applyBorder="1" applyAlignment="1" applyProtection="1">
      <alignment vertical="center"/>
      <protection locked="0"/>
    </xf>
    <xf numFmtId="0" fontId="84" fillId="0" borderId="14" xfId="0" applyFont="1" applyBorder="1" applyAlignment="1">
      <alignment vertical="center"/>
    </xf>
    <xf numFmtId="0" fontId="85" fillId="0" borderId="14" xfId="0" applyFont="1" applyBorder="1" applyAlignment="1">
      <alignment vertical="center"/>
    </xf>
    <xf numFmtId="0" fontId="84" fillId="0" borderId="14" xfId="0" applyFont="1" applyBorder="1" applyAlignment="1">
      <alignment vertical="center"/>
    </xf>
    <xf numFmtId="0" fontId="84" fillId="0" borderId="14" xfId="0" applyFont="1" applyBorder="1" applyAlignment="1">
      <alignment horizontal="center" vertical="center"/>
    </xf>
    <xf numFmtId="4" fontId="84" fillId="0" borderId="14" xfId="0" applyNumberFormat="1" applyFont="1" applyBorder="1" applyAlignment="1">
      <alignment vertical="center"/>
    </xf>
    <xf numFmtId="3" fontId="84" fillId="0" borderId="14" xfId="0" applyNumberFormat="1" applyFont="1" applyBorder="1" applyAlignment="1">
      <alignment vertical="center"/>
    </xf>
    <xf numFmtId="0" fontId="85" fillId="0" borderId="14" xfId="0" applyFont="1" applyBorder="1" applyAlignment="1">
      <alignment horizontal="center" vertical="center"/>
    </xf>
    <xf numFmtId="0" fontId="82" fillId="0" borderId="14" xfId="0" applyFont="1" applyBorder="1" applyAlignment="1">
      <alignment horizontal="center" vertical="center"/>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1"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xf numFmtId="0" fontId="21" fillId="36" borderId="12" xfId="0" applyFont="1" applyFill="1" applyBorder="1" applyAlignment="1">
      <alignment horizontal="center" vertical="center" wrapText="1"/>
    </xf>
  </cellXfs>
  <cellStyles count="132">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Excel Built-in Normal" xfId="64"/>
    <cellStyle name="Excel_BuiltIn_İyi 1" xfId="65"/>
    <cellStyle name="Giriş" xfId="66"/>
    <cellStyle name="Hesaplama" xfId="67"/>
    <cellStyle name="İşaretli Hücre" xfId="68"/>
    <cellStyle name="İyi" xfId="69"/>
    <cellStyle name="Followed Hyperlink" xfId="70"/>
    <cellStyle name="Hyperlink" xfId="71"/>
    <cellStyle name="Köprü 2" xfId="72"/>
    <cellStyle name="Kötü" xfId="73"/>
    <cellStyle name="Normal 10" xfId="74"/>
    <cellStyle name="Normal 11" xfId="75"/>
    <cellStyle name="Normal 11 2" xfId="76"/>
    <cellStyle name="Normal 12" xfId="77"/>
    <cellStyle name="Normal 12 2" xfId="78"/>
    <cellStyle name="Normal 2" xfId="79"/>
    <cellStyle name="Normal 2 10 10" xfId="80"/>
    <cellStyle name="Normal 2 10 10 2" xfId="81"/>
    <cellStyle name="Normal 2 2" xfId="82"/>
    <cellStyle name="Normal 2 2 2" xfId="83"/>
    <cellStyle name="Normal 2 2 2 2" xfId="84"/>
    <cellStyle name="Normal 2 2 3" xfId="85"/>
    <cellStyle name="Normal 2 2 4" xfId="86"/>
    <cellStyle name="Normal 2 2 5" xfId="87"/>
    <cellStyle name="Normal 2 2 5 2" xfId="88"/>
    <cellStyle name="Normal 2 3" xfId="89"/>
    <cellStyle name="Normal 2 4" xfId="90"/>
    <cellStyle name="Normal 2 5" xfId="91"/>
    <cellStyle name="Normal 2 5 2" xfId="92"/>
    <cellStyle name="Normal 3" xfId="93"/>
    <cellStyle name="Normal 3 2" xfId="94"/>
    <cellStyle name="Normal 4" xfId="95"/>
    <cellStyle name="Normal 4 2" xfId="96"/>
    <cellStyle name="Normal 5" xfId="97"/>
    <cellStyle name="Normal 5 2" xfId="98"/>
    <cellStyle name="Normal 5 2 2" xfId="99"/>
    <cellStyle name="Normal 5 3" xfId="100"/>
    <cellStyle name="Normal 5 4" xfId="101"/>
    <cellStyle name="Normal 5 5" xfId="102"/>
    <cellStyle name="Normal 6" xfId="103"/>
    <cellStyle name="Normal 6 2" xfId="104"/>
    <cellStyle name="Normal 6 3" xfId="105"/>
    <cellStyle name="Normal 6 4" xfId="106"/>
    <cellStyle name="Normal 7" xfId="107"/>
    <cellStyle name="Normal 7 2" xfId="108"/>
    <cellStyle name="Normal 8" xfId="109"/>
    <cellStyle name="Normal 9" xfId="110"/>
    <cellStyle name="Not" xfId="111"/>
    <cellStyle name="Nötr" xfId="112"/>
    <cellStyle name="Onaylı" xfId="113"/>
    <cellStyle name="Currency" xfId="114"/>
    <cellStyle name="Currency [0]" xfId="115"/>
    <cellStyle name="ParaBirimi 2" xfId="116"/>
    <cellStyle name="ParaBirimi 3" xfId="117"/>
    <cellStyle name="Toplam" xfId="118"/>
    <cellStyle name="Uyarı Metni" xfId="119"/>
    <cellStyle name="Virgül 10" xfId="120"/>
    <cellStyle name="Virgül 2" xfId="121"/>
    <cellStyle name="Virgül 2 2" xfId="122"/>
    <cellStyle name="Virgül 2 2 4" xfId="123"/>
    <cellStyle name="Virgül 3" xfId="124"/>
    <cellStyle name="Virgül 3 2" xfId="125"/>
    <cellStyle name="Virgül 4" xfId="126"/>
    <cellStyle name="Vurgu1" xfId="127"/>
    <cellStyle name="Vurgu2" xfId="128"/>
    <cellStyle name="Vurgu3" xfId="129"/>
    <cellStyle name="Vurgu4" xfId="130"/>
    <cellStyle name="Vurgu5" xfId="131"/>
    <cellStyle name="Vurgu6" xfId="132"/>
    <cellStyle name="Percent" xfId="133"/>
    <cellStyle name="Yüzde 2" xfId="134"/>
    <cellStyle name="Yüzde 2 2" xfId="135"/>
    <cellStyle name="Yüzde 2 3" xfId="136"/>
    <cellStyle name="Yüzde 2 4" xfId="137"/>
    <cellStyle name="Yüzde 2 4 2" xfId="138"/>
    <cellStyle name="Yüzde 3" xfId="139"/>
    <cellStyle name="Yüzde 4" xfId="140"/>
    <cellStyle name="Yüzde 5" xfId="141"/>
    <cellStyle name="Yüzde 6" xfId="142"/>
    <cellStyle name="Yüzde 6 2" xfId="143"/>
    <cellStyle name="Yüzde 7" xfId="144"/>
    <cellStyle name="Yüzde 7 2"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7"/>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421875" defaultRowHeight="12.75"/>
  <cols>
    <col min="1" max="1" width="2.7109375" style="1" bestFit="1" customWidth="1"/>
    <col min="2" max="2" width="3.28125" style="2" bestFit="1" customWidth="1"/>
    <col min="3" max="3" width="34.28125" style="3" bestFit="1" customWidth="1"/>
    <col min="4" max="4" width="4.00390625" style="4" bestFit="1" customWidth="1"/>
    <col min="5" max="5" width="17.8515625" style="6" bestFit="1" customWidth="1"/>
    <col min="6" max="6" width="5.8515625" style="7" bestFit="1" customWidth="1"/>
    <col min="7" max="7" width="13.57421875" style="8" bestFit="1" customWidth="1"/>
    <col min="8" max="9" width="3.140625" style="9" bestFit="1" customWidth="1"/>
    <col min="10" max="10" width="3.140625" style="80" bestFit="1" customWidth="1"/>
    <col min="11" max="11" width="2.57421875" style="10" bestFit="1" customWidth="1"/>
    <col min="12" max="12" width="7.28125" style="11" bestFit="1" customWidth="1"/>
    <col min="13" max="13" width="4.8515625" style="12" bestFit="1" customWidth="1"/>
    <col min="14" max="14" width="7.28125" style="11" bestFit="1" customWidth="1"/>
    <col min="15" max="15" width="4.8515625" style="12" bestFit="1" customWidth="1"/>
    <col min="16" max="16" width="7.28125" style="13" bestFit="1" customWidth="1"/>
    <col min="17" max="17" width="4.8515625" style="14" bestFit="1" customWidth="1"/>
    <col min="18" max="18" width="8.28125" style="15" bestFit="1" customWidth="1"/>
    <col min="19" max="19" width="5.57421875" style="16" bestFit="1" customWidth="1"/>
    <col min="20" max="20" width="4.28125" style="17" bestFit="1" customWidth="1"/>
    <col min="21" max="21" width="4.28125" style="18" bestFit="1" customWidth="1"/>
    <col min="22" max="22" width="8.28125" style="18" bestFit="1" customWidth="1"/>
    <col min="23" max="23" width="5.57421875" style="17" bestFit="1" customWidth="1"/>
    <col min="24" max="25" width="4.28125" style="19" bestFit="1" customWidth="1"/>
    <col min="26" max="26" width="9.00390625" style="13" bestFit="1" customWidth="1"/>
    <col min="27" max="27" width="6.7109375" style="14" bestFit="1" customWidth="1"/>
    <col min="28" max="28" width="4.28125" style="20" bestFit="1" customWidth="1"/>
    <col min="29" max="16384" width="4.421875" style="3" customWidth="1"/>
  </cols>
  <sheetData>
    <row r="1" spans="1:28" s="26" customFormat="1" ht="12.75">
      <c r="A1" s="21"/>
      <c r="B1" s="113" t="s">
        <v>0</v>
      </c>
      <c r="C1" s="113"/>
      <c r="D1" s="22"/>
      <c r="E1" s="23"/>
      <c r="F1" s="24"/>
      <c r="G1" s="23"/>
      <c r="H1" s="25"/>
      <c r="I1" s="72"/>
      <c r="J1" s="75"/>
      <c r="K1" s="25"/>
      <c r="L1" s="114" t="s">
        <v>1</v>
      </c>
      <c r="M1" s="114"/>
      <c r="N1" s="114"/>
      <c r="O1" s="114"/>
      <c r="P1" s="114"/>
      <c r="Q1" s="114"/>
      <c r="R1" s="114"/>
      <c r="S1" s="114"/>
      <c r="T1" s="114"/>
      <c r="U1" s="114"/>
      <c r="V1" s="114"/>
      <c r="W1" s="114"/>
      <c r="X1" s="114"/>
      <c r="Y1" s="114"/>
      <c r="Z1" s="114"/>
      <c r="AA1" s="114"/>
      <c r="AB1" s="114"/>
    </row>
    <row r="2" spans="1:28" s="26" customFormat="1" ht="12.75">
      <c r="A2" s="21"/>
      <c r="B2" s="115" t="s">
        <v>2</v>
      </c>
      <c r="C2" s="115"/>
      <c r="D2" s="27"/>
      <c r="E2" s="28"/>
      <c r="F2" s="29"/>
      <c r="G2" s="28"/>
      <c r="H2" s="30"/>
      <c r="I2" s="30"/>
      <c r="J2" s="76"/>
      <c r="K2" s="31"/>
      <c r="L2" s="114"/>
      <c r="M2" s="114"/>
      <c r="N2" s="114"/>
      <c r="O2" s="114"/>
      <c r="P2" s="114"/>
      <c r="Q2" s="114"/>
      <c r="R2" s="114"/>
      <c r="S2" s="114"/>
      <c r="T2" s="114"/>
      <c r="U2" s="114"/>
      <c r="V2" s="114"/>
      <c r="W2" s="114"/>
      <c r="X2" s="114"/>
      <c r="Y2" s="114"/>
      <c r="Z2" s="114"/>
      <c r="AA2" s="114"/>
      <c r="AB2" s="114"/>
    </row>
    <row r="3" spans="1:28" s="26" customFormat="1" ht="11.25">
      <c r="A3" s="21"/>
      <c r="B3" s="116" t="s">
        <v>97</v>
      </c>
      <c r="C3" s="116"/>
      <c r="D3" s="32"/>
      <c r="E3" s="33"/>
      <c r="F3" s="34"/>
      <c r="G3" s="33"/>
      <c r="H3" s="35"/>
      <c r="I3" s="35"/>
      <c r="J3" s="77"/>
      <c r="K3" s="35"/>
      <c r="L3" s="114"/>
      <c r="M3" s="114"/>
      <c r="N3" s="114"/>
      <c r="O3" s="114"/>
      <c r="P3" s="114"/>
      <c r="Q3" s="114"/>
      <c r="R3" s="114"/>
      <c r="S3" s="114"/>
      <c r="T3" s="114"/>
      <c r="U3" s="114"/>
      <c r="V3" s="114"/>
      <c r="W3" s="114"/>
      <c r="X3" s="114"/>
      <c r="Y3" s="114"/>
      <c r="Z3" s="114"/>
      <c r="AA3" s="114"/>
      <c r="AB3" s="114"/>
    </row>
    <row r="4" spans="1:28" s="42" customFormat="1" ht="11.25" customHeight="1">
      <c r="A4" s="36"/>
      <c r="B4" s="37"/>
      <c r="C4" s="38"/>
      <c r="D4" s="39"/>
      <c r="E4" s="38"/>
      <c r="F4" s="40"/>
      <c r="G4" s="41"/>
      <c r="H4" s="41"/>
      <c r="I4" s="73"/>
      <c r="J4" s="78"/>
      <c r="K4" s="41"/>
      <c r="L4" s="117" t="s">
        <v>3</v>
      </c>
      <c r="M4" s="117"/>
      <c r="N4" s="117" t="s">
        <v>4</v>
      </c>
      <c r="O4" s="117"/>
      <c r="P4" s="117" t="s">
        <v>5</v>
      </c>
      <c r="Q4" s="117"/>
      <c r="R4" s="117" t="s">
        <v>6</v>
      </c>
      <c r="S4" s="117"/>
      <c r="T4" s="117"/>
      <c r="U4" s="117"/>
      <c r="V4" s="117" t="s">
        <v>7</v>
      </c>
      <c r="W4" s="117"/>
      <c r="X4" s="117" t="s">
        <v>8</v>
      </c>
      <c r="Y4" s="117"/>
      <c r="Z4" s="117" t="s">
        <v>9</v>
      </c>
      <c r="AA4" s="117"/>
      <c r="AB4" s="117"/>
    </row>
    <row r="5" spans="1:28" s="53" customFormat="1" ht="57.75">
      <c r="A5" s="43"/>
      <c r="B5" s="44"/>
      <c r="C5" s="45" t="s">
        <v>10</v>
      </c>
      <c r="D5" s="46" t="s">
        <v>11</v>
      </c>
      <c r="E5" s="45" t="s">
        <v>12</v>
      </c>
      <c r="F5" s="47" t="s">
        <v>13</v>
      </c>
      <c r="G5" s="48" t="s">
        <v>14</v>
      </c>
      <c r="H5" s="49" t="s">
        <v>15</v>
      </c>
      <c r="I5" s="74" t="s">
        <v>16</v>
      </c>
      <c r="J5" s="79" t="s">
        <v>17</v>
      </c>
      <c r="K5" s="49" t="s">
        <v>18</v>
      </c>
      <c r="L5" s="50" t="s">
        <v>19</v>
      </c>
      <c r="M5" s="51" t="s">
        <v>20</v>
      </c>
      <c r="N5" s="50" t="s">
        <v>19</v>
      </c>
      <c r="O5" s="51" t="s">
        <v>20</v>
      </c>
      <c r="P5" s="50" t="s">
        <v>19</v>
      </c>
      <c r="Q5" s="51" t="s">
        <v>20</v>
      </c>
      <c r="R5" s="50" t="s">
        <v>21</v>
      </c>
      <c r="S5" s="51" t="s">
        <v>22</v>
      </c>
      <c r="T5" s="52" t="s">
        <v>23</v>
      </c>
      <c r="U5" s="52" t="s">
        <v>24</v>
      </c>
      <c r="V5" s="50" t="s">
        <v>19</v>
      </c>
      <c r="W5" s="51" t="s">
        <v>25</v>
      </c>
      <c r="X5" s="52" t="s">
        <v>26</v>
      </c>
      <c r="Y5" s="52" t="s">
        <v>27</v>
      </c>
      <c r="Z5" s="50" t="s">
        <v>19</v>
      </c>
      <c r="AA5" s="51" t="s">
        <v>20</v>
      </c>
      <c r="AB5" s="52" t="s">
        <v>24</v>
      </c>
    </row>
    <row r="6" spans="4:25" ht="11.25">
      <c r="D6" s="5"/>
      <c r="X6" s="18"/>
      <c r="Y6" s="18"/>
    </row>
    <row r="7" spans="1:28" s="61" customFormat="1" ht="11.25">
      <c r="A7" s="54">
        <v>1</v>
      </c>
      <c r="B7" s="55"/>
      <c r="C7" s="63" t="s">
        <v>83</v>
      </c>
      <c r="D7" s="64" t="s">
        <v>30</v>
      </c>
      <c r="E7" s="104" t="s">
        <v>84</v>
      </c>
      <c r="F7" s="65">
        <v>43601</v>
      </c>
      <c r="G7" s="60" t="s">
        <v>34</v>
      </c>
      <c r="H7" s="69">
        <v>353</v>
      </c>
      <c r="I7" s="85">
        <v>353</v>
      </c>
      <c r="J7" s="82">
        <v>400</v>
      </c>
      <c r="K7" s="68">
        <v>2</v>
      </c>
      <c r="L7" s="86">
        <v>560423.9</v>
      </c>
      <c r="M7" s="87">
        <v>29867</v>
      </c>
      <c r="N7" s="86">
        <v>871625.4</v>
      </c>
      <c r="O7" s="87">
        <v>46416</v>
      </c>
      <c r="P7" s="86">
        <v>768445.7699999999</v>
      </c>
      <c r="Q7" s="87">
        <v>42501</v>
      </c>
      <c r="R7" s="88">
        <f aca="true" t="shared" si="0" ref="R7:R41">L7+N7+P7</f>
        <v>2200495.07</v>
      </c>
      <c r="S7" s="89">
        <f aca="true" t="shared" si="1" ref="S7:S41">M7+O7+Q7</f>
        <v>118784</v>
      </c>
      <c r="T7" s="90">
        <f>S7/J7</f>
        <v>296.96</v>
      </c>
      <c r="U7" s="91">
        <f aca="true" t="shared" si="2" ref="U7:U41">R7/S7</f>
        <v>18.52518074824892</v>
      </c>
      <c r="V7" s="83">
        <v>4211731.02</v>
      </c>
      <c r="W7" s="84">
        <v>219805</v>
      </c>
      <c r="X7" s="92">
        <f>IF(V7&lt;&gt;0,-(V7-R7)/V7,"")</f>
        <v>-0.4775319080086933</v>
      </c>
      <c r="Y7" s="92">
        <f>IF(W7&lt;&gt;0,-(W7-S7)/W7,"")</f>
        <v>-0.4595937308068515</v>
      </c>
      <c r="Z7" s="100">
        <v>8784347.52</v>
      </c>
      <c r="AA7" s="101">
        <v>483448</v>
      </c>
      <c r="AB7" s="97">
        <f aca="true" t="shared" si="3" ref="AB7:AB41">Z7/AA7</f>
        <v>18.170201386705497</v>
      </c>
    </row>
    <row r="8" spans="1:28" s="61" customFormat="1" ht="11.25">
      <c r="A8" s="54">
        <v>2</v>
      </c>
      <c r="B8" s="62" t="s">
        <v>29</v>
      </c>
      <c r="C8" s="56" t="s">
        <v>107</v>
      </c>
      <c r="D8" s="57" t="s">
        <v>33</v>
      </c>
      <c r="E8" s="103" t="s">
        <v>107</v>
      </c>
      <c r="F8" s="59">
        <v>43609</v>
      </c>
      <c r="G8" s="60" t="s">
        <v>28</v>
      </c>
      <c r="H8" s="67">
        <v>320</v>
      </c>
      <c r="I8" s="67">
        <v>320</v>
      </c>
      <c r="J8" s="81">
        <v>508</v>
      </c>
      <c r="K8" s="68">
        <v>1</v>
      </c>
      <c r="L8" s="86">
        <v>246522</v>
      </c>
      <c r="M8" s="87">
        <v>13143</v>
      </c>
      <c r="N8" s="86">
        <v>523259</v>
      </c>
      <c r="O8" s="87">
        <v>28716</v>
      </c>
      <c r="P8" s="86">
        <v>495246</v>
      </c>
      <c r="Q8" s="87">
        <v>27844</v>
      </c>
      <c r="R8" s="88">
        <f t="shared" si="0"/>
        <v>1265027</v>
      </c>
      <c r="S8" s="89">
        <f t="shared" si="1"/>
        <v>69703</v>
      </c>
      <c r="T8" s="90">
        <f>S8/J8</f>
        <v>137.21062992125985</v>
      </c>
      <c r="U8" s="91">
        <f t="shared" si="2"/>
        <v>18.14881712408361</v>
      </c>
      <c r="V8" s="83"/>
      <c r="W8" s="84"/>
      <c r="X8" s="92"/>
      <c r="Y8" s="92"/>
      <c r="Z8" s="93">
        <v>1265027</v>
      </c>
      <c r="AA8" s="94">
        <v>69703</v>
      </c>
      <c r="AB8" s="97">
        <f t="shared" si="3"/>
        <v>18.14881712408361</v>
      </c>
    </row>
    <row r="9" spans="1:28" s="61" customFormat="1" ht="11.25">
      <c r="A9" s="54">
        <v>3</v>
      </c>
      <c r="B9" s="62" t="s">
        <v>29</v>
      </c>
      <c r="C9" s="56" t="s">
        <v>102</v>
      </c>
      <c r="D9" s="57" t="s">
        <v>38</v>
      </c>
      <c r="E9" s="103" t="s">
        <v>102</v>
      </c>
      <c r="F9" s="59">
        <v>43609</v>
      </c>
      <c r="G9" s="105" t="s">
        <v>50</v>
      </c>
      <c r="H9" s="67">
        <v>374</v>
      </c>
      <c r="I9" s="67">
        <v>374</v>
      </c>
      <c r="J9" s="81">
        <v>732</v>
      </c>
      <c r="K9" s="68">
        <v>1</v>
      </c>
      <c r="L9" s="86">
        <v>228918</v>
      </c>
      <c r="M9" s="87">
        <v>13934</v>
      </c>
      <c r="N9" s="86">
        <v>427004</v>
      </c>
      <c r="O9" s="87">
        <v>26242</v>
      </c>
      <c r="P9" s="86">
        <v>434961</v>
      </c>
      <c r="Q9" s="87">
        <v>27131</v>
      </c>
      <c r="R9" s="88">
        <f t="shared" si="0"/>
        <v>1090883</v>
      </c>
      <c r="S9" s="89">
        <f t="shared" si="1"/>
        <v>67307</v>
      </c>
      <c r="T9" s="90">
        <f>S9/J9</f>
        <v>91.94945355191257</v>
      </c>
      <c r="U9" s="91">
        <f t="shared" si="2"/>
        <v>16.207571277876</v>
      </c>
      <c r="V9" s="83"/>
      <c r="W9" s="84"/>
      <c r="X9" s="92"/>
      <c r="Y9" s="92"/>
      <c r="Z9" s="93">
        <v>1090883</v>
      </c>
      <c r="AA9" s="94">
        <v>67307</v>
      </c>
      <c r="AB9" s="97">
        <f t="shared" si="3"/>
        <v>16.207571277876</v>
      </c>
    </row>
    <row r="10" spans="1:28" s="61" customFormat="1" ht="11.25">
      <c r="A10" s="54">
        <v>4</v>
      </c>
      <c r="B10" s="62" t="s">
        <v>29</v>
      </c>
      <c r="C10" s="63" t="s">
        <v>105</v>
      </c>
      <c r="D10" s="64" t="s">
        <v>33</v>
      </c>
      <c r="E10" s="104" t="s">
        <v>106</v>
      </c>
      <c r="F10" s="65">
        <v>43609</v>
      </c>
      <c r="G10" s="60" t="s">
        <v>56</v>
      </c>
      <c r="H10" s="69">
        <v>286</v>
      </c>
      <c r="I10" s="69">
        <v>286</v>
      </c>
      <c r="J10" s="81">
        <v>286</v>
      </c>
      <c r="K10" s="68">
        <v>1</v>
      </c>
      <c r="L10" s="86">
        <v>34010.32</v>
      </c>
      <c r="M10" s="87">
        <v>2428</v>
      </c>
      <c r="N10" s="86">
        <v>126714.17</v>
      </c>
      <c r="O10" s="87">
        <v>8010</v>
      </c>
      <c r="P10" s="86">
        <v>115533.05</v>
      </c>
      <c r="Q10" s="87">
        <v>7562</v>
      </c>
      <c r="R10" s="88">
        <f t="shared" si="0"/>
        <v>276257.54</v>
      </c>
      <c r="S10" s="89">
        <f t="shared" si="1"/>
        <v>18000</v>
      </c>
      <c r="T10" s="90">
        <f>S10/J10</f>
        <v>62.93706293706294</v>
      </c>
      <c r="U10" s="91">
        <f t="shared" si="2"/>
        <v>15.347641111111109</v>
      </c>
      <c r="V10" s="83"/>
      <c r="W10" s="84"/>
      <c r="X10" s="92"/>
      <c r="Y10" s="92"/>
      <c r="Z10" s="95">
        <v>276257.54</v>
      </c>
      <c r="AA10" s="96">
        <v>18000</v>
      </c>
      <c r="AB10" s="97">
        <f t="shared" si="3"/>
        <v>15.347641111111109</v>
      </c>
    </row>
    <row r="11" spans="1:28" s="61" customFormat="1" ht="11.25">
      <c r="A11" s="54">
        <v>5</v>
      </c>
      <c r="B11" s="66"/>
      <c r="C11" s="63" t="s">
        <v>81</v>
      </c>
      <c r="D11" s="64" t="s">
        <v>31</v>
      </c>
      <c r="E11" s="104" t="s">
        <v>82</v>
      </c>
      <c r="F11" s="65">
        <v>43595</v>
      </c>
      <c r="G11" s="60" t="s">
        <v>32</v>
      </c>
      <c r="H11" s="69">
        <v>346</v>
      </c>
      <c r="I11" s="69">
        <v>267</v>
      </c>
      <c r="J11" s="81">
        <v>267</v>
      </c>
      <c r="K11" s="68">
        <v>3</v>
      </c>
      <c r="L11" s="86">
        <v>53043</v>
      </c>
      <c r="M11" s="87">
        <v>3172</v>
      </c>
      <c r="N11" s="86">
        <v>126188</v>
      </c>
      <c r="O11" s="87">
        <v>7474</v>
      </c>
      <c r="P11" s="86">
        <v>119935</v>
      </c>
      <c r="Q11" s="87">
        <v>7178</v>
      </c>
      <c r="R11" s="88">
        <f t="shared" si="0"/>
        <v>299166</v>
      </c>
      <c r="S11" s="89">
        <f t="shared" si="1"/>
        <v>17824</v>
      </c>
      <c r="T11" s="90">
        <f>S11/J11</f>
        <v>66.7565543071161</v>
      </c>
      <c r="U11" s="91">
        <f t="shared" si="2"/>
        <v>16.784447935368043</v>
      </c>
      <c r="V11" s="83">
        <v>594252</v>
      </c>
      <c r="W11" s="84">
        <v>34116</v>
      </c>
      <c r="X11" s="92">
        <f>IF(V11&lt;&gt;0,-(V11-R11)/V11,"")</f>
        <v>-0.4965671129419842</v>
      </c>
      <c r="Y11" s="92">
        <f>IF(W11&lt;&gt;0,-(W11-S11)/W11,"")</f>
        <v>-0.47754719193340367</v>
      </c>
      <c r="Z11" s="95">
        <v>2456775</v>
      </c>
      <c r="AA11" s="96">
        <v>145918</v>
      </c>
      <c r="AB11" s="97">
        <f t="shared" si="3"/>
        <v>16.836682246193067</v>
      </c>
    </row>
    <row r="12" spans="1:28" s="61" customFormat="1" ht="11.25">
      <c r="A12" s="54">
        <v>6</v>
      </c>
      <c r="B12" s="55"/>
      <c r="C12" s="56" t="s">
        <v>71</v>
      </c>
      <c r="D12" s="57" t="s">
        <v>43</v>
      </c>
      <c r="E12" s="103" t="s">
        <v>68</v>
      </c>
      <c r="F12" s="59">
        <v>43581</v>
      </c>
      <c r="G12" s="60" t="s">
        <v>28</v>
      </c>
      <c r="H12" s="67">
        <v>397</v>
      </c>
      <c r="I12" s="67">
        <v>254</v>
      </c>
      <c r="J12" s="81">
        <v>254</v>
      </c>
      <c r="K12" s="68">
        <v>5</v>
      </c>
      <c r="L12" s="86">
        <v>65873</v>
      </c>
      <c r="M12" s="87">
        <v>3595</v>
      </c>
      <c r="N12" s="86">
        <v>132649</v>
      </c>
      <c r="O12" s="87">
        <v>7356</v>
      </c>
      <c r="P12" s="86">
        <v>115774</v>
      </c>
      <c r="Q12" s="87">
        <v>6526</v>
      </c>
      <c r="R12" s="88">
        <f t="shared" si="0"/>
        <v>314296</v>
      </c>
      <c r="S12" s="89">
        <f t="shared" si="1"/>
        <v>17477</v>
      </c>
      <c r="T12" s="90">
        <f>S12/J12</f>
        <v>68.80708661417323</v>
      </c>
      <c r="U12" s="91">
        <f t="shared" si="2"/>
        <v>17.983406763174457</v>
      </c>
      <c r="V12" s="83">
        <v>777041</v>
      </c>
      <c r="W12" s="84">
        <v>41688</v>
      </c>
      <c r="X12" s="92">
        <f>IF(V12&lt;&gt;0,-(V12-R12)/V12,"")</f>
        <v>-0.595521986613319</v>
      </c>
      <c r="Y12" s="92">
        <f>IF(W12&lt;&gt;0,-(W12-S12)/W12,"")</f>
        <v>-0.580766647476492</v>
      </c>
      <c r="Z12" s="93">
        <v>44374350</v>
      </c>
      <c r="AA12" s="94">
        <v>2454084</v>
      </c>
      <c r="AB12" s="97">
        <f t="shared" si="3"/>
        <v>18.081838274484493</v>
      </c>
    </row>
    <row r="13" spans="1:28" s="61" customFormat="1" ht="11.25">
      <c r="A13" s="54">
        <v>7</v>
      </c>
      <c r="B13" s="62" t="s">
        <v>29</v>
      </c>
      <c r="C13" s="56" t="s">
        <v>100</v>
      </c>
      <c r="D13" s="57" t="s">
        <v>30</v>
      </c>
      <c r="E13" s="103" t="s">
        <v>101</v>
      </c>
      <c r="F13" s="59">
        <v>43609</v>
      </c>
      <c r="G13" s="60" t="s">
        <v>36</v>
      </c>
      <c r="H13" s="67">
        <v>110</v>
      </c>
      <c r="I13" s="67">
        <v>110</v>
      </c>
      <c r="J13" s="81">
        <v>110</v>
      </c>
      <c r="K13" s="68">
        <v>1</v>
      </c>
      <c r="L13" s="86">
        <v>21597.58</v>
      </c>
      <c r="M13" s="87">
        <v>1234</v>
      </c>
      <c r="N13" s="86">
        <v>34236.9</v>
      </c>
      <c r="O13" s="87">
        <v>2031</v>
      </c>
      <c r="P13" s="86">
        <v>27534.26</v>
      </c>
      <c r="Q13" s="87">
        <v>1656</v>
      </c>
      <c r="R13" s="88">
        <f t="shared" si="0"/>
        <v>83368.74</v>
      </c>
      <c r="S13" s="89">
        <f t="shared" si="1"/>
        <v>4921</v>
      </c>
      <c r="T13" s="90">
        <f>S13/J13</f>
        <v>44.736363636363635</v>
      </c>
      <c r="U13" s="91">
        <f t="shared" si="2"/>
        <v>16.941422475106688</v>
      </c>
      <c r="V13" s="83"/>
      <c r="W13" s="84"/>
      <c r="X13" s="92"/>
      <c r="Y13" s="92"/>
      <c r="Z13" s="93">
        <v>83368.74</v>
      </c>
      <c r="AA13" s="94">
        <v>4921</v>
      </c>
      <c r="AB13" s="97">
        <f t="shared" si="3"/>
        <v>16.941422475106688</v>
      </c>
    </row>
    <row r="14" spans="1:28" s="61" customFormat="1" ht="11.25">
      <c r="A14" s="54">
        <v>8</v>
      </c>
      <c r="B14" s="55"/>
      <c r="C14" s="56" t="s">
        <v>89</v>
      </c>
      <c r="D14" s="57" t="s">
        <v>33</v>
      </c>
      <c r="E14" s="103" t="s">
        <v>89</v>
      </c>
      <c r="F14" s="59">
        <v>43602</v>
      </c>
      <c r="G14" s="60" t="s">
        <v>36</v>
      </c>
      <c r="H14" s="67">
        <v>251</v>
      </c>
      <c r="I14" s="67">
        <v>146</v>
      </c>
      <c r="J14" s="81">
        <v>146</v>
      </c>
      <c r="K14" s="68">
        <v>2</v>
      </c>
      <c r="L14" s="86">
        <v>7314.5</v>
      </c>
      <c r="M14" s="87">
        <v>483</v>
      </c>
      <c r="N14" s="86">
        <v>34620.69</v>
      </c>
      <c r="O14" s="87">
        <v>1893</v>
      </c>
      <c r="P14" s="86">
        <v>24501.93</v>
      </c>
      <c r="Q14" s="87">
        <v>1473</v>
      </c>
      <c r="R14" s="88">
        <f t="shared" si="0"/>
        <v>66437.12</v>
      </c>
      <c r="S14" s="89">
        <f t="shared" si="1"/>
        <v>3849</v>
      </c>
      <c r="T14" s="90">
        <f>S14/J14</f>
        <v>26.363013698630137</v>
      </c>
      <c r="U14" s="91">
        <f t="shared" si="2"/>
        <v>17.260878150168875</v>
      </c>
      <c r="V14" s="83">
        <v>211469.62</v>
      </c>
      <c r="W14" s="84">
        <v>11917</v>
      </c>
      <c r="X14" s="92">
        <f aca="true" t="shared" si="4" ref="X14:Y16">IF(V14&lt;&gt;0,-(V14-R14)/V14,"")</f>
        <v>-0.6858313737926044</v>
      </c>
      <c r="Y14" s="92">
        <f t="shared" si="4"/>
        <v>-0.6770160275237056</v>
      </c>
      <c r="Z14" s="93">
        <v>346355.54</v>
      </c>
      <c r="AA14" s="94">
        <v>20874</v>
      </c>
      <c r="AB14" s="97">
        <f t="shared" si="3"/>
        <v>16.592677014467757</v>
      </c>
    </row>
    <row r="15" spans="1:28" s="61" customFormat="1" ht="11.25">
      <c r="A15" s="54">
        <v>9</v>
      </c>
      <c r="B15" s="55"/>
      <c r="C15" s="56" t="s">
        <v>75</v>
      </c>
      <c r="D15" s="57" t="s">
        <v>30</v>
      </c>
      <c r="E15" s="103" t="s">
        <v>75</v>
      </c>
      <c r="F15" s="59">
        <v>43595</v>
      </c>
      <c r="G15" s="60" t="s">
        <v>37</v>
      </c>
      <c r="H15" s="67">
        <v>185</v>
      </c>
      <c r="I15" s="67">
        <v>42</v>
      </c>
      <c r="J15" s="81">
        <v>42</v>
      </c>
      <c r="K15" s="68">
        <v>3</v>
      </c>
      <c r="L15" s="86">
        <v>9251</v>
      </c>
      <c r="M15" s="87">
        <v>625</v>
      </c>
      <c r="N15" s="86">
        <v>15816.5</v>
      </c>
      <c r="O15" s="87">
        <v>1046</v>
      </c>
      <c r="P15" s="86">
        <v>16144.61</v>
      </c>
      <c r="Q15" s="87">
        <v>1034</v>
      </c>
      <c r="R15" s="88">
        <f t="shared" si="0"/>
        <v>41212.11</v>
      </c>
      <c r="S15" s="89">
        <f t="shared" si="1"/>
        <v>2705</v>
      </c>
      <c r="T15" s="90">
        <f>S15/J15</f>
        <v>64.4047619047619</v>
      </c>
      <c r="U15" s="91">
        <f t="shared" si="2"/>
        <v>15.235530499075786</v>
      </c>
      <c r="V15" s="83">
        <v>107476.53</v>
      </c>
      <c r="W15" s="84">
        <v>7081</v>
      </c>
      <c r="X15" s="92">
        <f t="shared" si="4"/>
        <v>-0.6165478174630312</v>
      </c>
      <c r="Y15" s="92">
        <f t="shared" si="4"/>
        <v>-0.6179918090665161</v>
      </c>
      <c r="Z15" s="98">
        <v>530837.4</v>
      </c>
      <c r="AA15" s="99">
        <v>36406</v>
      </c>
      <c r="AB15" s="97">
        <f t="shared" si="3"/>
        <v>14.581041586551668</v>
      </c>
    </row>
    <row r="16" spans="1:28" s="61" customFormat="1" ht="11.25">
      <c r="A16" s="54">
        <v>10</v>
      </c>
      <c r="B16" s="55"/>
      <c r="C16" s="56" t="s">
        <v>65</v>
      </c>
      <c r="D16" s="57" t="s">
        <v>35</v>
      </c>
      <c r="E16" s="103" t="s">
        <v>65</v>
      </c>
      <c r="F16" s="59">
        <v>43574</v>
      </c>
      <c r="G16" s="60" t="s">
        <v>37</v>
      </c>
      <c r="H16" s="67">
        <v>245</v>
      </c>
      <c r="I16" s="67">
        <v>55</v>
      </c>
      <c r="J16" s="81">
        <v>55</v>
      </c>
      <c r="K16" s="68">
        <v>6</v>
      </c>
      <c r="L16" s="86">
        <v>3055.5</v>
      </c>
      <c r="M16" s="87">
        <v>284</v>
      </c>
      <c r="N16" s="86">
        <v>12485.04</v>
      </c>
      <c r="O16" s="87">
        <v>1027</v>
      </c>
      <c r="P16" s="86">
        <v>12609.65</v>
      </c>
      <c r="Q16" s="87">
        <v>1069</v>
      </c>
      <c r="R16" s="88">
        <f t="shared" si="0"/>
        <v>28150.190000000002</v>
      </c>
      <c r="S16" s="89">
        <f t="shared" si="1"/>
        <v>2380</v>
      </c>
      <c r="T16" s="90">
        <f>S16/J16</f>
        <v>43.27272727272727</v>
      </c>
      <c r="U16" s="91">
        <f t="shared" si="2"/>
        <v>11.827810924369748</v>
      </c>
      <c r="V16" s="83">
        <v>70369.11</v>
      </c>
      <c r="W16" s="84">
        <v>5814</v>
      </c>
      <c r="X16" s="92">
        <f t="shared" si="4"/>
        <v>-0.5999638193519855</v>
      </c>
      <c r="Y16" s="92">
        <f t="shared" si="4"/>
        <v>-0.5906432748538012</v>
      </c>
      <c r="Z16" s="98">
        <v>1934315.65</v>
      </c>
      <c r="AA16" s="99">
        <v>141877</v>
      </c>
      <c r="AB16" s="97">
        <f t="shared" si="3"/>
        <v>13.633750713646327</v>
      </c>
    </row>
    <row r="17" spans="1:28" s="61" customFormat="1" ht="11.25">
      <c r="A17" s="54">
        <v>11</v>
      </c>
      <c r="B17" s="62" t="s">
        <v>29</v>
      </c>
      <c r="C17" s="56" t="s">
        <v>103</v>
      </c>
      <c r="D17" s="57" t="s">
        <v>30</v>
      </c>
      <c r="E17" s="103" t="s">
        <v>104</v>
      </c>
      <c r="F17" s="59">
        <v>43609</v>
      </c>
      <c r="G17" s="60" t="s">
        <v>45</v>
      </c>
      <c r="H17" s="67">
        <v>94</v>
      </c>
      <c r="I17" s="67">
        <v>94</v>
      </c>
      <c r="J17" s="81">
        <v>94</v>
      </c>
      <c r="K17" s="68">
        <v>1</v>
      </c>
      <c r="L17" s="86">
        <v>9581.7</v>
      </c>
      <c r="M17" s="87">
        <v>579</v>
      </c>
      <c r="N17" s="86">
        <v>16026.78</v>
      </c>
      <c r="O17" s="87">
        <v>976</v>
      </c>
      <c r="P17" s="86">
        <v>12183.14</v>
      </c>
      <c r="Q17" s="87">
        <v>752</v>
      </c>
      <c r="R17" s="88">
        <f t="shared" si="0"/>
        <v>37791.62</v>
      </c>
      <c r="S17" s="89">
        <f t="shared" si="1"/>
        <v>2307</v>
      </c>
      <c r="T17" s="90">
        <f>S17/J17</f>
        <v>24.54255319148936</v>
      </c>
      <c r="U17" s="91">
        <f t="shared" si="2"/>
        <v>16.38128305158214</v>
      </c>
      <c r="V17" s="83"/>
      <c r="W17" s="84"/>
      <c r="X17" s="92"/>
      <c r="Y17" s="92"/>
      <c r="Z17" s="93">
        <v>37791.62</v>
      </c>
      <c r="AA17" s="94">
        <v>2307</v>
      </c>
      <c r="AB17" s="97">
        <f t="shared" si="3"/>
        <v>16.38128305158214</v>
      </c>
    </row>
    <row r="18" spans="1:28" s="61" customFormat="1" ht="11.25">
      <c r="A18" s="54">
        <v>12</v>
      </c>
      <c r="B18" s="62" t="s">
        <v>29</v>
      </c>
      <c r="C18" s="56" t="s">
        <v>98</v>
      </c>
      <c r="D18" s="57" t="s">
        <v>30</v>
      </c>
      <c r="E18" s="103" t="s">
        <v>99</v>
      </c>
      <c r="F18" s="59">
        <v>43609</v>
      </c>
      <c r="G18" s="60" t="s">
        <v>42</v>
      </c>
      <c r="H18" s="67">
        <v>26</v>
      </c>
      <c r="I18" s="67">
        <v>26</v>
      </c>
      <c r="J18" s="81">
        <v>26</v>
      </c>
      <c r="K18" s="68">
        <v>1</v>
      </c>
      <c r="L18" s="86">
        <v>7092.21</v>
      </c>
      <c r="M18" s="87">
        <v>476</v>
      </c>
      <c r="N18" s="86">
        <v>13352.81</v>
      </c>
      <c r="O18" s="87">
        <v>881</v>
      </c>
      <c r="P18" s="86">
        <v>11944.13</v>
      </c>
      <c r="Q18" s="87">
        <v>840</v>
      </c>
      <c r="R18" s="88">
        <f t="shared" si="0"/>
        <v>32389.15</v>
      </c>
      <c r="S18" s="89">
        <f t="shared" si="1"/>
        <v>2197</v>
      </c>
      <c r="T18" s="90">
        <f>S18/J18</f>
        <v>84.5</v>
      </c>
      <c r="U18" s="91">
        <f t="shared" si="2"/>
        <v>14.742444242148386</v>
      </c>
      <c r="V18" s="83"/>
      <c r="W18" s="84"/>
      <c r="X18" s="92"/>
      <c r="Y18" s="92"/>
      <c r="Z18" s="70">
        <v>37128.55</v>
      </c>
      <c r="AA18" s="71">
        <v>2580</v>
      </c>
      <c r="AB18" s="97">
        <f t="shared" si="3"/>
        <v>14.39091085271318</v>
      </c>
    </row>
    <row r="19" spans="1:28" s="61" customFormat="1" ht="11.25">
      <c r="A19" s="54">
        <v>13</v>
      </c>
      <c r="B19" s="55"/>
      <c r="C19" s="56" t="s">
        <v>85</v>
      </c>
      <c r="D19" s="57" t="s">
        <v>35</v>
      </c>
      <c r="E19" s="103" t="s">
        <v>86</v>
      </c>
      <c r="F19" s="59">
        <v>43602</v>
      </c>
      <c r="G19" s="60" t="s">
        <v>37</v>
      </c>
      <c r="H19" s="67">
        <v>124</v>
      </c>
      <c r="I19" s="67">
        <v>35</v>
      </c>
      <c r="J19" s="81">
        <v>35</v>
      </c>
      <c r="K19" s="68">
        <v>2</v>
      </c>
      <c r="L19" s="86">
        <v>2939</v>
      </c>
      <c r="M19" s="87">
        <v>354</v>
      </c>
      <c r="N19" s="86">
        <v>2402</v>
      </c>
      <c r="O19" s="87">
        <v>159</v>
      </c>
      <c r="P19" s="86">
        <v>2247.5</v>
      </c>
      <c r="Q19" s="87">
        <v>158</v>
      </c>
      <c r="R19" s="88">
        <f t="shared" si="0"/>
        <v>7588.5</v>
      </c>
      <c r="S19" s="89">
        <f t="shared" si="1"/>
        <v>671</v>
      </c>
      <c r="T19" s="90">
        <f>S19/J19</f>
        <v>19.17142857142857</v>
      </c>
      <c r="U19" s="91">
        <f t="shared" si="2"/>
        <v>11.309239940387481</v>
      </c>
      <c r="V19" s="83">
        <v>51180.91</v>
      </c>
      <c r="W19" s="84">
        <v>3433</v>
      </c>
      <c r="X19" s="92">
        <f aca="true" t="shared" si="5" ref="X19:X41">IF(V19&lt;&gt;0,-(V19-R19)/V19,"")</f>
        <v>-0.8517318273551604</v>
      </c>
      <c r="Y19" s="92">
        <f aca="true" t="shared" si="6" ref="Y19:Y41">IF(W19&lt;&gt;0,-(W19-S19)/W19,"")</f>
        <v>-0.8045441304981066</v>
      </c>
      <c r="Z19" s="98">
        <v>82706.91</v>
      </c>
      <c r="AA19" s="99">
        <v>6439</v>
      </c>
      <c r="AB19" s="97">
        <f t="shared" si="3"/>
        <v>12.844682404100016</v>
      </c>
    </row>
    <row r="20" spans="1:28" s="61" customFormat="1" ht="11.25">
      <c r="A20" s="54">
        <v>14</v>
      </c>
      <c r="B20" s="55"/>
      <c r="C20" s="56" t="s">
        <v>60</v>
      </c>
      <c r="D20" s="57" t="s">
        <v>31</v>
      </c>
      <c r="E20" s="103" t="s">
        <v>60</v>
      </c>
      <c r="F20" s="59">
        <v>43560</v>
      </c>
      <c r="G20" s="60" t="s">
        <v>36</v>
      </c>
      <c r="H20" s="67">
        <v>401</v>
      </c>
      <c r="I20" s="67">
        <v>32</v>
      </c>
      <c r="J20" s="81">
        <v>32</v>
      </c>
      <c r="K20" s="68">
        <v>8</v>
      </c>
      <c r="L20" s="86">
        <v>901</v>
      </c>
      <c r="M20" s="87">
        <v>98</v>
      </c>
      <c r="N20" s="86">
        <v>2324.14</v>
      </c>
      <c r="O20" s="87">
        <v>257</v>
      </c>
      <c r="P20" s="86">
        <v>2735</v>
      </c>
      <c r="Q20" s="87">
        <v>303</v>
      </c>
      <c r="R20" s="88">
        <f t="shared" si="0"/>
        <v>5960.139999999999</v>
      </c>
      <c r="S20" s="89">
        <f t="shared" si="1"/>
        <v>658</v>
      </c>
      <c r="T20" s="90">
        <f>S20/J20</f>
        <v>20.5625</v>
      </c>
      <c r="U20" s="91">
        <f t="shared" si="2"/>
        <v>9.057963525835865</v>
      </c>
      <c r="V20" s="83">
        <v>30441.33</v>
      </c>
      <c r="W20" s="84">
        <v>3836</v>
      </c>
      <c r="X20" s="92">
        <f t="shared" si="5"/>
        <v>-0.8042089488205674</v>
      </c>
      <c r="Y20" s="92">
        <f t="shared" si="6"/>
        <v>-0.8284671532846716</v>
      </c>
      <c r="Z20" s="93">
        <v>4743893.5</v>
      </c>
      <c r="AA20" s="94">
        <v>366851</v>
      </c>
      <c r="AB20" s="97">
        <f t="shared" si="3"/>
        <v>12.931390401007494</v>
      </c>
    </row>
    <row r="21" spans="1:28" s="61" customFormat="1" ht="11.25">
      <c r="A21" s="54">
        <v>15</v>
      </c>
      <c r="B21" s="55"/>
      <c r="C21" s="56" t="s">
        <v>59</v>
      </c>
      <c r="D21" s="57" t="s">
        <v>43</v>
      </c>
      <c r="E21" s="103" t="s">
        <v>58</v>
      </c>
      <c r="F21" s="59">
        <v>43553</v>
      </c>
      <c r="G21" s="60" t="s">
        <v>36</v>
      </c>
      <c r="H21" s="67">
        <v>163</v>
      </c>
      <c r="I21" s="67">
        <v>12</v>
      </c>
      <c r="J21" s="81">
        <v>12</v>
      </c>
      <c r="K21" s="68">
        <v>9</v>
      </c>
      <c r="L21" s="86">
        <v>3174.96</v>
      </c>
      <c r="M21" s="87">
        <v>165</v>
      </c>
      <c r="N21" s="86">
        <v>4737.68</v>
      </c>
      <c r="O21" s="87">
        <v>251</v>
      </c>
      <c r="P21" s="86">
        <v>3669.57</v>
      </c>
      <c r="Q21" s="87">
        <v>183</v>
      </c>
      <c r="R21" s="88">
        <f t="shared" si="0"/>
        <v>11582.210000000001</v>
      </c>
      <c r="S21" s="89">
        <f t="shared" si="1"/>
        <v>599</v>
      </c>
      <c r="T21" s="90">
        <f>S21/J21</f>
        <v>49.916666666666664</v>
      </c>
      <c r="U21" s="91">
        <f t="shared" si="2"/>
        <v>19.335909849749584</v>
      </c>
      <c r="V21" s="83">
        <v>14897.16</v>
      </c>
      <c r="W21" s="84">
        <v>637</v>
      </c>
      <c r="X21" s="92">
        <f t="shared" si="5"/>
        <v>-0.22252227941433125</v>
      </c>
      <c r="Y21" s="92">
        <f t="shared" si="6"/>
        <v>-0.059654631083202514</v>
      </c>
      <c r="Z21" s="93">
        <v>1930307.22</v>
      </c>
      <c r="AA21" s="94">
        <v>103154</v>
      </c>
      <c r="AB21" s="97">
        <f t="shared" si="3"/>
        <v>18.71286833278399</v>
      </c>
    </row>
    <row r="22" spans="1:28" s="61" customFormat="1" ht="11.25">
      <c r="A22" s="54">
        <v>16</v>
      </c>
      <c r="B22" s="55"/>
      <c r="C22" s="56" t="s">
        <v>92</v>
      </c>
      <c r="D22" s="57" t="s">
        <v>40</v>
      </c>
      <c r="E22" s="103" t="s">
        <v>93</v>
      </c>
      <c r="F22" s="59">
        <v>43602</v>
      </c>
      <c r="G22" s="60" t="s">
        <v>44</v>
      </c>
      <c r="H22" s="67">
        <v>83</v>
      </c>
      <c r="I22" s="67">
        <v>26</v>
      </c>
      <c r="J22" s="81">
        <v>26</v>
      </c>
      <c r="K22" s="68">
        <v>2</v>
      </c>
      <c r="L22" s="86">
        <v>1774.5</v>
      </c>
      <c r="M22" s="87">
        <v>129</v>
      </c>
      <c r="N22" s="86">
        <v>3392.5</v>
      </c>
      <c r="O22" s="87">
        <v>242</v>
      </c>
      <c r="P22" s="86">
        <v>2868.5</v>
      </c>
      <c r="Q22" s="87">
        <v>212</v>
      </c>
      <c r="R22" s="88">
        <f t="shared" si="0"/>
        <v>8035.5</v>
      </c>
      <c r="S22" s="89">
        <f t="shared" si="1"/>
        <v>583</v>
      </c>
      <c r="T22" s="90">
        <f>S22/J22</f>
        <v>22.423076923076923</v>
      </c>
      <c r="U22" s="91">
        <f t="shared" si="2"/>
        <v>13.783018867924529</v>
      </c>
      <c r="V22" s="83">
        <v>47353.42</v>
      </c>
      <c r="W22" s="84">
        <v>2775</v>
      </c>
      <c r="X22" s="92">
        <f t="shared" si="5"/>
        <v>-0.830307927072638</v>
      </c>
      <c r="Y22" s="92">
        <f t="shared" si="6"/>
        <v>-0.78990990990991</v>
      </c>
      <c r="Z22" s="93">
        <v>82074.54</v>
      </c>
      <c r="AA22" s="94">
        <v>5144</v>
      </c>
      <c r="AB22" s="97">
        <f t="shared" si="3"/>
        <v>15.955392690513218</v>
      </c>
    </row>
    <row r="23" spans="1:28" s="61" customFormat="1" ht="11.25">
      <c r="A23" s="54">
        <v>17</v>
      </c>
      <c r="B23" s="55"/>
      <c r="C23" s="56" t="s">
        <v>90</v>
      </c>
      <c r="D23" s="57" t="s">
        <v>35</v>
      </c>
      <c r="E23" s="103" t="s">
        <v>90</v>
      </c>
      <c r="F23" s="59">
        <v>43602</v>
      </c>
      <c r="G23" s="60" t="s">
        <v>36</v>
      </c>
      <c r="H23" s="67">
        <v>182</v>
      </c>
      <c r="I23" s="67">
        <v>66</v>
      </c>
      <c r="J23" s="81">
        <v>66</v>
      </c>
      <c r="K23" s="68">
        <v>2</v>
      </c>
      <c r="L23" s="86">
        <v>1378</v>
      </c>
      <c r="M23" s="87">
        <v>100</v>
      </c>
      <c r="N23" s="86">
        <v>3335.1</v>
      </c>
      <c r="O23" s="87">
        <v>244</v>
      </c>
      <c r="P23" s="86">
        <v>2353.77</v>
      </c>
      <c r="Q23" s="87">
        <v>165</v>
      </c>
      <c r="R23" s="88">
        <f t="shared" si="0"/>
        <v>7066.870000000001</v>
      </c>
      <c r="S23" s="89">
        <f t="shared" si="1"/>
        <v>509</v>
      </c>
      <c r="T23" s="90">
        <f>S23/J23</f>
        <v>7.712121212121212</v>
      </c>
      <c r="U23" s="91">
        <f t="shared" si="2"/>
        <v>13.88383104125737</v>
      </c>
      <c r="V23" s="83">
        <v>107313.35</v>
      </c>
      <c r="W23" s="84">
        <v>6871</v>
      </c>
      <c r="X23" s="92">
        <f t="shared" si="5"/>
        <v>-0.9341473358160938</v>
      </c>
      <c r="Y23" s="92">
        <f t="shared" si="6"/>
        <v>-0.92592053558434</v>
      </c>
      <c r="Z23" s="93">
        <v>170237.19</v>
      </c>
      <c r="AA23" s="94">
        <v>11621</v>
      </c>
      <c r="AB23" s="97">
        <f t="shared" si="3"/>
        <v>14.649099905343775</v>
      </c>
    </row>
    <row r="24" spans="1:28" s="61" customFormat="1" ht="11.25">
      <c r="A24" s="54">
        <v>18</v>
      </c>
      <c r="B24" s="55"/>
      <c r="C24" s="56" t="s">
        <v>69</v>
      </c>
      <c r="D24" s="57" t="s">
        <v>35</v>
      </c>
      <c r="E24" s="103" t="s">
        <v>70</v>
      </c>
      <c r="F24" s="59">
        <v>43581</v>
      </c>
      <c r="G24" s="60" t="s">
        <v>36</v>
      </c>
      <c r="H24" s="67">
        <v>259</v>
      </c>
      <c r="I24" s="67">
        <v>11</v>
      </c>
      <c r="J24" s="81">
        <v>11</v>
      </c>
      <c r="K24" s="68">
        <v>5</v>
      </c>
      <c r="L24" s="86">
        <v>712.5</v>
      </c>
      <c r="M24" s="87">
        <v>32</v>
      </c>
      <c r="N24" s="86">
        <v>4605.46</v>
      </c>
      <c r="O24" s="87">
        <v>245</v>
      </c>
      <c r="P24" s="86">
        <v>3626.55</v>
      </c>
      <c r="Q24" s="87">
        <v>202</v>
      </c>
      <c r="R24" s="88">
        <f t="shared" si="0"/>
        <v>8944.51</v>
      </c>
      <c r="S24" s="89">
        <f t="shared" si="1"/>
        <v>479</v>
      </c>
      <c r="T24" s="90">
        <f>S24/J24</f>
        <v>43.54545454545455</v>
      </c>
      <c r="U24" s="91">
        <f t="shared" si="2"/>
        <v>18.67329853862213</v>
      </c>
      <c r="V24" s="83">
        <v>33281.1</v>
      </c>
      <c r="W24" s="84">
        <v>1621</v>
      </c>
      <c r="X24" s="92">
        <f t="shared" si="5"/>
        <v>-0.7312435586564145</v>
      </c>
      <c r="Y24" s="92">
        <f t="shared" si="6"/>
        <v>-0.7045033929673041</v>
      </c>
      <c r="Z24" s="93">
        <v>1348625.87</v>
      </c>
      <c r="AA24" s="94">
        <v>85203</v>
      </c>
      <c r="AB24" s="97">
        <f t="shared" si="3"/>
        <v>15.828384798657325</v>
      </c>
    </row>
    <row r="25" spans="1:28" s="61" customFormat="1" ht="11.25">
      <c r="A25" s="54">
        <v>19</v>
      </c>
      <c r="B25" s="55"/>
      <c r="C25" s="56" t="s">
        <v>87</v>
      </c>
      <c r="D25" s="57" t="s">
        <v>43</v>
      </c>
      <c r="E25" s="103" t="s">
        <v>88</v>
      </c>
      <c r="F25" s="59">
        <v>43602</v>
      </c>
      <c r="G25" s="60" t="s">
        <v>42</v>
      </c>
      <c r="H25" s="67">
        <v>26</v>
      </c>
      <c r="I25" s="67">
        <v>13</v>
      </c>
      <c r="J25" s="81">
        <v>13</v>
      </c>
      <c r="K25" s="68">
        <v>2</v>
      </c>
      <c r="L25" s="86">
        <v>1612.2</v>
      </c>
      <c r="M25" s="87">
        <v>95</v>
      </c>
      <c r="N25" s="86">
        <v>3208.1</v>
      </c>
      <c r="O25" s="87">
        <v>192</v>
      </c>
      <c r="P25" s="86">
        <v>1941.1</v>
      </c>
      <c r="Q25" s="87">
        <v>123</v>
      </c>
      <c r="R25" s="88">
        <f t="shared" si="0"/>
        <v>6761.4</v>
      </c>
      <c r="S25" s="89">
        <f t="shared" si="1"/>
        <v>410</v>
      </c>
      <c r="T25" s="90">
        <f>S25/J25</f>
        <v>31.53846153846154</v>
      </c>
      <c r="U25" s="91">
        <f t="shared" si="2"/>
        <v>16.491219512195123</v>
      </c>
      <c r="V25" s="83">
        <v>11731.740000000002</v>
      </c>
      <c r="W25" s="84">
        <v>646</v>
      </c>
      <c r="X25" s="92">
        <f t="shared" si="5"/>
        <v>-0.42366605465173973</v>
      </c>
      <c r="Y25" s="92">
        <f t="shared" si="6"/>
        <v>-0.3653250773993808</v>
      </c>
      <c r="Z25" s="70">
        <v>34187.79</v>
      </c>
      <c r="AA25" s="71">
        <v>2660</v>
      </c>
      <c r="AB25" s="97">
        <f t="shared" si="3"/>
        <v>12.852552631578948</v>
      </c>
    </row>
    <row r="26" spans="1:28" s="61" customFormat="1" ht="11.25">
      <c r="A26" s="54">
        <v>20</v>
      </c>
      <c r="B26" s="55"/>
      <c r="C26" s="56" t="s">
        <v>76</v>
      </c>
      <c r="D26" s="57" t="s">
        <v>33</v>
      </c>
      <c r="E26" s="103" t="s">
        <v>49</v>
      </c>
      <c r="F26" s="59">
        <v>43595</v>
      </c>
      <c r="G26" s="60" t="s">
        <v>36</v>
      </c>
      <c r="H26" s="67">
        <v>293</v>
      </c>
      <c r="I26" s="67">
        <v>24</v>
      </c>
      <c r="J26" s="81">
        <v>24</v>
      </c>
      <c r="K26" s="68">
        <v>3</v>
      </c>
      <c r="L26" s="86">
        <v>509</v>
      </c>
      <c r="M26" s="87">
        <v>43</v>
      </c>
      <c r="N26" s="86">
        <v>1720.8</v>
      </c>
      <c r="O26" s="87">
        <v>148</v>
      </c>
      <c r="P26" s="86">
        <v>1733.5</v>
      </c>
      <c r="Q26" s="87">
        <v>146</v>
      </c>
      <c r="R26" s="88">
        <f t="shared" si="0"/>
        <v>3963.3</v>
      </c>
      <c r="S26" s="89">
        <f t="shared" si="1"/>
        <v>337</v>
      </c>
      <c r="T26" s="90">
        <f>S26/J26</f>
        <v>14.041666666666666</v>
      </c>
      <c r="U26" s="91">
        <f t="shared" si="2"/>
        <v>11.76053412462908</v>
      </c>
      <c r="V26" s="83">
        <v>87062.87</v>
      </c>
      <c r="W26" s="84">
        <v>5716</v>
      </c>
      <c r="X26" s="92">
        <f t="shared" si="5"/>
        <v>-0.9544777239711946</v>
      </c>
      <c r="Y26" s="92">
        <f t="shared" si="6"/>
        <v>-0.9410426871938419</v>
      </c>
      <c r="Z26" s="93">
        <v>452783.89</v>
      </c>
      <c r="AA26" s="94">
        <v>30322</v>
      </c>
      <c r="AB26" s="97">
        <f t="shared" si="3"/>
        <v>14.932520612096829</v>
      </c>
    </row>
    <row r="27" spans="1:28" s="61" customFormat="1" ht="11.25">
      <c r="A27" s="54">
        <v>21</v>
      </c>
      <c r="B27" s="55"/>
      <c r="C27" s="56" t="s">
        <v>74</v>
      </c>
      <c r="D27" s="57" t="s">
        <v>30</v>
      </c>
      <c r="E27" s="103" t="s">
        <v>74</v>
      </c>
      <c r="F27" s="59">
        <v>43588</v>
      </c>
      <c r="G27" s="60" t="s">
        <v>36</v>
      </c>
      <c r="H27" s="67">
        <v>306</v>
      </c>
      <c r="I27" s="67">
        <v>18</v>
      </c>
      <c r="J27" s="81">
        <v>18</v>
      </c>
      <c r="K27" s="68">
        <v>4</v>
      </c>
      <c r="L27" s="86">
        <v>1276.5</v>
      </c>
      <c r="M27" s="87">
        <v>91</v>
      </c>
      <c r="N27" s="86">
        <v>1691.5</v>
      </c>
      <c r="O27" s="87">
        <v>130</v>
      </c>
      <c r="P27" s="86">
        <v>1386.1</v>
      </c>
      <c r="Q27" s="87">
        <v>114</v>
      </c>
      <c r="R27" s="88">
        <f t="shared" si="0"/>
        <v>4354.1</v>
      </c>
      <c r="S27" s="89">
        <f t="shared" si="1"/>
        <v>335</v>
      </c>
      <c r="T27" s="90">
        <f>S27/J27</f>
        <v>18.61111111111111</v>
      </c>
      <c r="U27" s="91">
        <f t="shared" si="2"/>
        <v>12.997313432835822</v>
      </c>
      <c r="V27" s="83">
        <v>42051.37</v>
      </c>
      <c r="W27" s="84">
        <v>2492</v>
      </c>
      <c r="X27" s="92">
        <f t="shared" si="5"/>
        <v>-0.8964575946039333</v>
      </c>
      <c r="Y27" s="92">
        <f t="shared" si="6"/>
        <v>-0.865569823434992</v>
      </c>
      <c r="Z27" s="93">
        <v>898630.34</v>
      </c>
      <c r="AA27" s="94">
        <v>58494</v>
      </c>
      <c r="AB27" s="97">
        <f t="shared" si="3"/>
        <v>15.362778062707285</v>
      </c>
    </row>
    <row r="28" spans="1:28" s="61" customFormat="1" ht="11.25">
      <c r="A28" s="54">
        <v>22</v>
      </c>
      <c r="B28" s="55"/>
      <c r="C28" s="102" t="s">
        <v>53</v>
      </c>
      <c r="D28" s="111" t="s">
        <v>43</v>
      </c>
      <c r="E28" s="106" t="s">
        <v>54</v>
      </c>
      <c r="F28" s="65">
        <v>43483</v>
      </c>
      <c r="G28" s="107" t="s">
        <v>39</v>
      </c>
      <c r="H28" s="108">
        <v>17</v>
      </c>
      <c r="I28" s="108">
        <v>14</v>
      </c>
      <c r="J28" s="112">
        <v>14</v>
      </c>
      <c r="K28" s="108">
        <v>10</v>
      </c>
      <c r="L28" s="86">
        <v>849.6</v>
      </c>
      <c r="M28" s="87">
        <v>77</v>
      </c>
      <c r="N28" s="86">
        <v>1624.96</v>
      </c>
      <c r="O28" s="87">
        <v>141</v>
      </c>
      <c r="P28" s="86">
        <v>586</v>
      </c>
      <c r="Q28" s="87">
        <v>53</v>
      </c>
      <c r="R28" s="88">
        <f t="shared" si="0"/>
        <v>3060.56</v>
      </c>
      <c r="S28" s="89">
        <f t="shared" si="1"/>
        <v>271</v>
      </c>
      <c r="T28" s="90">
        <f>S28/J28</f>
        <v>19.357142857142858</v>
      </c>
      <c r="U28" s="91">
        <f t="shared" si="2"/>
        <v>11.293579335793357</v>
      </c>
      <c r="V28" s="109">
        <v>3297.5299999999997</v>
      </c>
      <c r="W28" s="110">
        <v>280</v>
      </c>
      <c r="X28" s="92">
        <f t="shared" si="5"/>
        <v>-0.07186287918532958</v>
      </c>
      <c r="Y28" s="92">
        <f t="shared" si="6"/>
        <v>-0.03214285714285714</v>
      </c>
      <c r="Z28" s="93">
        <v>174106.11</v>
      </c>
      <c r="AA28" s="94">
        <v>15297</v>
      </c>
      <c r="AB28" s="97">
        <f t="shared" si="3"/>
        <v>11.381716022749558</v>
      </c>
    </row>
    <row r="29" spans="1:28" s="61" customFormat="1" ht="11.25">
      <c r="A29" s="54">
        <v>23</v>
      </c>
      <c r="B29" s="55"/>
      <c r="C29" s="56" t="s">
        <v>55</v>
      </c>
      <c r="D29" s="57" t="s">
        <v>30</v>
      </c>
      <c r="E29" s="103" t="s">
        <v>55</v>
      </c>
      <c r="F29" s="59">
        <v>43497</v>
      </c>
      <c r="G29" s="107" t="s">
        <v>39</v>
      </c>
      <c r="H29" s="67">
        <v>16</v>
      </c>
      <c r="I29" s="67">
        <v>14</v>
      </c>
      <c r="J29" s="81">
        <v>14</v>
      </c>
      <c r="K29" s="68">
        <v>6</v>
      </c>
      <c r="L29" s="86">
        <v>800</v>
      </c>
      <c r="M29" s="87">
        <v>74</v>
      </c>
      <c r="N29" s="86">
        <v>1040</v>
      </c>
      <c r="O29" s="87">
        <v>98</v>
      </c>
      <c r="P29" s="86">
        <v>995.36</v>
      </c>
      <c r="Q29" s="87">
        <v>91</v>
      </c>
      <c r="R29" s="88">
        <f t="shared" si="0"/>
        <v>2835.36</v>
      </c>
      <c r="S29" s="89">
        <f t="shared" si="1"/>
        <v>263</v>
      </c>
      <c r="T29" s="90">
        <f>S29/J29</f>
        <v>18.785714285714285</v>
      </c>
      <c r="U29" s="91">
        <f t="shared" si="2"/>
        <v>10.780836501901142</v>
      </c>
      <c r="V29" s="83">
        <v>3612.4</v>
      </c>
      <c r="W29" s="84">
        <v>300</v>
      </c>
      <c r="X29" s="92">
        <f t="shared" si="5"/>
        <v>-0.2151035322777101</v>
      </c>
      <c r="Y29" s="92">
        <f t="shared" si="6"/>
        <v>-0.12333333333333334</v>
      </c>
      <c r="Z29" s="93">
        <v>77364.28</v>
      </c>
      <c r="AA29" s="94">
        <v>6612</v>
      </c>
      <c r="AB29" s="97">
        <f t="shared" si="3"/>
        <v>11.70058681185723</v>
      </c>
    </row>
    <row r="30" spans="1:28" s="61" customFormat="1" ht="11.25">
      <c r="A30" s="54">
        <v>24</v>
      </c>
      <c r="B30" s="55"/>
      <c r="C30" s="56" t="s">
        <v>51</v>
      </c>
      <c r="D30" s="57" t="s">
        <v>31</v>
      </c>
      <c r="E30" s="103" t="s">
        <v>52</v>
      </c>
      <c r="F30" s="59">
        <v>43469</v>
      </c>
      <c r="G30" s="60" t="s">
        <v>39</v>
      </c>
      <c r="H30" s="67">
        <v>17</v>
      </c>
      <c r="I30" s="67">
        <v>14</v>
      </c>
      <c r="J30" s="81">
        <v>14</v>
      </c>
      <c r="K30" s="68">
        <v>7</v>
      </c>
      <c r="L30" s="86">
        <v>557.8</v>
      </c>
      <c r="M30" s="87">
        <v>52</v>
      </c>
      <c r="N30" s="86">
        <v>1056.7</v>
      </c>
      <c r="O30" s="87">
        <v>93</v>
      </c>
      <c r="P30" s="86">
        <v>797.61</v>
      </c>
      <c r="Q30" s="87">
        <v>78</v>
      </c>
      <c r="R30" s="88">
        <f t="shared" si="0"/>
        <v>2412.11</v>
      </c>
      <c r="S30" s="89">
        <f t="shared" si="1"/>
        <v>223</v>
      </c>
      <c r="T30" s="90">
        <f>S30/J30</f>
        <v>15.928571428571429</v>
      </c>
      <c r="U30" s="91">
        <f t="shared" si="2"/>
        <v>10.816636771300448</v>
      </c>
      <c r="V30" s="83">
        <v>2551.41</v>
      </c>
      <c r="W30" s="84">
        <v>231</v>
      </c>
      <c r="X30" s="92">
        <f t="shared" si="5"/>
        <v>-0.054597261906161584</v>
      </c>
      <c r="Y30" s="92">
        <f t="shared" si="6"/>
        <v>-0.03463203463203463</v>
      </c>
      <c r="Z30" s="93">
        <v>57337.18</v>
      </c>
      <c r="AA30" s="94">
        <v>5012</v>
      </c>
      <c r="AB30" s="97">
        <f t="shared" si="3"/>
        <v>11.439980047885076</v>
      </c>
    </row>
    <row r="31" spans="1:28" s="61" customFormat="1" ht="11.25">
      <c r="A31" s="54">
        <v>25</v>
      </c>
      <c r="B31" s="55"/>
      <c r="C31" s="56" t="s">
        <v>78</v>
      </c>
      <c r="D31" s="57" t="s">
        <v>30</v>
      </c>
      <c r="E31" s="103" t="s">
        <v>77</v>
      </c>
      <c r="F31" s="59">
        <v>43595</v>
      </c>
      <c r="G31" s="60" t="s">
        <v>36</v>
      </c>
      <c r="H31" s="67">
        <v>155</v>
      </c>
      <c r="I31" s="67">
        <v>11</v>
      </c>
      <c r="J31" s="81">
        <v>11</v>
      </c>
      <c r="K31" s="68">
        <v>3</v>
      </c>
      <c r="L31" s="86">
        <v>1029.5</v>
      </c>
      <c r="M31" s="87">
        <v>42</v>
      </c>
      <c r="N31" s="86">
        <v>1535.5</v>
      </c>
      <c r="O31" s="87">
        <v>72</v>
      </c>
      <c r="P31" s="86">
        <v>1084.5</v>
      </c>
      <c r="Q31" s="87">
        <v>61</v>
      </c>
      <c r="R31" s="88">
        <f t="shared" si="0"/>
        <v>3649.5</v>
      </c>
      <c r="S31" s="89">
        <f t="shared" si="1"/>
        <v>175</v>
      </c>
      <c r="T31" s="90">
        <f>S31/J31</f>
        <v>15.909090909090908</v>
      </c>
      <c r="U31" s="91">
        <f t="shared" si="2"/>
        <v>20.854285714285716</v>
      </c>
      <c r="V31" s="83">
        <v>18385.26</v>
      </c>
      <c r="W31" s="84">
        <v>911</v>
      </c>
      <c r="X31" s="92">
        <f t="shared" si="5"/>
        <v>-0.8014985918066974</v>
      </c>
      <c r="Y31" s="92">
        <f t="shared" si="6"/>
        <v>-0.8079034028540066</v>
      </c>
      <c r="Z31" s="93">
        <v>221861.07</v>
      </c>
      <c r="AA31" s="94">
        <v>12736</v>
      </c>
      <c r="AB31" s="97">
        <f t="shared" si="3"/>
        <v>17.419996074120604</v>
      </c>
    </row>
    <row r="32" spans="1:28" s="61" customFormat="1" ht="11.25">
      <c r="A32" s="54">
        <v>26</v>
      </c>
      <c r="B32" s="55"/>
      <c r="C32" s="56" t="s">
        <v>61</v>
      </c>
      <c r="D32" s="57" t="s">
        <v>30</v>
      </c>
      <c r="E32" s="103" t="s">
        <v>62</v>
      </c>
      <c r="F32" s="59">
        <v>43560</v>
      </c>
      <c r="G32" s="60" t="s">
        <v>28</v>
      </c>
      <c r="H32" s="67">
        <v>295</v>
      </c>
      <c r="I32" s="67">
        <v>2</v>
      </c>
      <c r="J32" s="81">
        <v>2</v>
      </c>
      <c r="K32" s="68">
        <v>8</v>
      </c>
      <c r="L32" s="86">
        <v>566</v>
      </c>
      <c r="M32" s="87">
        <v>36</v>
      </c>
      <c r="N32" s="86">
        <v>1277</v>
      </c>
      <c r="O32" s="87">
        <v>74</v>
      </c>
      <c r="P32" s="86">
        <v>1049</v>
      </c>
      <c r="Q32" s="87">
        <v>62</v>
      </c>
      <c r="R32" s="88">
        <f t="shared" si="0"/>
        <v>2892</v>
      </c>
      <c r="S32" s="89">
        <f t="shared" si="1"/>
        <v>172</v>
      </c>
      <c r="T32" s="90">
        <f>S32/J32</f>
        <v>86</v>
      </c>
      <c r="U32" s="91">
        <f t="shared" si="2"/>
        <v>16.813953488372093</v>
      </c>
      <c r="V32" s="83">
        <v>6510</v>
      </c>
      <c r="W32" s="84">
        <v>418</v>
      </c>
      <c r="X32" s="92">
        <f t="shared" si="5"/>
        <v>-0.5557603686635945</v>
      </c>
      <c r="Y32" s="92">
        <f t="shared" si="6"/>
        <v>-0.5885167464114832</v>
      </c>
      <c r="Z32" s="93">
        <v>4072625</v>
      </c>
      <c r="AA32" s="94">
        <v>245052</v>
      </c>
      <c r="AB32" s="97">
        <f t="shared" si="3"/>
        <v>16.6194317940682</v>
      </c>
    </row>
    <row r="33" spans="1:28" s="61" customFormat="1" ht="11.25">
      <c r="A33" s="54">
        <v>27</v>
      </c>
      <c r="B33" s="55"/>
      <c r="C33" s="56" t="s">
        <v>63</v>
      </c>
      <c r="D33" s="57" t="s">
        <v>35</v>
      </c>
      <c r="E33" s="103" t="s">
        <v>64</v>
      </c>
      <c r="F33" s="59">
        <v>43567</v>
      </c>
      <c r="G33" s="60" t="s">
        <v>36</v>
      </c>
      <c r="H33" s="67">
        <v>243</v>
      </c>
      <c r="I33" s="67">
        <v>4</v>
      </c>
      <c r="J33" s="81">
        <v>4</v>
      </c>
      <c r="K33" s="68">
        <v>7</v>
      </c>
      <c r="L33" s="86">
        <v>307</v>
      </c>
      <c r="M33" s="87">
        <v>49</v>
      </c>
      <c r="N33" s="86">
        <v>360</v>
      </c>
      <c r="O33" s="87">
        <v>33</v>
      </c>
      <c r="P33" s="86">
        <v>453</v>
      </c>
      <c r="Q33" s="87">
        <v>42</v>
      </c>
      <c r="R33" s="88">
        <f t="shared" si="0"/>
        <v>1120</v>
      </c>
      <c r="S33" s="89">
        <f t="shared" si="1"/>
        <v>124</v>
      </c>
      <c r="T33" s="90">
        <f>S33/J33</f>
        <v>31</v>
      </c>
      <c r="U33" s="91">
        <f t="shared" si="2"/>
        <v>9.03225806451613</v>
      </c>
      <c r="V33" s="83">
        <v>8534</v>
      </c>
      <c r="W33" s="84">
        <v>542</v>
      </c>
      <c r="X33" s="92">
        <f t="shared" si="5"/>
        <v>-0.8687602531052262</v>
      </c>
      <c r="Y33" s="92">
        <f t="shared" si="6"/>
        <v>-0.7712177121771218</v>
      </c>
      <c r="Z33" s="93">
        <v>2276130.53</v>
      </c>
      <c r="AA33" s="94">
        <v>145795</v>
      </c>
      <c r="AB33" s="97">
        <f t="shared" si="3"/>
        <v>15.61185589354916</v>
      </c>
    </row>
    <row r="34" spans="1:28" s="61" customFormat="1" ht="11.25">
      <c r="A34" s="54">
        <v>28</v>
      </c>
      <c r="B34" s="55"/>
      <c r="C34" s="56" t="s">
        <v>91</v>
      </c>
      <c r="D34" s="57" t="s">
        <v>38</v>
      </c>
      <c r="E34" s="103" t="s">
        <v>91</v>
      </c>
      <c r="F34" s="59">
        <v>43602</v>
      </c>
      <c r="G34" s="60" t="s">
        <v>45</v>
      </c>
      <c r="H34" s="67">
        <v>23</v>
      </c>
      <c r="I34" s="67">
        <v>3</v>
      </c>
      <c r="J34" s="81">
        <v>3</v>
      </c>
      <c r="K34" s="68">
        <v>2</v>
      </c>
      <c r="L34" s="86">
        <v>1307</v>
      </c>
      <c r="M34" s="87">
        <v>74</v>
      </c>
      <c r="N34" s="86">
        <v>291</v>
      </c>
      <c r="O34" s="87">
        <v>21</v>
      </c>
      <c r="P34" s="86">
        <v>228</v>
      </c>
      <c r="Q34" s="87">
        <v>16</v>
      </c>
      <c r="R34" s="88">
        <f t="shared" si="0"/>
        <v>1826</v>
      </c>
      <c r="S34" s="89">
        <f t="shared" si="1"/>
        <v>111</v>
      </c>
      <c r="T34" s="90">
        <f>S34/J34</f>
        <v>37</v>
      </c>
      <c r="U34" s="91">
        <f t="shared" si="2"/>
        <v>16.45045045045045</v>
      </c>
      <c r="V34" s="83">
        <v>8305.5</v>
      </c>
      <c r="W34" s="84">
        <v>511</v>
      </c>
      <c r="X34" s="92">
        <f t="shared" si="5"/>
        <v>-0.7801456865932214</v>
      </c>
      <c r="Y34" s="92">
        <f t="shared" si="6"/>
        <v>-0.7827788649706457</v>
      </c>
      <c r="Z34" s="93">
        <v>15746</v>
      </c>
      <c r="AA34" s="94">
        <v>1001</v>
      </c>
      <c r="AB34" s="97">
        <f t="shared" si="3"/>
        <v>15.73026973026973</v>
      </c>
    </row>
    <row r="35" spans="1:28" s="61" customFormat="1" ht="11.25">
      <c r="A35" s="54">
        <v>29</v>
      </c>
      <c r="B35" s="55"/>
      <c r="C35" s="56" t="s">
        <v>94</v>
      </c>
      <c r="D35" s="57" t="s">
        <v>30</v>
      </c>
      <c r="E35" s="103" t="s">
        <v>95</v>
      </c>
      <c r="F35" s="59">
        <v>43602</v>
      </c>
      <c r="G35" s="60" t="s">
        <v>41</v>
      </c>
      <c r="H35" s="67">
        <v>35</v>
      </c>
      <c r="I35" s="67">
        <v>13</v>
      </c>
      <c r="J35" s="81">
        <v>13</v>
      </c>
      <c r="K35" s="68">
        <v>2</v>
      </c>
      <c r="L35" s="86">
        <v>586</v>
      </c>
      <c r="M35" s="87">
        <v>23</v>
      </c>
      <c r="N35" s="86">
        <v>1305.5</v>
      </c>
      <c r="O35" s="87">
        <v>53</v>
      </c>
      <c r="P35" s="86">
        <v>745.5</v>
      </c>
      <c r="Q35" s="87">
        <v>32</v>
      </c>
      <c r="R35" s="88">
        <f t="shared" si="0"/>
        <v>2637</v>
      </c>
      <c r="S35" s="89">
        <f t="shared" si="1"/>
        <v>108</v>
      </c>
      <c r="T35" s="90">
        <f>S35/J35</f>
        <v>8.307692307692308</v>
      </c>
      <c r="U35" s="91">
        <f t="shared" si="2"/>
        <v>24.416666666666668</v>
      </c>
      <c r="V35" s="83">
        <v>20593.5</v>
      </c>
      <c r="W35" s="84">
        <v>924</v>
      </c>
      <c r="X35" s="92">
        <f t="shared" si="5"/>
        <v>-0.8719498871002986</v>
      </c>
      <c r="Y35" s="92">
        <f t="shared" si="6"/>
        <v>-0.8831168831168831</v>
      </c>
      <c r="Z35" s="95">
        <v>34755</v>
      </c>
      <c r="AA35" s="96">
        <v>1701</v>
      </c>
      <c r="AB35" s="97">
        <f t="shared" si="3"/>
        <v>20.432098765432098</v>
      </c>
    </row>
    <row r="36" spans="1:28" s="61" customFormat="1" ht="11.25">
      <c r="A36" s="54">
        <v>30</v>
      </c>
      <c r="B36" s="55"/>
      <c r="C36" s="56" t="s">
        <v>96</v>
      </c>
      <c r="D36" s="58" t="s">
        <v>43</v>
      </c>
      <c r="E36" s="103" t="s">
        <v>96</v>
      </c>
      <c r="F36" s="59">
        <v>43602</v>
      </c>
      <c r="G36" s="60" t="s">
        <v>67</v>
      </c>
      <c r="H36" s="67">
        <v>30</v>
      </c>
      <c r="I36" s="67">
        <v>5</v>
      </c>
      <c r="J36" s="81">
        <v>5</v>
      </c>
      <c r="K36" s="68">
        <v>2</v>
      </c>
      <c r="L36" s="86">
        <v>189.5</v>
      </c>
      <c r="M36" s="87">
        <v>18</v>
      </c>
      <c r="N36" s="86">
        <v>164.5</v>
      </c>
      <c r="O36" s="87">
        <v>28</v>
      </c>
      <c r="P36" s="86">
        <v>221</v>
      </c>
      <c r="Q36" s="87">
        <v>41</v>
      </c>
      <c r="R36" s="88">
        <f t="shared" si="0"/>
        <v>575</v>
      </c>
      <c r="S36" s="89">
        <f t="shared" si="1"/>
        <v>87</v>
      </c>
      <c r="T36" s="90">
        <f>S36/J36</f>
        <v>17.4</v>
      </c>
      <c r="U36" s="91">
        <f t="shared" si="2"/>
        <v>6.609195402298851</v>
      </c>
      <c r="V36" s="83">
        <v>7076.75</v>
      </c>
      <c r="W36" s="84">
        <v>441</v>
      </c>
      <c r="X36" s="92">
        <f t="shared" si="5"/>
        <v>-0.9187480128590101</v>
      </c>
      <c r="Y36" s="92">
        <f t="shared" si="6"/>
        <v>-0.8027210884353742</v>
      </c>
      <c r="Z36" s="93">
        <v>12886.86</v>
      </c>
      <c r="AA36" s="94">
        <v>910</v>
      </c>
      <c r="AB36" s="97">
        <f t="shared" si="3"/>
        <v>14.161384615384616</v>
      </c>
    </row>
    <row r="37" spans="1:28" s="61" customFormat="1" ht="11.25">
      <c r="A37" s="54">
        <v>31</v>
      </c>
      <c r="B37" s="55"/>
      <c r="C37" s="56" t="s">
        <v>79</v>
      </c>
      <c r="D37" s="57" t="s">
        <v>46</v>
      </c>
      <c r="E37" s="103" t="s">
        <v>80</v>
      </c>
      <c r="F37" s="59">
        <v>43595</v>
      </c>
      <c r="G37" s="105" t="s">
        <v>50</v>
      </c>
      <c r="H37" s="67">
        <v>200</v>
      </c>
      <c r="I37" s="67">
        <v>3</v>
      </c>
      <c r="J37" s="81">
        <v>3</v>
      </c>
      <c r="K37" s="68">
        <v>3</v>
      </c>
      <c r="L37" s="86">
        <v>159</v>
      </c>
      <c r="M37" s="87">
        <v>9</v>
      </c>
      <c r="N37" s="86">
        <v>428</v>
      </c>
      <c r="O37" s="87">
        <v>24</v>
      </c>
      <c r="P37" s="86">
        <v>547</v>
      </c>
      <c r="Q37" s="87">
        <v>29</v>
      </c>
      <c r="R37" s="88">
        <f t="shared" si="0"/>
        <v>1134</v>
      </c>
      <c r="S37" s="89">
        <f t="shared" si="1"/>
        <v>62</v>
      </c>
      <c r="T37" s="90">
        <f>S37/J37</f>
        <v>20.666666666666668</v>
      </c>
      <c r="U37" s="91">
        <f t="shared" si="2"/>
        <v>18.29032258064516</v>
      </c>
      <c r="V37" s="83">
        <v>28506</v>
      </c>
      <c r="W37" s="84">
        <v>1624</v>
      </c>
      <c r="X37" s="92">
        <f t="shared" si="5"/>
        <v>-0.9602189012839403</v>
      </c>
      <c r="Y37" s="92">
        <f t="shared" si="6"/>
        <v>-0.9618226600985221</v>
      </c>
      <c r="Z37" s="93">
        <v>278374</v>
      </c>
      <c r="AA37" s="94">
        <v>16885</v>
      </c>
      <c r="AB37" s="97">
        <f t="shared" si="3"/>
        <v>16.486467278649688</v>
      </c>
    </row>
    <row r="38" spans="1:28" s="61" customFormat="1" ht="11.25">
      <c r="A38" s="54">
        <v>32</v>
      </c>
      <c r="B38" s="55"/>
      <c r="C38" s="56" t="s">
        <v>47</v>
      </c>
      <c r="D38" s="57" t="s">
        <v>35</v>
      </c>
      <c r="E38" s="103" t="s">
        <v>48</v>
      </c>
      <c r="F38" s="59">
        <v>43168</v>
      </c>
      <c r="G38" s="60" t="s">
        <v>39</v>
      </c>
      <c r="H38" s="67">
        <v>14</v>
      </c>
      <c r="I38" s="67">
        <v>1</v>
      </c>
      <c r="J38" s="81">
        <v>1</v>
      </c>
      <c r="K38" s="68">
        <v>13</v>
      </c>
      <c r="L38" s="86">
        <v>690</v>
      </c>
      <c r="M38" s="87">
        <v>48</v>
      </c>
      <c r="N38" s="86">
        <v>0</v>
      </c>
      <c r="O38" s="87">
        <v>0</v>
      </c>
      <c r="P38" s="86">
        <v>0</v>
      </c>
      <c r="Q38" s="87">
        <v>0</v>
      </c>
      <c r="R38" s="88">
        <f t="shared" si="0"/>
        <v>690</v>
      </c>
      <c r="S38" s="89">
        <f t="shared" si="1"/>
        <v>48</v>
      </c>
      <c r="T38" s="90">
        <f>S38/J38</f>
        <v>48</v>
      </c>
      <c r="U38" s="91">
        <f t="shared" si="2"/>
        <v>14.375</v>
      </c>
      <c r="V38" s="83"/>
      <c r="W38" s="84"/>
      <c r="X38" s="92">
        <f t="shared" si="5"/>
      </c>
      <c r="Y38" s="92">
        <f t="shared" si="6"/>
      </c>
      <c r="Z38" s="93">
        <v>54313.28</v>
      </c>
      <c r="AA38" s="94">
        <v>6333</v>
      </c>
      <c r="AB38" s="97">
        <f t="shared" si="3"/>
        <v>8.576232433285963</v>
      </c>
    </row>
    <row r="39" spans="1:28" s="61" customFormat="1" ht="11.25">
      <c r="A39" s="54">
        <v>33</v>
      </c>
      <c r="B39" s="55"/>
      <c r="C39" s="56" t="s">
        <v>72</v>
      </c>
      <c r="D39" s="57" t="s">
        <v>33</v>
      </c>
      <c r="E39" s="103" t="s">
        <v>73</v>
      </c>
      <c r="F39" s="59">
        <v>43588</v>
      </c>
      <c r="G39" s="60" t="s">
        <v>36</v>
      </c>
      <c r="H39" s="67">
        <v>107</v>
      </c>
      <c r="I39" s="67">
        <v>2</v>
      </c>
      <c r="J39" s="81">
        <v>2</v>
      </c>
      <c r="K39" s="68">
        <v>4</v>
      </c>
      <c r="L39" s="86">
        <v>46</v>
      </c>
      <c r="M39" s="87">
        <v>4</v>
      </c>
      <c r="N39" s="86">
        <v>90</v>
      </c>
      <c r="O39" s="87">
        <v>10</v>
      </c>
      <c r="P39" s="86">
        <v>130</v>
      </c>
      <c r="Q39" s="87">
        <v>11</v>
      </c>
      <c r="R39" s="88">
        <f t="shared" si="0"/>
        <v>266</v>
      </c>
      <c r="S39" s="89">
        <f t="shared" si="1"/>
        <v>25</v>
      </c>
      <c r="T39" s="90">
        <f>S39/J39</f>
        <v>12.5</v>
      </c>
      <c r="U39" s="91">
        <f t="shared" si="2"/>
        <v>10.64</v>
      </c>
      <c r="V39" s="83">
        <v>1233</v>
      </c>
      <c r="W39" s="84">
        <v>75</v>
      </c>
      <c r="X39" s="92">
        <f t="shared" si="5"/>
        <v>-0.7842660178426601</v>
      </c>
      <c r="Y39" s="92">
        <f t="shared" si="6"/>
        <v>-0.6666666666666666</v>
      </c>
      <c r="Z39" s="93">
        <v>143308.89</v>
      </c>
      <c r="AA39" s="94">
        <v>9914</v>
      </c>
      <c r="AB39" s="97">
        <f t="shared" si="3"/>
        <v>14.455203752269519</v>
      </c>
    </row>
    <row r="40" spans="1:28" s="61" customFormat="1" ht="11.25">
      <c r="A40" s="54">
        <v>34</v>
      </c>
      <c r="B40" s="55"/>
      <c r="C40" s="56" t="s">
        <v>57</v>
      </c>
      <c r="D40" s="57" t="s">
        <v>40</v>
      </c>
      <c r="E40" s="103" t="s">
        <v>57</v>
      </c>
      <c r="F40" s="59">
        <v>43539</v>
      </c>
      <c r="G40" s="60" t="s">
        <v>36</v>
      </c>
      <c r="H40" s="67">
        <v>394</v>
      </c>
      <c r="I40" s="67">
        <v>3</v>
      </c>
      <c r="J40" s="81">
        <v>3</v>
      </c>
      <c r="K40" s="68">
        <v>11</v>
      </c>
      <c r="L40" s="86">
        <v>96</v>
      </c>
      <c r="M40" s="87">
        <v>9</v>
      </c>
      <c r="N40" s="86">
        <v>65</v>
      </c>
      <c r="O40" s="87">
        <v>5</v>
      </c>
      <c r="P40" s="86">
        <v>0</v>
      </c>
      <c r="Q40" s="87">
        <v>0</v>
      </c>
      <c r="R40" s="88">
        <f t="shared" si="0"/>
        <v>161</v>
      </c>
      <c r="S40" s="89">
        <f t="shared" si="1"/>
        <v>14</v>
      </c>
      <c r="T40" s="90">
        <f>S40/J40</f>
        <v>4.666666666666667</v>
      </c>
      <c r="U40" s="91">
        <f t="shared" si="2"/>
        <v>11.5</v>
      </c>
      <c r="V40" s="83">
        <v>61</v>
      </c>
      <c r="W40" s="84">
        <v>6</v>
      </c>
      <c r="X40" s="92">
        <f t="shared" si="5"/>
        <v>1.639344262295082</v>
      </c>
      <c r="Y40" s="92">
        <f t="shared" si="6"/>
        <v>1.3333333333333333</v>
      </c>
      <c r="Z40" s="93">
        <v>7841548.26</v>
      </c>
      <c r="AA40" s="94">
        <v>571182</v>
      </c>
      <c r="AB40" s="97">
        <f t="shared" si="3"/>
        <v>13.728633360294968</v>
      </c>
    </row>
    <row r="41" spans="1:28" s="61" customFormat="1" ht="11.25">
      <c r="A41" s="54">
        <v>35</v>
      </c>
      <c r="B41" s="55"/>
      <c r="C41" s="56" t="s">
        <v>66</v>
      </c>
      <c r="D41" s="58" t="s">
        <v>31</v>
      </c>
      <c r="E41" s="103" t="s">
        <v>66</v>
      </c>
      <c r="F41" s="59">
        <v>43574</v>
      </c>
      <c r="G41" s="60" t="s">
        <v>67</v>
      </c>
      <c r="H41" s="67">
        <v>70</v>
      </c>
      <c r="I41" s="67">
        <v>1</v>
      </c>
      <c r="J41" s="81">
        <v>1</v>
      </c>
      <c r="K41" s="68">
        <v>6</v>
      </c>
      <c r="L41" s="86">
        <v>24</v>
      </c>
      <c r="M41" s="87">
        <v>2</v>
      </c>
      <c r="N41" s="86">
        <v>27</v>
      </c>
      <c r="O41" s="87">
        <v>2</v>
      </c>
      <c r="P41" s="86">
        <v>30</v>
      </c>
      <c r="Q41" s="87">
        <v>2</v>
      </c>
      <c r="R41" s="88">
        <f t="shared" si="0"/>
        <v>81</v>
      </c>
      <c r="S41" s="89">
        <f t="shared" si="1"/>
        <v>6</v>
      </c>
      <c r="T41" s="90">
        <f>S41/J41</f>
        <v>6</v>
      </c>
      <c r="U41" s="91">
        <f t="shared" si="2"/>
        <v>13.5</v>
      </c>
      <c r="V41" s="83"/>
      <c r="W41" s="84"/>
      <c r="X41" s="92">
        <f t="shared" si="5"/>
      </c>
      <c r="Y41" s="92">
        <f t="shared" si="6"/>
      </c>
      <c r="Z41" s="93">
        <v>187274</v>
      </c>
      <c r="AA41" s="94">
        <v>19876</v>
      </c>
      <c r="AB41" s="97">
        <f t="shared" si="3"/>
        <v>9.42211712618233</v>
      </c>
    </row>
    <row r="42" spans="26:27" ht="11.25">
      <c r="Z42" s="12"/>
      <c r="AA42" s="11"/>
    </row>
    <row r="43" spans="26:27" ht="11.25">
      <c r="Z43" s="12"/>
      <c r="AA43" s="11"/>
    </row>
    <row r="44" spans="26:27" ht="11.25">
      <c r="Z44" s="12"/>
      <c r="AA44" s="11"/>
    </row>
    <row r="45" spans="26:27" ht="11.25">
      <c r="Z45" s="12"/>
      <c r="AA45" s="11"/>
    </row>
    <row r="46" spans="26:27" ht="11.25">
      <c r="Z46" s="12"/>
      <c r="AA46" s="11"/>
    </row>
    <row r="47" spans="26:27" ht="11.25">
      <c r="Z47" s="12"/>
      <c r="AA47" s="11"/>
    </row>
  </sheetData>
  <sheetProtection selectLockedCells="1" selectUnlockedCells="1"/>
  <mergeCells count="11">
    <mergeCell ref="Z4:AB4"/>
    <mergeCell ref="B1:C1"/>
    <mergeCell ref="L1:AB3"/>
    <mergeCell ref="B2:C2"/>
    <mergeCell ref="B3:C3"/>
    <mergeCell ref="L4:M4"/>
    <mergeCell ref="N4:O4"/>
    <mergeCell ref="P4:Q4"/>
    <mergeCell ref="R4:U4"/>
    <mergeCell ref="V4:W4"/>
    <mergeCell ref="X4:Y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2019-05-25T10:12:45Z</cp:lastPrinted>
  <dcterms:created xsi:type="dcterms:W3CDTF">2006-03-15T09:07:04Z</dcterms:created>
  <dcterms:modified xsi:type="dcterms:W3CDTF">2019-05-27T17:47:31Z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