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24060" windowHeight="8745" tabRatio="595" activeTab="0"/>
  </bookViews>
  <sheets>
    <sheet name="26.4-2.5.2019 (hafta)" sheetId="1" r:id="rId1"/>
  </sheets>
  <definedNames>
    <definedName name="Excel_BuiltIn__FilterDatabase" localSheetId="0">'26.4-2.5.2019 (hafta)'!$A$1:$V$62</definedName>
    <definedName name="_xlnm.Print_Area" localSheetId="0">'26.4-2.5.2019 (hafta)'!#REF!</definedName>
  </definedNames>
  <calcPr fullCalcOnLoad="1"/>
</workbook>
</file>

<file path=xl/sharedStrings.xml><?xml version="1.0" encoding="utf-8"?>
<sst xmlns="http://schemas.openxmlformats.org/spreadsheetml/2006/main" count="257" uniqueCount="131">
  <si>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</si>
  <si>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</si>
  <si>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</si>
  <si>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</si>
  <si>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</si>
  <si>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</si>
  <si>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</si>
  <si>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</si>
  <si>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</si>
  <si>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</si>
  <si>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</si>
  <si>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</si>
  <si>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</si>
  <si>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</si>
  <si>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</si>
  <si>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</si>
  <si>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</si>
  <si>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</si>
  <si>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</si>
  <si>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</si>
  <si>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</si>
  <si>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</si>
  <si>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</si>
  <si>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</si>
  <si>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</si>
  <si>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</si>
  <si>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</si>
  <si>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</si>
  <si>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</si>
  <si>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</si>
  <si>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</si>
  <si>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</si>
  <si>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</si>
  <si>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</si>
  <si>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</si>
  <si>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</si>
  <si>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</si>
  <si>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</si>
  <si>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</si>
  <si>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MC FİLM</t>
  </si>
  <si>
    <t>KURMACA</t>
  </si>
  <si>
    <t>LIGHTING DINDIN</t>
  </si>
  <si>
    <t>BÜYÜLÜ KANATLAR</t>
  </si>
  <si>
    <t>18+</t>
  </si>
  <si>
    <t>LES AS DE LA JUNGLE - OPERATION BENQUISE</t>
  </si>
  <si>
    <t>ORMAN ÇETESİ</t>
  </si>
  <si>
    <t>DIE HASCHENSCHULE: JAGD NACH DEM GOLDENEN</t>
  </si>
  <si>
    <t>TAVŞAN OKULU</t>
  </si>
  <si>
    <t>EIGA DORAEMON: NOBITA NO NANKYOKUKACHIKOCHI DAIBOUKEN</t>
  </si>
  <si>
    <t>DORAEMON: BUZ DEVRİ MACERASI</t>
  </si>
  <si>
    <t>CJET</t>
  </si>
  <si>
    <t>RAFADAN TAYFA</t>
  </si>
  <si>
    <t>DEN SKYLDIGE</t>
  </si>
  <si>
    <t>SUÇLU</t>
  </si>
  <si>
    <t>XIONG CHU MO, BIAN XIN JI</t>
  </si>
  <si>
    <t>AYI KARDEŞLER: EYVAH AYILAR KÜÇÜLDÜ!</t>
  </si>
  <si>
    <t>SÜPER AYI</t>
  </si>
  <si>
    <t>XI HA YING XIONG</t>
  </si>
  <si>
    <t>ASTERIX: LE SECRET DE LA POTION MAGIQUE</t>
  </si>
  <si>
    <t>ASTERİKS: SİHİRLİ İKSİRİN SIRRI</t>
  </si>
  <si>
    <t>TME FILMS</t>
  </si>
  <si>
    <t>TABALUGA</t>
  </si>
  <si>
    <t>ÖLDÜR BENİ SEVGİLİM</t>
  </si>
  <si>
    <t>MUTLU LAZZARO</t>
  </si>
  <si>
    <t>LAZZARO FELICE</t>
  </si>
  <si>
    <t>MUSABBAR</t>
  </si>
  <si>
    <t>TODOS LO SEBEN</t>
  </si>
  <si>
    <t>HERKES BİLİYOR</t>
  </si>
  <si>
    <t>SNOWTIME! 2</t>
  </si>
  <si>
    <t>KARTOPU SAVAŞLARI 2</t>
  </si>
  <si>
    <t>CAPTAIN MARVEL</t>
  </si>
  <si>
    <t>TÜRK İŞİ DONDURMA</t>
  </si>
  <si>
    <t>WONDER PARK</t>
  </si>
  <si>
    <t>MUCİZELER PARKI</t>
  </si>
  <si>
    <t>MIRAI NO MIRAI</t>
  </si>
  <si>
    <t>MIRAI</t>
  </si>
  <si>
    <t>VOLKI IOVTSY. KHOD SVINEY</t>
  </si>
  <si>
    <t>KUZULAR KURTLARA KARŞI 2</t>
  </si>
  <si>
    <t>DER KLEINE DRACHE KOKOSNUSS - AUF IN DEN DSCHUNGEL!</t>
  </si>
  <si>
    <t>SEVİMLİ EJDERHA KOKONAT: ORMANDA ŞENLİK</t>
  </si>
  <si>
    <t>DELİ VE DAHİ</t>
  </si>
  <si>
    <t>THE PROFFESSOR AND THE MADMAN</t>
  </si>
  <si>
    <t>ZOO WARS 2</t>
  </si>
  <si>
    <t>JUMBO</t>
  </si>
  <si>
    <t>ŞEYTAN OYUNU</t>
  </si>
  <si>
    <t>HABABAM SINIFI: YENİDEN</t>
  </si>
  <si>
    <t>BENDEN HİKAYESİ</t>
  </si>
  <si>
    <t>DUMBO</t>
  </si>
  <si>
    <t>PET SEMATARY</t>
  </si>
  <si>
    <t>HAYVAN MEZARLIĞI</t>
  </si>
  <si>
    <t>SHAZAM!</t>
  </si>
  <si>
    <t>SHAZAM! 6 GÜÇ</t>
  </si>
  <si>
    <t>AŞGAR: CİN VADİSİ</t>
  </si>
  <si>
    <t>DER GOLDENE HANDSCHUH</t>
  </si>
  <si>
    <t>ALTIN ELDİVEN</t>
  </si>
  <si>
    <t>HELLBOY</t>
  </si>
  <si>
    <t>BIG TRIP</t>
  </si>
  <si>
    <t>ÇINAR</t>
  </si>
  <si>
    <t>BÜYÜK MACERA</t>
  </si>
  <si>
    <t>AFTER</t>
  </si>
  <si>
    <t>KAPI</t>
  </si>
  <si>
    <t>ŞİPŞAK AİLE</t>
  </si>
  <si>
    <t>INSTANT FAMILY</t>
  </si>
  <si>
    <t>ARCTIC</t>
  </si>
  <si>
    <t>KUKLALI KÖŞK: HIRSIZ VAR</t>
  </si>
  <si>
    <t>DESTROYER</t>
  </si>
  <si>
    <t>METELER</t>
  </si>
  <si>
    <t>HELLO KITTY</t>
  </si>
  <si>
    <t>NEREDESİN? HELLO KITTY</t>
  </si>
  <si>
    <t>O İŞ BENDE</t>
  </si>
  <si>
    <t>WHY ARE WE CREATIVE?</t>
  </si>
  <si>
    <t>NEDEN YARATICIYIZ?</t>
  </si>
  <si>
    <t>SAF</t>
  </si>
  <si>
    <t>GRETA</t>
  </si>
  <si>
    <t>THE CURSE OF LA LLORONA</t>
  </si>
  <si>
    <t>LANETLİ GÖZYAŞLARI</t>
  </si>
  <si>
    <t>HAYATTA OLMAZ</t>
  </si>
  <si>
    <t>STL3</t>
  </si>
  <si>
    <t>YUVA</t>
  </si>
  <si>
    <t>AVENGERS:ENDGAME</t>
  </si>
  <si>
    <t>26 NİSAN - 2 MAYIS  2019 / 17. VİZYON HAFTASI</t>
  </si>
  <si>
    <t>BEN IS BACK</t>
  </si>
  <si>
    <t>SIFIR ETKİSİZ ELEMAN</t>
  </si>
  <si>
    <t>EVE DÖNÜŞ</t>
  </si>
  <si>
    <t>EN LIBERTE</t>
  </si>
  <si>
    <t>SENİNLE BAŞIM DERTTE</t>
  </si>
  <si>
    <t>QUEEN'S CORGI</t>
  </si>
  <si>
    <t>CORGI - KRALİYET AFACANLARI</t>
  </si>
  <si>
    <t>HASBİHAL</t>
  </si>
  <si>
    <t>NEBULA</t>
  </si>
  <si>
    <t>AVENGERS: ENDGAME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</si>
</sst>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  <numFmt numFmtId="197" formatCode="dd/mm/yyyy;@"/>
    <numFmt numFmtId="198" formatCode="_ * #,##0.00_)\ _T_R_Y_ ;_ * \(#,##0.00\)\ _T_R_Y_ ;_ * &quot;-&quot;??_)\ _T_R_Y_ ;_ @_ "/>
  </numFmts>
  <fonts count="82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2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3" fillId="22" borderId="6" applyNumberFormat="0" applyAlignment="0" applyProtection="0"/>
    <xf numFmtId="0" fontId="64" fillId="20" borderId="6" applyNumberFormat="0" applyAlignment="0" applyProtection="0"/>
    <xf numFmtId="0" fontId="65" fillId="23" borderId="7" applyNumberFormat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9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54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2" fillId="0" borderId="14" xfId="44" applyNumberFormat="1" applyFont="1" applyFill="1" applyBorder="1" applyAlignment="1" applyProtection="1">
      <alignment horizontal="right" vertical="center"/>
      <protection locked="0"/>
    </xf>
    <xf numFmtId="3" fontId="72" fillId="0" borderId="14" xfId="44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4" fillId="35" borderId="0" xfId="0" applyFont="1" applyFill="1" applyAlignment="1">
      <alignment horizontal="center" vertical="center"/>
    </xf>
    <xf numFmtId="0" fontId="75" fillId="35" borderId="0" xfId="0" applyNumberFormat="1" applyFont="1" applyFill="1" applyAlignment="1">
      <alignment horizontal="center" vertical="center"/>
    </xf>
    <xf numFmtId="0" fontId="76" fillId="35" borderId="0" xfId="0" applyFont="1" applyFill="1" applyBorder="1" applyAlignment="1" applyProtection="1">
      <alignment horizontal="center" vertical="center"/>
      <protection locked="0"/>
    </xf>
    <xf numFmtId="0" fontId="77" fillId="36" borderId="12" xfId="0" applyFont="1" applyFill="1" applyBorder="1" applyAlignment="1" applyProtection="1">
      <alignment horizontal="center"/>
      <protection locked="0"/>
    </xf>
    <xf numFmtId="0" fontId="77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8" fillId="35" borderId="0" xfId="0" applyNumberFormat="1" applyFont="1" applyFill="1" applyBorder="1" applyAlignment="1" applyProtection="1">
      <alignment horizontal="center" vertical="center"/>
      <protection/>
    </xf>
    <xf numFmtId="0" fontId="79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 applyProtection="1">
      <alignment horizontal="center" vertical="center" shrinkToFit="1"/>
      <protection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3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33" applyNumberFormat="1" applyFont="1" applyFill="1" applyBorder="1" applyAlignment="1" applyProtection="1">
      <alignment horizontal="right" vertical="center"/>
      <protection/>
    </xf>
    <xf numFmtId="177" fontId="6" fillId="0" borderId="14" xfId="135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3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181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0" fillId="0" borderId="14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4" fontId="81" fillId="0" borderId="14" xfId="45" applyNumberFormat="1" applyFont="1" applyBorder="1" applyAlignment="1" applyProtection="1">
      <alignment vertical="center"/>
      <protection locked="0"/>
    </xf>
    <xf numFmtId="3" fontId="81" fillId="0" borderId="14" xfId="45" applyNumberFormat="1" applyFont="1" applyBorder="1" applyAlignment="1" applyProtection="1">
      <alignment vertical="center"/>
      <protection locked="0"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1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2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Followed Hyperlink" xfId="70"/>
    <cellStyle name="Hyperlink" xfId="71"/>
    <cellStyle name="Köprü 2" xfId="72"/>
    <cellStyle name="Kötü" xfId="73"/>
    <cellStyle name="Normal 10" xfId="74"/>
    <cellStyle name="Normal 11" xfId="75"/>
    <cellStyle name="Normal 11 2" xfId="76"/>
    <cellStyle name="Normal 12" xfId="77"/>
    <cellStyle name="Normal 12 2" xfId="78"/>
    <cellStyle name="Normal 2" xfId="79"/>
    <cellStyle name="Normal 2 10 10" xfId="80"/>
    <cellStyle name="Normal 2 10 10 2" xfId="81"/>
    <cellStyle name="Normal 2 2" xfId="82"/>
    <cellStyle name="Normal 2 2 2" xfId="83"/>
    <cellStyle name="Normal 2 2 2 2" xfId="84"/>
    <cellStyle name="Normal 2 2 3" xfId="85"/>
    <cellStyle name="Normal 2 2 4" xfId="86"/>
    <cellStyle name="Normal 2 2 5" xfId="87"/>
    <cellStyle name="Normal 2 2 5 2" xfId="88"/>
    <cellStyle name="Normal 2 3" xfId="89"/>
    <cellStyle name="Normal 2 4" xfId="90"/>
    <cellStyle name="Normal 2 5" xfId="91"/>
    <cellStyle name="Normal 2 5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5 2 2" xfId="99"/>
    <cellStyle name="Normal 5 3" xfId="100"/>
    <cellStyle name="Normal 5 4" xfId="101"/>
    <cellStyle name="Normal 5 5" xfId="102"/>
    <cellStyle name="Normal 6" xfId="103"/>
    <cellStyle name="Normal 6 2" xfId="104"/>
    <cellStyle name="Normal 6 3" xfId="105"/>
    <cellStyle name="Normal 6 4" xfId="106"/>
    <cellStyle name="Normal 7" xfId="107"/>
    <cellStyle name="Normal 7 2" xfId="108"/>
    <cellStyle name="Normal 8" xfId="109"/>
    <cellStyle name="Normal 9" xfId="110"/>
    <cellStyle name="Not" xfId="111"/>
    <cellStyle name="Nötr" xfId="112"/>
    <cellStyle name="Onaylı" xfId="113"/>
    <cellStyle name="Currency" xfId="114"/>
    <cellStyle name="Currency [0]" xfId="115"/>
    <cellStyle name="ParaBirimi 2" xfId="116"/>
    <cellStyle name="ParaBirimi 3" xfId="117"/>
    <cellStyle name="Toplam" xfId="118"/>
    <cellStyle name="Uyarı Metni" xfId="119"/>
    <cellStyle name="Virgül 10" xfId="120"/>
    <cellStyle name="Virgül 2" xfId="121"/>
    <cellStyle name="Virgül 2 2" xfId="122"/>
    <cellStyle name="Virgül 2 2 4" xfId="123"/>
    <cellStyle name="Virgül 3" xfId="124"/>
    <cellStyle name="Virgül 3 2" xfId="125"/>
    <cellStyle name="Virgül 4" xfId="126"/>
    <cellStyle name="Vurgu1" xfId="127"/>
    <cellStyle name="Vurgu2" xfId="128"/>
    <cellStyle name="Vurgu3" xfId="129"/>
    <cellStyle name="Vurgu4" xfId="130"/>
    <cellStyle name="Vurgu5" xfId="131"/>
    <cellStyle name="Vurgu6" xfId="132"/>
    <cellStyle name="Percent" xfId="133"/>
    <cellStyle name="Yüzde 2" xfId="134"/>
    <cellStyle name="Yüzde 2 2" xfId="135"/>
    <cellStyle name="Yüzde 2 3" xfId="136"/>
    <cellStyle name="Yüzde 2 4" xfId="137"/>
    <cellStyle name="Yüzde 2 4 2" xfId="138"/>
    <cellStyle name="Yüzde 3" xfId="139"/>
    <cellStyle name="Yüzde 4" xfId="140"/>
    <cellStyle name="Yüzde 5" xfId="141"/>
    <cellStyle name="Yüzde 6" xfId="142"/>
    <cellStyle name="Yüzde 6 2" xfId="143"/>
    <cellStyle name="Yüzde 7" xfId="144"/>
    <cellStyle name="Yüzde 7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37.710937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8515625" style="81" bestFit="1" customWidth="1"/>
    <col min="11" max="11" width="2.57421875" style="10" bestFit="1" customWidth="1"/>
    <col min="12" max="12" width="9.00390625" style="13" bestFit="1" customWidth="1"/>
    <col min="13" max="13" width="6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4.2812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421875" style="3" customWidth="1"/>
  </cols>
  <sheetData>
    <row r="1" spans="1:22" s="23" customFormat="1" ht="12.75">
      <c r="A1" s="18"/>
      <c r="B1" s="110" t="s">
        <v>0</v>
      </c>
      <c r="C1" s="110"/>
      <c r="D1" s="19"/>
      <c r="E1" s="20"/>
      <c r="F1" s="21"/>
      <c r="G1" s="20"/>
      <c r="H1" s="22"/>
      <c r="I1" s="73"/>
      <c r="J1" s="76"/>
      <c r="K1" s="22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23" customFormat="1" ht="12.75">
      <c r="A2" s="18"/>
      <c r="B2" s="112" t="s">
        <v>1</v>
      </c>
      <c r="C2" s="112"/>
      <c r="D2" s="24"/>
      <c r="E2" s="25"/>
      <c r="F2" s="26"/>
      <c r="G2" s="25"/>
      <c r="H2" s="27"/>
      <c r="I2" s="27"/>
      <c r="J2" s="77"/>
      <c r="K2" s="28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23" customFormat="1" ht="11.25">
      <c r="A3" s="18"/>
      <c r="B3" s="113" t="s">
        <v>120</v>
      </c>
      <c r="C3" s="113"/>
      <c r="D3" s="29"/>
      <c r="E3" s="30"/>
      <c r="F3" s="31"/>
      <c r="G3" s="30"/>
      <c r="H3" s="32"/>
      <c r="I3" s="32"/>
      <c r="J3" s="78"/>
      <c r="K3" s="3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74"/>
      <c r="J4" s="79"/>
      <c r="K4" s="38"/>
      <c r="L4" s="109" t="s">
        <v>3</v>
      </c>
      <c r="M4" s="109"/>
      <c r="N4" s="109" t="s">
        <v>3</v>
      </c>
      <c r="O4" s="109"/>
      <c r="P4" s="109" t="s">
        <v>4</v>
      </c>
      <c r="Q4" s="109"/>
      <c r="R4" s="109" t="s">
        <v>2</v>
      </c>
      <c r="S4" s="109"/>
      <c r="T4" s="109" t="s">
        <v>5</v>
      </c>
      <c r="U4" s="109"/>
      <c r="V4" s="109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5" t="s">
        <v>12</v>
      </c>
      <c r="J5" s="80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60" customFormat="1" ht="11.25">
      <c r="A7" s="51">
        <v>1</v>
      </c>
      <c r="B7" s="61" t="s">
        <v>24</v>
      </c>
      <c r="C7" s="53" t="s">
        <v>130</v>
      </c>
      <c r="D7" s="54" t="s">
        <v>38</v>
      </c>
      <c r="E7" s="102" t="s">
        <v>119</v>
      </c>
      <c r="F7" s="56">
        <v>43581</v>
      </c>
      <c r="G7" s="57" t="s">
        <v>23</v>
      </c>
      <c r="H7" s="67">
        <v>397</v>
      </c>
      <c r="I7" s="67">
        <v>407</v>
      </c>
      <c r="J7" s="82">
        <v>1428</v>
      </c>
      <c r="K7" s="68">
        <v>1</v>
      </c>
      <c r="L7" s="87">
        <v>26896402</v>
      </c>
      <c r="M7" s="88">
        <v>1482713</v>
      </c>
      <c r="N7" s="85">
        <f>M7/J7</f>
        <v>1038.3144257703082</v>
      </c>
      <c r="O7" s="89">
        <f aca="true" t="shared" si="0" ref="O7:O62">L7/M7</f>
        <v>18.13999202812682</v>
      </c>
      <c r="P7" s="58">
        <v>6082094</v>
      </c>
      <c r="Q7" s="59">
        <v>352089</v>
      </c>
      <c r="R7" s="90">
        <f>IF(P7&lt;&gt;0,-(P7-L7)/P7,"")</f>
        <v>3.422227278960174</v>
      </c>
      <c r="S7" s="90">
        <f>IF(Q7&lt;&gt;0,-(Q7-M7)/Q7,"")</f>
        <v>3.2111880802865183</v>
      </c>
      <c r="T7" s="87">
        <v>32978496</v>
      </c>
      <c r="U7" s="88">
        <v>1834802</v>
      </c>
      <c r="V7" s="93">
        <f aca="true" t="shared" si="1" ref="V7:V62">T7/U7</f>
        <v>17.973871840122257</v>
      </c>
    </row>
    <row r="8" spans="1:22" s="60" customFormat="1" ht="11.25">
      <c r="A8" s="51">
        <v>2</v>
      </c>
      <c r="B8" s="61" t="s">
        <v>24</v>
      </c>
      <c r="C8" s="53" t="s">
        <v>126</v>
      </c>
      <c r="D8" s="54" t="s">
        <v>30</v>
      </c>
      <c r="E8" s="102" t="s">
        <v>127</v>
      </c>
      <c r="F8" s="56">
        <v>43581</v>
      </c>
      <c r="G8" s="57" t="s">
        <v>31</v>
      </c>
      <c r="H8" s="67">
        <v>259</v>
      </c>
      <c r="I8" s="67">
        <v>259</v>
      </c>
      <c r="J8" s="82">
        <v>259</v>
      </c>
      <c r="K8" s="68">
        <v>1</v>
      </c>
      <c r="L8" s="87">
        <v>725485.43</v>
      </c>
      <c r="M8" s="88">
        <v>45276</v>
      </c>
      <c r="N8" s="85">
        <f>M8/J8</f>
        <v>174.8108108108108</v>
      </c>
      <c r="O8" s="89">
        <f t="shared" si="0"/>
        <v>16.023620240303917</v>
      </c>
      <c r="P8" s="58"/>
      <c r="Q8" s="59"/>
      <c r="R8" s="90"/>
      <c r="S8" s="90"/>
      <c r="T8" s="87">
        <v>725485.43</v>
      </c>
      <c r="U8" s="88">
        <v>45276</v>
      </c>
      <c r="V8" s="93">
        <f t="shared" si="1"/>
        <v>16.023620240303917</v>
      </c>
    </row>
    <row r="9" spans="1:22" s="60" customFormat="1" ht="11.25">
      <c r="A9" s="51">
        <v>3</v>
      </c>
      <c r="B9" s="52"/>
      <c r="C9" s="53" t="s">
        <v>85</v>
      </c>
      <c r="D9" s="54" t="s">
        <v>26</v>
      </c>
      <c r="E9" s="102" t="s">
        <v>85</v>
      </c>
      <c r="F9" s="56">
        <v>43560</v>
      </c>
      <c r="G9" s="57" t="s">
        <v>31</v>
      </c>
      <c r="H9" s="67">
        <v>401</v>
      </c>
      <c r="I9" s="67">
        <v>285</v>
      </c>
      <c r="J9" s="82">
        <v>285</v>
      </c>
      <c r="K9" s="68">
        <v>4</v>
      </c>
      <c r="L9" s="87">
        <v>469369.27</v>
      </c>
      <c r="M9" s="88">
        <v>44372</v>
      </c>
      <c r="N9" s="85">
        <f>M9/J9</f>
        <v>155.69122807017544</v>
      </c>
      <c r="O9" s="89">
        <f t="shared" si="0"/>
        <v>10.578050797800415</v>
      </c>
      <c r="P9" s="58">
        <v>1001452.56</v>
      </c>
      <c r="Q9" s="59">
        <v>94850</v>
      </c>
      <c r="R9" s="90">
        <f aca="true" t="shared" si="2" ref="R9:S13">IF(P9&lt;&gt;0,-(P9-L9)/P9,"")</f>
        <v>-0.5313115281267042</v>
      </c>
      <c r="S9" s="90">
        <f t="shared" si="2"/>
        <v>-0.5321876647337902</v>
      </c>
      <c r="T9" s="87">
        <v>4345716.41</v>
      </c>
      <c r="U9" s="88">
        <v>326162</v>
      </c>
      <c r="V9" s="93">
        <f t="shared" si="1"/>
        <v>13.323797407423305</v>
      </c>
    </row>
    <row r="10" spans="1:22" s="60" customFormat="1" ht="11.25">
      <c r="A10" s="51">
        <v>4</v>
      </c>
      <c r="B10" s="52"/>
      <c r="C10" s="53" t="s">
        <v>104</v>
      </c>
      <c r="D10" s="54" t="s">
        <v>30</v>
      </c>
      <c r="E10" s="102" t="s">
        <v>104</v>
      </c>
      <c r="F10" s="56">
        <v>43574</v>
      </c>
      <c r="G10" s="57" t="s">
        <v>32</v>
      </c>
      <c r="H10" s="67">
        <v>245</v>
      </c>
      <c r="I10" s="67">
        <v>225</v>
      </c>
      <c r="J10" s="82">
        <v>225</v>
      </c>
      <c r="K10" s="68">
        <v>2</v>
      </c>
      <c r="L10" s="87">
        <v>514882.09</v>
      </c>
      <c r="M10" s="88">
        <v>37438</v>
      </c>
      <c r="N10" s="85">
        <f>M10/J10</f>
        <v>166.39111111111112</v>
      </c>
      <c r="O10" s="89">
        <f t="shared" si="0"/>
        <v>13.752927239702977</v>
      </c>
      <c r="P10" s="58">
        <v>891639.74</v>
      </c>
      <c r="Q10" s="59">
        <v>62063</v>
      </c>
      <c r="R10" s="90">
        <f t="shared" si="2"/>
        <v>-0.42254470398549077</v>
      </c>
      <c r="S10" s="90">
        <f t="shared" si="2"/>
        <v>-0.39677424552470875</v>
      </c>
      <c r="T10" s="94">
        <v>1165369.33</v>
      </c>
      <c r="U10" s="95">
        <v>80906</v>
      </c>
      <c r="V10" s="93">
        <f t="shared" si="1"/>
        <v>14.403991422144218</v>
      </c>
    </row>
    <row r="11" spans="1:22" s="60" customFormat="1" ht="11.25">
      <c r="A11" s="51">
        <v>5</v>
      </c>
      <c r="B11" s="65"/>
      <c r="C11" s="62" t="s">
        <v>114</v>
      </c>
      <c r="D11" s="63" t="s">
        <v>25</v>
      </c>
      <c r="E11" s="103" t="s">
        <v>115</v>
      </c>
      <c r="F11" s="64">
        <v>43574</v>
      </c>
      <c r="G11" s="57" t="s">
        <v>27</v>
      </c>
      <c r="H11" s="69">
        <v>206</v>
      </c>
      <c r="I11" s="69">
        <v>250</v>
      </c>
      <c r="J11" s="82">
        <v>250</v>
      </c>
      <c r="K11" s="68">
        <v>2</v>
      </c>
      <c r="L11" s="87">
        <v>411056</v>
      </c>
      <c r="M11" s="88">
        <v>27430</v>
      </c>
      <c r="N11" s="85">
        <f>M11/J11</f>
        <v>109.72</v>
      </c>
      <c r="O11" s="89">
        <f t="shared" si="0"/>
        <v>14.985636164783084</v>
      </c>
      <c r="P11" s="58">
        <v>1091636</v>
      </c>
      <c r="Q11" s="59">
        <v>62976</v>
      </c>
      <c r="R11" s="90">
        <f t="shared" si="2"/>
        <v>-0.6234495747666805</v>
      </c>
      <c r="S11" s="90">
        <f t="shared" si="2"/>
        <v>-0.5644372459349594</v>
      </c>
      <c r="T11" s="91">
        <v>1502692</v>
      </c>
      <c r="U11" s="92">
        <v>90406</v>
      </c>
      <c r="V11" s="93">
        <f t="shared" si="1"/>
        <v>16.621595911775767</v>
      </c>
    </row>
    <row r="12" spans="1:22" s="60" customFormat="1" ht="11.25">
      <c r="A12" s="51">
        <v>6</v>
      </c>
      <c r="B12" s="52"/>
      <c r="C12" s="53" t="s">
        <v>96</v>
      </c>
      <c r="D12" s="54" t="s">
        <v>30</v>
      </c>
      <c r="E12" s="102" t="s">
        <v>98</v>
      </c>
      <c r="F12" s="56">
        <v>43567</v>
      </c>
      <c r="G12" s="57" t="s">
        <v>31</v>
      </c>
      <c r="H12" s="67">
        <v>243</v>
      </c>
      <c r="I12" s="67">
        <v>189</v>
      </c>
      <c r="J12" s="82">
        <v>189</v>
      </c>
      <c r="K12" s="68">
        <v>3</v>
      </c>
      <c r="L12" s="87">
        <v>313930.96</v>
      </c>
      <c r="M12" s="88">
        <v>23045</v>
      </c>
      <c r="N12" s="85">
        <f>M12/J12</f>
        <v>121.93121693121694</v>
      </c>
      <c r="O12" s="89">
        <f t="shared" si="0"/>
        <v>13.622519418528967</v>
      </c>
      <c r="P12" s="58">
        <v>984366.63</v>
      </c>
      <c r="Q12" s="59">
        <v>59763</v>
      </c>
      <c r="R12" s="90">
        <f t="shared" si="2"/>
        <v>-0.6810832971857244</v>
      </c>
      <c r="S12" s="90">
        <f t="shared" si="2"/>
        <v>-0.6143935210749125</v>
      </c>
      <c r="T12" s="87">
        <v>2077449.52</v>
      </c>
      <c r="U12" s="88">
        <v>130524</v>
      </c>
      <c r="V12" s="93">
        <f t="shared" si="1"/>
        <v>15.916226287885753</v>
      </c>
    </row>
    <row r="13" spans="1:22" s="60" customFormat="1" ht="11.25">
      <c r="A13" s="51">
        <v>7</v>
      </c>
      <c r="B13" s="52"/>
      <c r="C13" s="53" t="s">
        <v>88</v>
      </c>
      <c r="D13" s="54" t="s">
        <v>25</v>
      </c>
      <c r="E13" s="102" t="s">
        <v>89</v>
      </c>
      <c r="F13" s="56">
        <v>43560</v>
      </c>
      <c r="G13" s="57" t="s">
        <v>23</v>
      </c>
      <c r="H13" s="67">
        <v>295</v>
      </c>
      <c r="I13" s="67">
        <v>117</v>
      </c>
      <c r="J13" s="82">
        <v>117</v>
      </c>
      <c r="K13" s="68">
        <v>4</v>
      </c>
      <c r="L13" s="87">
        <v>210582</v>
      </c>
      <c r="M13" s="88">
        <v>12948</v>
      </c>
      <c r="N13" s="85">
        <f>M13/J13</f>
        <v>110.66666666666667</v>
      </c>
      <c r="O13" s="89">
        <f t="shared" si="0"/>
        <v>16.263670064874884</v>
      </c>
      <c r="P13" s="58">
        <v>831130</v>
      </c>
      <c r="Q13" s="59">
        <v>49810</v>
      </c>
      <c r="R13" s="90">
        <f t="shared" si="2"/>
        <v>-0.7466316941994634</v>
      </c>
      <c r="S13" s="90">
        <f t="shared" si="2"/>
        <v>-0.7400521983537443</v>
      </c>
      <c r="T13" s="87">
        <v>3990991</v>
      </c>
      <c r="U13" s="88">
        <v>239873</v>
      </c>
      <c r="V13" s="93">
        <f t="shared" si="1"/>
        <v>16.637933406427567</v>
      </c>
    </row>
    <row r="14" spans="1:22" s="60" customFormat="1" ht="11.25">
      <c r="A14" s="51">
        <v>8</v>
      </c>
      <c r="B14" s="61" t="s">
        <v>24</v>
      </c>
      <c r="C14" s="53" t="s">
        <v>121</v>
      </c>
      <c r="D14" s="54" t="s">
        <v>25</v>
      </c>
      <c r="E14" s="102" t="s">
        <v>123</v>
      </c>
      <c r="F14" s="56">
        <v>43581</v>
      </c>
      <c r="G14" s="57" t="s">
        <v>32</v>
      </c>
      <c r="H14" s="67">
        <v>75</v>
      </c>
      <c r="I14" s="67">
        <v>75</v>
      </c>
      <c r="J14" s="82">
        <v>75</v>
      </c>
      <c r="K14" s="68">
        <v>1</v>
      </c>
      <c r="L14" s="87">
        <v>137617.05</v>
      </c>
      <c r="M14" s="88">
        <v>7554</v>
      </c>
      <c r="N14" s="85">
        <f>M14/J14</f>
        <v>100.72</v>
      </c>
      <c r="O14" s="89">
        <f t="shared" si="0"/>
        <v>18.21777204130262</v>
      </c>
      <c r="P14" s="58"/>
      <c r="Q14" s="59"/>
      <c r="R14" s="90"/>
      <c r="S14" s="90"/>
      <c r="T14" s="94">
        <v>71487.67</v>
      </c>
      <c r="U14" s="95">
        <v>3643</v>
      </c>
      <c r="V14" s="93">
        <f t="shared" si="1"/>
        <v>19.623296733461434</v>
      </c>
    </row>
    <row r="15" spans="1:22" s="60" customFormat="1" ht="11.25">
      <c r="A15" s="51">
        <v>9</v>
      </c>
      <c r="B15" s="52"/>
      <c r="C15" s="62" t="s">
        <v>99</v>
      </c>
      <c r="D15" s="63" t="s">
        <v>25</v>
      </c>
      <c r="E15" s="103" t="s">
        <v>99</v>
      </c>
      <c r="F15" s="64">
        <v>43567</v>
      </c>
      <c r="G15" s="57" t="s">
        <v>29</v>
      </c>
      <c r="H15" s="69">
        <v>249</v>
      </c>
      <c r="I15" s="86">
        <v>81</v>
      </c>
      <c r="J15" s="84">
        <v>81</v>
      </c>
      <c r="K15" s="68">
        <v>3</v>
      </c>
      <c r="L15" s="96">
        <v>115293.06</v>
      </c>
      <c r="M15" s="97">
        <v>7497</v>
      </c>
      <c r="N15" s="85">
        <f>M15/J15</f>
        <v>92.55555555555556</v>
      </c>
      <c r="O15" s="89">
        <f t="shared" si="0"/>
        <v>15.378559423769508</v>
      </c>
      <c r="P15" s="58">
        <v>448210.12</v>
      </c>
      <c r="Q15" s="59">
        <v>27162</v>
      </c>
      <c r="R15" s="90">
        <f aca="true" t="shared" si="3" ref="R15:S20">IF(P15&lt;&gt;0,-(P15-L15)/P15,"")</f>
        <v>-0.7427700650757283</v>
      </c>
      <c r="S15" s="90">
        <f t="shared" si="3"/>
        <v>-0.7239893969516236</v>
      </c>
      <c r="T15" s="96">
        <v>1403473.63</v>
      </c>
      <c r="U15" s="97">
        <v>84986</v>
      </c>
      <c r="V15" s="93">
        <f t="shared" si="1"/>
        <v>16.514174452262726</v>
      </c>
    </row>
    <row r="16" spans="1:22" s="60" customFormat="1" ht="11.25">
      <c r="A16" s="51">
        <v>10</v>
      </c>
      <c r="B16" s="65"/>
      <c r="C16" s="62" t="s">
        <v>90</v>
      </c>
      <c r="D16" s="63" t="s">
        <v>35</v>
      </c>
      <c r="E16" s="103" t="s">
        <v>91</v>
      </c>
      <c r="F16" s="64">
        <v>43560</v>
      </c>
      <c r="G16" s="57" t="s">
        <v>27</v>
      </c>
      <c r="H16" s="69">
        <v>349</v>
      </c>
      <c r="I16" s="69">
        <v>148</v>
      </c>
      <c r="J16" s="82">
        <v>148</v>
      </c>
      <c r="K16" s="68">
        <v>4</v>
      </c>
      <c r="L16" s="87">
        <v>119809</v>
      </c>
      <c r="M16" s="88">
        <v>7259</v>
      </c>
      <c r="N16" s="85">
        <f>M16/J16</f>
        <v>49.0472972972973</v>
      </c>
      <c r="O16" s="89">
        <f t="shared" si="0"/>
        <v>16.50489048078248</v>
      </c>
      <c r="P16" s="58">
        <v>944355</v>
      </c>
      <c r="Q16" s="59">
        <v>54720</v>
      </c>
      <c r="R16" s="90">
        <f t="shared" si="3"/>
        <v>-0.8731313965616744</v>
      </c>
      <c r="S16" s="90">
        <f t="shared" si="3"/>
        <v>-0.8673428362573099</v>
      </c>
      <c r="T16" s="91">
        <v>5274006</v>
      </c>
      <c r="U16" s="92">
        <v>295356</v>
      </c>
      <c r="V16" s="93">
        <f t="shared" si="1"/>
        <v>17.856437654897817</v>
      </c>
    </row>
    <row r="17" spans="1:22" s="60" customFormat="1" ht="11.25">
      <c r="A17" s="51">
        <v>11</v>
      </c>
      <c r="B17" s="52"/>
      <c r="C17" s="53" t="s">
        <v>95</v>
      </c>
      <c r="D17" s="54" t="s">
        <v>25</v>
      </c>
      <c r="E17" s="102" t="s">
        <v>95</v>
      </c>
      <c r="F17" s="56">
        <v>43567</v>
      </c>
      <c r="G17" s="57" t="s">
        <v>31</v>
      </c>
      <c r="H17" s="67">
        <v>332</v>
      </c>
      <c r="I17" s="67">
        <v>168</v>
      </c>
      <c r="J17" s="82">
        <v>168</v>
      </c>
      <c r="K17" s="68">
        <v>3</v>
      </c>
      <c r="L17" s="87">
        <v>88832.43</v>
      </c>
      <c r="M17" s="88">
        <v>5645</v>
      </c>
      <c r="N17" s="85">
        <f>M17/J17</f>
        <v>33.601190476190474</v>
      </c>
      <c r="O17" s="89">
        <f t="shared" si="0"/>
        <v>15.736480070859166</v>
      </c>
      <c r="P17" s="58">
        <v>750024.83</v>
      </c>
      <c r="Q17" s="59">
        <v>44368</v>
      </c>
      <c r="R17" s="90">
        <f t="shared" si="3"/>
        <v>-0.8815606811310499</v>
      </c>
      <c r="S17" s="90">
        <f t="shared" si="3"/>
        <v>-0.87276866209881</v>
      </c>
      <c r="T17" s="87">
        <v>2270192.14</v>
      </c>
      <c r="U17" s="88">
        <v>130875</v>
      </c>
      <c r="V17" s="93">
        <f t="shared" si="1"/>
        <v>17.34626276981853</v>
      </c>
    </row>
    <row r="18" spans="1:22" s="60" customFormat="1" ht="11.25">
      <c r="A18" s="51">
        <v>12</v>
      </c>
      <c r="B18" s="52"/>
      <c r="C18" s="53" t="s">
        <v>81</v>
      </c>
      <c r="D18" s="54" t="s">
        <v>38</v>
      </c>
      <c r="E18" s="102" t="s">
        <v>80</v>
      </c>
      <c r="F18" s="56">
        <v>43553</v>
      </c>
      <c r="G18" s="57" t="s">
        <v>31</v>
      </c>
      <c r="H18" s="67">
        <v>163</v>
      </c>
      <c r="I18" s="67">
        <v>35</v>
      </c>
      <c r="J18" s="82">
        <v>35</v>
      </c>
      <c r="K18" s="68">
        <v>5</v>
      </c>
      <c r="L18" s="87">
        <v>103548.72</v>
      </c>
      <c r="M18" s="88">
        <v>5179</v>
      </c>
      <c r="N18" s="85">
        <f>M18/J18</f>
        <v>147.97142857142856</v>
      </c>
      <c r="O18" s="89">
        <f t="shared" si="0"/>
        <v>19.993960223981464</v>
      </c>
      <c r="P18" s="58">
        <v>220692.13</v>
      </c>
      <c r="Q18" s="59">
        <v>10345</v>
      </c>
      <c r="R18" s="90">
        <f t="shared" si="3"/>
        <v>-0.5308001241367329</v>
      </c>
      <c r="S18" s="90">
        <f t="shared" si="3"/>
        <v>-0.49937167713871433</v>
      </c>
      <c r="T18" s="87">
        <v>1773390.32</v>
      </c>
      <c r="U18" s="88">
        <v>95348</v>
      </c>
      <c r="V18" s="93">
        <f t="shared" si="1"/>
        <v>18.59913495825817</v>
      </c>
    </row>
    <row r="19" spans="1:22" s="60" customFormat="1" ht="11.25">
      <c r="A19" s="51">
        <v>13</v>
      </c>
      <c r="B19" s="52"/>
      <c r="C19" s="53" t="s">
        <v>87</v>
      </c>
      <c r="D19" s="54" t="s">
        <v>28</v>
      </c>
      <c r="E19" s="102" t="s">
        <v>87</v>
      </c>
      <c r="F19" s="56">
        <v>43560</v>
      </c>
      <c r="G19" s="57" t="s">
        <v>23</v>
      </c>
      <c r="H19" s="67">
        <v>311</v>
      </c>
      <c r="I19" s="67">
        <v>45</v>
      </c>
      <c r="J19" s="82">
        <v>45</v>
      </c>
      <c r="K19" s="68">
        <v>4</v>
      </c>
      <c r="L19" s="87">
        <v>70730</v>
      </c>
      <c r="M19" s="88">
        <v>4871</v>
      </c>
      <c r="N19" s="85">
        <f>M19/J19</f>
        <v>108.24444444444444</v>
      </c>
      <c r="O19" s="89">
        <f t="shared" si="0"/>
        <v>14.520632313693287</v>
      </c>
      <c r="P19" s="58">
        <v>503425</v>
      </c>
      <c r="Q19" s="59">
        <v>31954</v>
      </c>
      <c r="R19" s="90">
        <f t="shared" si="3"/>
        <v>-0.859502408501763</v>
      </c>
      <c r="S19" s="90">
        <f t="shared" si="3"/>
        <v>-0.8475621205482882</v>
      </c>
      <c r="T19" s="87">
        <v>2414610</v>
      </c>
      <c r="U19" s="88">
        <v>149397</v>
      </c>
      <c r="V19" s="93">
        <f t="shared" si="1"/>
        <v>16.1623727384084</v>
      </c>
    </row>
    <row r="20" spans="1:22" s="60" customFormat="1" ht="11.25">
      <c r="A20" s="51">
        <v>14</v>
      </c>
      <c r="B20" s="52"/>
      <c r="C20" s="53" t="s">
        <v>116</v>
      </c>
      <c r="D20" s="55" t="s">
        <v>26</v>
      </c>
      <c r="E20" s="102" t="s">
        <v>116</v>
      </c>
      <c r="F20" s="56">
        <v>43574</v>
      </c>
      <c r="G20" s="57" t="s">
        <v>117</v>
      </c>
      <c r="H20" s="67">
        <v>70</v>
      </c>
      <c r="I20" s="67">
        <v>27</v>
      </c>
      <c r="J20" s="82">
        <v>27</v>
      </c>
      <c r="K20" s="68">
        <v>2</v>
      </c>
      <c r="L20" s="87">
        <v>33538</v>
      </c>
      <c r="M20" s="88">
        <v>4621</v>
      </c>
      <c r="N20" s="85">
        <f>M20/J20</f>
        <v>171.14814814814815</v>
      </c>
      <c r="O20" s="89">
        <f t="shared" si="0"/>
        <v>7.257736420688163</v>
      </c>
      <c r="P20" s="58">
        <v>141693.3</v>
      </c>
      <c r="Q20" s="59">
        <v>13552</v>
      </c>
      <c r="R20" s="90">
        <f t="shared" si="3"/>
        <v>-0.7633056750036875</v>
      </c>
      <c r="S20" s="90">
        <f t="shared" si="3"/>
        <v>-0.659017119244392</v>
      </c>
      <c r="T20" s="87">
        <v>175231.3</v>
      </c>
      <c r="U20" s="88">
        <v>18173</v>
      </c>
      <c r="V20" s="93">
        <f t="shared" si="1"/>
        <v>9.642398063060584</v>
      </c>
    </row>
    <row r="21" spans="1:22" s="60" customFormat="1" ht="11.25">
      <c r="A21" s="51">
        <v>15</v>
      </c>
      <c r="B21" s="61" t="s">
        <v>24</v>
      </c>
      <c r="C21" s="53" t="s">
        <v>122</v>
      </c>
      <c r="D21" s="54" t="s">
        <v>28</v>
      </c>
      <c r="E21" s="102" t="s">
        <v>122</v>
      </c>
      <c r="F21" s="56">
        <v>43581</v>
      </c>
      <c r="G21" s="57" t="s">
        <v>32</v>
      </c>
      <c r="H21" s="67">
        <v>76</v>
      </c>
      <c r="I21" s="67">
        <v>76</v>
      </c>
      <c r="J21" s="82">
        <v>76</v>
      </c>
      <c r="K21" s="68">
        <v>1</v>
      </c>
      <c r="L21" s="87">
        <v>52607.07</v>
      </c>
      <c r="M21" s="88">
        <v>3771</v>
      </c>
      <c r="N21" s="85">
        <f>M21/J21</f>
        <v>49.61842105263158</v>
      </c>
      <c r="O21" s="89">
        <f t="shared" si="0"/>
        <v>13.950429594272077</v>
      </c>
      <c r="P21" s="58"/>
      <c r="Q21" s="59"/>
      <c r="R21" s="90"/>
      <c r="S21" s="90"/>
      <c r="T21" s="94">
        <v>27785.5</v>
      </c>
      <c r="U21" s="95">
        <v>1848</v>
      </c>
      <c r="V21" s="93">
        <f t="shared" si="1"/>
        <v>15.035443722943723</v>
      </c>
    </row>
    <row r="22" spans="1:22" s="60" customFormat="1" ht="11.25">
      <c r="A22" s="51">
        <v>16</v>
      </c>
      <c r="B22" s="52"/>
      <c r="C22" s="53" t="s">
        <v>71</v>
      </c>
      <c r="D22" s="54" t="s">
        <v>35</v>
      </c>
      <c r="E22" s="102" t="s">
        <v>71</v>
      </c>
      <c r="F22" s="56">
        <v>43539</v>
      </c>
      <c r="G22" s="57" t="s">
        <v>31</v>
      </c>
      <c r="H22" s="67">
        <v>394</v>
      </c>
      <c r="I22" s="67">
        <v>32</v>
      </c>
      <c r="J22" s="82">
        <v>32</v>
      </c>
      <c r="K22" s="68">
        <v>7</v>
      </c>
      <c r="L22" s="87">
        <v>36562.88</v>
      </c>
      <c r="M22" s="88">
        <v>3129</v>
      </c>
      <c r="N22" s="85">
        <f>M22/J22</f>
        <v>97.78125</v>
      </c>
      <c r="O22" s="89">
        <f t="shared" si="0"/>
        <v>11.685164589325662</v>
      </c>
      <c r="P22" s="58">
        <v>138291.11</v>
      </c>
      <c r="Q22" s="59">
        <v>10096</v>
      </c>
      <c r="R22" s="90">
        <f aca="true" t="shared" si="4" ref="R22:S26">IF(P22&lt;&gt;0,-(P22-L22)/P22,"")</f>
        <v>-0.735609324417166</v>
      </c>
      <c r="S22" s="90">
        <f t="shared" si="4"/>
        <v>-0.6900752773375595</v>
      </c>
      <c r="T22" s="87">
        <v>7832471.48</v>
      </c>
      <c r="U22" s="88">
        <v>570410</v>
      </c>
      <c r="V22" s="93">
        <f t="shared" si="1"/>
        <v>13.73130113427184</v>
      </c>
    </row>
    <row r="23" spans="1:22" s="60" customFormat="1" ht="11.25">
      <c r="A23" s="51">
        <v>17</v>
      </c>
      <c r="B23" s="52"/>
      <c r="C23" s="53" t="s">
        <v>105</v>
      </c>
      <c r="D23" s="54" t="s">
        <v>25</v>
      </c>
      <c r="E23" s="102" t="s">
        <v>105</v>
      </c>
      <c r="F23" s="56">
        <v>43574</v>
      </c>
      <c r="G23" s="57" t="s">
        <v>31</v>
      </c>
      <c r="H23" s="67">
        <v>106</v>
      </c>
      <c r="I23" s="67">
        <v>57</v>
      </c>
      <c r="J23" s="82">
        <v>57</v>
      </c>
      <c r="K23" s="68">
        <v>2</v>
      </c>
      <c r="L23" s="87">
        <v>53895.57</v>
      </c>
      <c r="M23" s="88">
        <v>2917</v>
      </c>
      <c r="N23" s="85">
        <f>M23/J23</f>
        <v>51.175438596491226</v>
      </c>
      <c r="O23" s="89">
        <f t="shared" si="0"/>
        <v>18.476369557764826</v>
      </c>
      <c r="P23" s="58">
        <v>278191.06</v>
      </c>
      <c r="Q23" s="59">
        <v>14549</v>
      </c>
      <c r="R23" s="90">
        <f t="shared" si="4"/>
        <v>-0.8062641912360519</v>
      </c>
      <c r="S23" s="90">
        <f t="shared" si="4"/>
        <v>-0.7995051206268472</v>
      </c>
      <c r="T23" s="87">
        <v>332086.63</v>
      </c>
      <c r="U23" s="88">
        <v>17466</v>
      </c>
      <c r="V23" s="93">
        <f t="shared" si="1"/>
        <v>19.013319019809916</v>
      </c>
    </row>
    <row r="24" spans="1:22" s="60" customFormat="1" ht="11.25">
      <c r="A24" s="51">
        <v>18</v>
      </c>
      <c r="B24" s="52"/>
      <c r="C24" s="53" t="s">
        <v>103</v>
      </c>
      <c r="D24" s="54" t="s">
        <v>33</v>
      </c>
      <c r="E24" s="102" t="s">
        <v>103</v>
      </c>
      <c r="F24" s="56">
        <v>42479</v>
      </c>
      <c r="G24" s="57" t="s">
        <v>37</v>
      </c>
      <c r="H24" s="67">
        <v>28</v>
      </c>
      <c r="I24" s="67">
        <v>26</v>
      </c>
      <c r="J24" s="82">
        <v>26</v>
      </c>
      <c r="K24" s="68">
        <v>2</v>
      </c>
      <c r="L24" s="70">
        <v>37456.01</v>
      </c>
      <c r="M24" s="71">
        <v>2832</v>
      </c>
      <c r="N24" s="85">
        <f>M24/J24</f>
        <v>108.92307692307692</v>
      </c>
      <c r="O24" s="89">
        <f t="shared" si="0"/>
        <v>13.225992231638418</v>
      </c>
      <c r="P24" s="58">
        <v>72717.78</v>
      </c>
      <c r="Q24" s="59">
        <v>5067</v>
      </c>
      <c r="R24" s="90">
        <f t="shared" si="4"/>
        <v>-0.48491263072112484</v>
      </c>
      <c r="S24" s="90">
        <f t="shared" si="4"/>
        <v>-0.44108940201302543</v>
      </c>
      <c r="T24" s="70">
        <v>113549.79000000001</v>
      </c>
      <c r="U24" s="71">
        <v>8203</v>
      </c>
      <c r="V24" s="93">
        <f t="shared" si="1"/>
        <v>13.842471047177863</v>
      </c>
    </row>
    <row r="25" spans="1:22" s="60" customFormat="1" ht="11.25">
      <c r="A25" s="51">
        <v>19</v>
      </c>
      <c r="B25" s="52"/>
      <c r="C25" s="53" t="s">
        <v>92</v>
      </c>
      <c r="D25" s="54" t="s">
        <v>35</v>
      </c>
      <c r="E25" s="102" t="s">
        <v>92</v>
      </c>
      <c r="F25" s="56">
        <v>43567</v>
      </c>
      <c r="G25" s="57" t="s">
        <v>32</v>
      </c>
      <c r="H25" s="67">
        <v>116</v>
      </c>
      <c r="I25" s="67">
        <v>22</v>
      </c>
      <c r="J25" s="82">
        <v>22</v>
      </c>
      <c r="K25" s="68">
        <v>3</v>
      </c>
      <c r="L25" s="87">
        <v>21770.31</v>
      </c>
      <c r="M25" s="88">
        <v>1837</v>
      </c>
      <c r="N25" s="85">
        <f>M25/J25</f>
        <v>83.5</v>
      </c>
      <c r="O25" s="89">
        <f t="shared" si="0"/>
        <v>11.851012520413718</v>
      </c>
      <c r="P25" s="58">
        <v>86074.8</v>
      </c>
      <c r="Q25" s="59">
        <v>6431</v>
      </c>
      <c r="R25" s="90">
        <f t="shared" si="4"/>
        <v>-0.7470768447908099</v>
      </c>
      <c r="S25" s="90">
        <f t="shared" si="4"/>
        <v>-0.7143523557767065</v>
      </c>
      <c r="T25" s="94">
        <v>301674.45</v>
      </c>
      <c r="U25" s="95">
        <v>21347</v>
      </c>
      <c r="V25" s="93">
        <f t="shared" si="1"/>
        <v>14.131936571883637</v>
      </c>
    </row>
    <row r="26" spans="1:22" s="60" customFormat="1" ht="11.25">
      <c r="A26" s="51">
        <v>20</v>
      </c>
      <c r="B26" s="52"/>
      <c r="C26" s="53" t="s">
        <v>113</v>
      </c>
      <c r="D26" s="54" t="s">
        <v>25</v>
      </c>
      <c r="E26" s="102" t="s">
        <v>113</v>
      </c>
      <c r="F26" s="56">
        <v>43574</v>
      </c>
      <c r="G26" s="57" t="s">
        <v>23</v>
      </c>
      <c r="H26" s="67">
        <v>53</v>
      </c>
      <c r="I26" s="67">
        <v>36</v>
      </c>
      <c r="J26" s="82">
        <v>36</v>
      </c>
      <c r="K26" s="68">
        <v>2</v>
      </c>
      <c r="L26" s="87">
        <v>32458</v>
      </c>
      <c r="M26" s="88">
        <v>1821</v>
      </c>
      <c r="N26" s="85">
        <f>M26/J26</f>
        <v>50.583333333333336</v>
      </c>
      <c r="O26" s="89">
        <f t="shared" si="0"/>
        <v>17.82427237781439</v>
      </c>
      <c r="P26" s="58">
        <v>156109</v>
      </c>
      <c r="Q26" s="59">
        <v>8472</v>
      </c>
      <c r="R26" s="90">
        <f t="shared" si="4"/>
        <v>-0.792081174051464</v>
      </c>
      <c r="S26" s="90">
        <f t="shared" si="4"/>
        <v>-0.785056657223796</v>
      </c>
      <c r="T26" s="87">
        <v>233825</v>
      </c>
      <c r="U26" s="88">
        <v>17851</v>
      </c>
      <c r="V26" s="93">
        <f t="shared" si="1"/>
        <v>13.098705954848468</v>
      </c>
    </row>
    <row r="27" spans="1:22" s="60" customFormat="1" ht="11.25">
      <c r="A27" s="51">
        <v>21</v>
      </c>
      <c r="B27" s="61" t="s">
        <v>24</v>
      </c>
      <c r="C27" s="53" t="s">
        <v>124</v>
      </c>
      <c r="D27" s="54" t="s">
        <v>25</v>
      </c>
      <c r="E27" s="102" t="s">
        <v>125</v>
      </c>
      <c r="F27" s="56">
        <v>43560</v>
      </c>
      <c r="G27" s="57" t="s">
        <v>37</v>
      </c>
      <c r="H27" s="67">
        <v>15</v>
      </c>
      <c r="I27" s="67">
        <v>15</v>
      </c>
      <c r="J27" s="82">
        <v>15</v>
      </c>
      <c r="K27" s="68">
        <v>1</v>
      </c>
      <c r="L27" s="70">
        <v>31234.13</v>
      </c>
      <c r="M27" s="71">
        <v>1817</v>
      </c>
      <c r="N27" s="85">
        <f>M27/J27</f>
        <v>121.13333333333334</v>
      </c>
      <c r="O27" s="89">
        <f t="shared" si="0"/>
        <v>17.189944964226747</v>
      </c>
      <c r="P27" s="58"/>
      <c r="Q27" s="59"/>
      <c r="R27" s="90"/>
      <c r="S27" s="90"/>
      <c r="T27" s="70">
        <v>39978.130000000005</v>
      </c>
      <c r="U27" s="71">
        <v>2923</v>
      </c>
      <c r="V27" s="93">
        <f t="shared" si="1"/>
        <v>13.67708860759494</v>
      </c>
    </row>
    <row r="28" spans="1:22" s="60" customFormat="1" ht="11.25">
      <c r="A28" s="51">
        <v>22</v>
      </c>
      <c r="B28" s="52"/>
      <c r="C28" s="53" t="s">
        <v>100</v>
      </c>
      <c r="D28" s="54" t="s">
        <v>33</v>
      </c>
      <c r="E28" s="102" t="s">
        <v>100</v>
      </c>
      <c r="F28" s="56">
        <v>43567</v>
      </c>
      <c r="G28" s="104" t="s">
        <v>50</v>
      </c>
      <c r="H28" s="67">
        <v>212</v>
      </c>
      <c r="I28" s="67">
        <v>26</v>
      </c>
      <c r="J28" s="82">
        <v>26</v>
      </c>
      <c r="K28" s="68">
        <v>3</v>
      </c>
      <c r="L28" s="87">
        <v>23274</v>
      </c>
      <c r="M28" s="88">
        <v>1735</v>
      </c>
      <c r="N28" s="85">
        <f>M28/J28</f>
        <v>66.73076923076923</v>
      </c>
      <c r="O28" s="89">
        <f t="shared" si="0"/>
        <v>13.414409221902018</v>
      </c>
      <c r="P28" s="58">
        <v>152207</v>
      </c>
      <c r="Q28" s="59">
        <v>9463</v>
      </c>
      <c r="R28" s="90">
        <f aca="true" t="shared" si="5" ref="R28:R38">IF(P28&lt;&gt;0,-(P28-L28)/P28,"")</f>
        <v>-0.8470898184708981</v>
      </c>
      <c r="S28" s="90">
        <f aca="true" t="shared" si="6" ref="S28:S38">IF(Q28&lt;&gt;0,-(Q28-M28)/Q28,"")</f>
        <v>-0.8166543379477966</v>
      </c>
      <c r="T28" s="87">
        <v>615468</v>
      </c>
      <c r="U28" s="88">
        <v>39309</v>
      </c>
      <c r="V28" s="93">
        <f t="shared" si="1"/>
        <v>15.657177745554453</v>
      </c>
    </row>
    <row r="29" spans="1:22" s="60" customFormat="1" ht="11.25">
      <c r="A29" s="51">
        <v>23</v>
      </c>
      <c r="B29" s="52"/>
      <c r="C29" s="53" t="s">
        <v>107</v>
      </c>
      <c r="D29" s="54" t="s">
        <v>30</v>
      </c>
      <c r="E29" s="102" t="s">
        <v>108</v>
      </c>
      <c r="F29" s="56">
        <v>43574</v>
      </c>
      <c r="G29" s="104" t="s">
        <v>50</v>
      </c>
      <c r="H29" s="67">
        <v>272</v>
      </c>
      <c r="I29" s="67">
        <v>90</v>
      </c>
      <c r="J29" s="82">
        <v>92</v>
      </c>
      <c r="K29" s="68">
        <v>2</v>
      </c>
      <c r="L29" s="87">
        <v>23086</v>
      </c>
      <c r="M29" s="88">
        <v>1510</v>
      </c>
      <c r="N29" s="85">
        <f>M29/J29</f>
        <v>16.41304347826087</v>
      </c>
      <c r="O29" s="89">
        <f t="shared" si="0"/>
        <v>15.288741721854304</v>
      </c>
      <c r="P29" s="58">
        <v>343023</v>
      </c>
      <c r="Q29" s="59">
        <v>20387</v>
      </c>
      <c r="R29" s="90">
        <f t="shared" si="5"/>
        <v>-0.9326983904869353</v>
      </c>
      <c r="S29" s="90">
        <f t="shared" si="6"/>
        <v>-0.9259331927208515</v>
      </c>
      <c r="T29" s="87">
        <v>366109</v>
      </c>
      <c r="U29" s="88">
        <v>21897</v>
      </c>
      <c r="V29" s="93">
        <f t="shared" si="1"/>
        <v>16.71959629172946</v>
      </c>
    </row>
    <row r="30" spans="1:22" s="60" customFormat="1" ht="11.25">
      <c r="A30" s="51">
        <v>24</v>
      </c>
      <c r="B30" s="52"/>
      <c r="C30" s="53" t="s">
        <v>78</v>
      </c>
      <c r="D30" s="54" t="s">
        <v>28</v>
      </c>
      <c r="E30" s="102" t="s">
        <v>79</v>
      </c>
      <c r="F30" s="56">
        <v>43553</v>
      </c>
      <c r="G30" s="57" t="s">
        <v>32</v>
      </c>
      <c r="H30" s="67">
        <v>205</v>
      </c>
      <c r="I30" s="67">
        <v>6</v>
      </c>
      <c r="J30" s="82">
        <v>6</v>
      </c>
      <c r="K30" s="68">
        <v>5</v>
      </c>
      <c r="L30" s="87">
        <v>9318</v>
      </c>
      <c r="M30" s="88">
        <v>1427</v>
      </c>
      <c r="N30" s="85">
        <f>M30/J30</f>
        <v>237.83333333333334</v>
      </c>
      <c r="O30" s="89">
        <f t="shared" si="0"/>
        <v>6.529782761037141</v>
      </c>
      <c r="P30" s="58">
        <v>11940</v>
      </c>
      <c r="Q30" s="59">
        <v>1652</v>
      </c>
      <c r="R30" s="90">
        <f t="shared" si="5"/>
        <v>-0.21959798994974875</v>
      </c>
      <c r="S30" s="90">
        <f t="shared" si="6"/>
        <v>-0.13619854721549637</v>
      </c>
      <c r="T30" s="94">
        <v>357581.07</v>
      </c>
      <c r="U30" s="95">
        <v>26535</v>
      </c>
      <c r="V30" s="93">
        <f t="shared" si="1"/>
        <v>13.475827020915771</v>
      </c>
    </row>
    <row r="31" spans="1:22" s="60" customFormat="1" ht="11.25">
      <c r="A31" s="51">
        <v>25</v>
      </c>
      <c r="B31" s="52"/>
      <c r="C31" s="53" t="s">
        <v>51</v>
      </c>
      <c r="D31" s="54" t="s">
        <v>30</v>
      </c>
      <c r="E31" s="102" t="s">
        <v>51</v>
      </c>
      <c r="F31" s="56">
        <v>43399</v>
      </c>
      <c r="G31" s="57" t="s">
        <v>31</v>
      </c>
      <c r="H31" s="67">
        <v>311</v>
      </c>
      <c r="I31" s="67">
        <v>6</v>
      </c>
      <c r="J31" s="82">
        <v>6</v>
      </c>
      <c r="K31" s="68">
        <v>27</v>
      </c>
      <c r="L31" s="70">
        <v>7162</v>
      </c>
      <c r="M31" s="71">
        <v>1302</v>
      </c>
      <c r="N31" s="85">
        <f>M31/J31</f>
        <v>217</v>
      </c>
      <c r="O31" s="89">
        <f t="shared" si="0"/>
        <v>5.500768049155146</v>
      </c>
      <c r="P31" s="58">
        <v>4069</v>
      </c>
      <c r="Q31" s="59">
        <v>639</v>
      </c>
      <c r="R31" s="90">
        <f t="shared" si="5"/>
        <v>0.7601376259523225</v>
      </c>
      <c r="S31" s="90">
        <f t="shared" si="6"/>
        <v>1.0375586854460095</v>
      </c>
      <c r="T31" s="87">
        <v>20450644.52</v>
      </c>
      <c r="U31" s="88">
        <v>1801516</v>
      </c>
      <c r="V31" s="93">
        <f t="shared" si="1"/>
        <v>11.351908348302208</v>
      </c>
    </row>
    <row r="32" spans="1:22" s="60" customFormat="1" ht="11.25">
      <c r="A32" s="51">
        <v>26</v>
      </c>
      <c r="B32" s="52"/>
      <c r="C32" s="53" t="s">
        <v>93</v>
      </c>
      <c r="D32" s="54" t="s">
        <v>43</v>
      </c>
      <c r="E32" s="102" t="s">
        <v>94</v>
      </c>
      <c r="F32" s="56">
        <v>43567</v>
      </c>
      <c r="G32" s="57" t="s">
        <v>32</v>
      </c>
      <c r="H32" s="67">
        <v>38</v>
      </c>
      <c r="I32" s="67">
        <v>10</v>
      </c>
      <c r="J32" s="82">
        <v>10</v>
      </c>
      <c r="K32" s="68">
        <v>3</v>
      </c>
      <c r="L32" s="87">
        <v>14644.19</v>
      </c>
      <c r="M32" s="88">
        <v>970</v>
      </c>
      <c r="N32" s="85">
        <f>M32/J32</f>
        <v>97</v>
      </c>
      <c r="O32" s="89">
        <f t="shared" si="0"/>
        <v>15.097103092783506</v>
      </c>
      <c r="P32" s="58">
        <v>35232.64</v>
      </c>
      <c r="Q32" s="59">
        <v>2293</v>
      </c>
      <c r="R32" s="90">
        <f t="shared" si="5"/>
        <v>-0.5843572891500608</v>
      </c>
      <c r="S32" s="90">
        <f t="shared" si="6"/>
        <v>-0.5769733972961186</v>
      </c>
      <c r="T32" s="94">
        <v>131731.99</v>
      </c>
      <c r="U32" s="95">
        <v>7992</v>
      </c>
      <c r="V32" s="93">
        <f t="shared" si="1"/>
        <v>16.48298173173173</v>
      </c>
    </row>
    <row r="33" spans="1:22" s="60" customFormat="1" ht="11.25">
      <c r="A33" s="51">
        <v>27</v>
      </c>
      <c r="B33" s="52"/>
      <c r="C33" s="53" t="s">
        <v>62</v>
      </c>
      <c r="D33" s="54" t="s">
        <v>26</v>
      </c>
      <c r="E33" s="102" t="s">
        <v>62</v>
      </c>
      <c r="F33" s="56">
        <v>43525</v>
      </c>
      <c r="G33" s="104" t="s">
        <v>50</v>
      </c>
      <c r="H33" s="67">
        <v>386</v>
      </c>
      <c r="I33" s="67">
        <v>5</v>
      </c>
      <c r="J33" s="82">
        <v>5</v>
      </c>
      <c r="K33" s="68">
        <v>9</v>
      </c>
      <c r="L33" s="87">
        <v>10026</v>
      </c>
      <c r="M33" s="88">
        <v>870</v>
      </c>
      <c r="N33" s="85">
        <f>M33/J33</f>
        <v>174</v>
      </c>
      <c r="O33" s="89">
        <f t="shared" si="0"/>
        <v>11.524137931034483</v>
      </c>
      <c r="P33" s="58">
        <v>62834</v>
      </c>
      <c r="Q33" s="59">
        <v>5913</v>
      </c>
      <c r="R33" s="90">
        <f t="shared" si="5"/>
        <v>-0.8404367062418436</v>
      </c>
      <c r="S33" s="90">
        <f t="shared" si="6"/>
        <v>-0.8528665651953323</v>
      </c>
      <c r="T33" s="87">
        <v>9789589</v>
      </c>
      <c r="U33" s="88">
        <v>668761</v>
      </c>
      <c r="V33" s="93">
        <f t="shared" si="1"/>
        <v>14.638396975900209</v>
      </c>
    </row>
    <row r="34" spans="1:22" s="60" customFormat="1" ht="11.25">
      <c r="A34" s="51">
        <v>28</v>
      </c>
      <c r="B34" s="52"/>
      <c r="C34" s="53" t="s">
        <v>72</v>
      </c>
      <c r="D34" s="54">
        <v>4</v>
      </c>
      <c r="E34" s="102" t="s">
        <v>73</v>
      </c>
      <c r="F34" s="56">
        <v>43539</v>
      </c>
      <c r="G34" s="57" t="s">
        <v>23</v>
      </c>
      <c r="H34" s="67">
        <v>307</v>
      </c>
      <c r="I34" s="67">
        <v>6</v>
      </c>
      <c r="J34" s="82">
        <v>6</v>
      </c>
      <c r="K34" s="68">
        <v>7</v>
      </c>
      <c r="L34" s="87">
        <v>10404</v>
      </c>
      <c r="M34" s="88">
        <v>737</v>
      </c>
      <c r="N34" s="85">
        <f>M34/J34</f>
        <v>122.83333333333333</v>
      </c>
      <c r="O34" s="89">
        <f t="shared" si="0"/>
        <v>14.116689280868385</v>
      </c>
      <c r="P34" s="58">
        <v>33172</v>
      </c>
      <c r="Q34" s="59">
        <v>2419</v>
      </c>
      <c r="R34" s="90">
        <f t="shared" si="5"/>
        <v>-0.6863619920414807</v>
      </c>
      <c r="S34" s="90">
        <f t="shared" si="6"/>
        <v>-0.6953286482017362</v>
      </c>
      <c r="T34" s="87">
        <v>4483119</v>
      </c>
      <c r="U34" s="88">
        <v>290910</v>
      </c>
      <c r="V34" s="93">
        <f t="shared" si="1"/>
        <v>15.410673404145612</v>
      </c>
    </row>
    <row r="35" spans="1:22" s="60" customFormat="1" ht="11.25">
      <c r="A35" s="51">
        <v>29</v>
      </c>
      <c r="B35" s="52"/>
      <c r="C35" s="53" t="s">
        <v>70</v>
      </c>
      <c r="D35" s="54" t="s">
        <v>33</v>
      </c>
      <c r="E35" s="102" t="s">
        <v>70</v>
      </c>
      <c r="F35" s="56">
        <v>43532</v>
      </c>
      <c r="G35" s="57" t="s">
        <v>23</v>
      </c>
      <c r="H35" s="67">
        <v>388</v>
      </c>
      <c r="I35" s="67">
        <v>21</v>
      </c>
      <c r="J35" s="82">
        <v>21</v>
      </c>
      <c r="K35" s="68">
        <v>8</v>
      </c>
      <c r="L35" s="87">
        <v>9991</v>
      </c>
      <c r="M35" s="88">
        <v>611</v>
      </c>
      <c r="N35" s="85">
        <f>M35/J35</f>
        <v>29.095238095238095</v>
      </c>
      <c r="O35" s="89">
        <f t="shared" si="0"/>
        <v>16.351882160392798</v>
      </c>
      <c r="P35" s="58">
        <v>71632</v>
      </c>
      <c r="Q35" s="59">
        <v>3659</v>
      </c>
      <c r="R35" s="90">
        <f t="shared" si="5"/>
        <v>-0.8605232298414116</v>
      </c>
      <c r="S35" s="90">
        <f t="shared" si="6"/>
        <v>-0.8330144848319213</v>
      </c>
      <c r="T35" s="87">
        <v>19412283</v>
      </c>
      <c r="U35" s="88">
        <v>1079610</v>
      </c>
      <c r="V35" s="93">
        <f t="shared" si="1"/>
        <v>17.980829188318005</v>
      </c>
    </row>
    <row r="36" spans="1:22" s="60" customFormat="1" ht="11.25">
      <c r="A36" s="51">
        <v>30</v>
      </c>
      <c r="B36" s="52"/>
      <c r="C36" s="53" t="s">
        <v>109</v>
      </c>
      <c r="D36" s="54" t="s">
        <v>26</v>
      </c>
      <c r="E36" s="102" t="s">
        <v>109</v>
      </c>
      <c r="F36" s="56">
        <v>43574</v>
      </c>
      <c r="G36" s="104" t="s">
        <v>50</v>
      </c>
      <c r="H36" s="67">
        <v>136</v>
      </c>
      <c r="I36" s="67">
        <v>23</v>
      </c>
      <c r="J36" s="82">
        <v>23</v>
      </c>
      <c r="K36" s="68">
        <v>2</v>
      </c>
      <c r="L36" s="87">
        <v>7309</v>
      </c>
      <c r="M36" s="88">
        <v>523</v>
      </c>
      <c r="N36" s="85">
        <f>M36/J36</f>
        <v>22.73913043478261</v>
      </c>
      <c r="O36" s="89">
        <f t="shared" si="0"/>
        <v>13.975143403441683</v>
      </c>
      <c r="P36" s="58">
        <v>149475</v>
      </c>
      <c r="Q36" s="59">
        <v>9858</v>
      </c>
      <c r="R36" s="90">
        <f t="shared" si="5"/>
        <v>-0.9511021910018398</v>
      </c>
      <c r="S36" s="90">
        <f t="shared" si="6"/>
        <v>-0.9469466423209576</v>
      </c>
      <c r="T36" s="87">
        <v>156784</v>
      </c>
      <c r="U36" s="88">
        <v>10381</v>
      </c>
      <c r="V36" s="93">
        <f t="shared" si="1"/>
        <v>15.102976591850496</v>
      </c>
    </row>
    <row r="37" spans="1:22" s="60" customFormat="1" ht="11.25">
      <c r="A37" s="51">
        <v>31</v>
      </c>
      <c r="B37" s="52"/>
      <c r="C37" s="62" t="s">
        <v>106</v>
      </c>
      <c r="D37" s="63" t="s">
        <v>35</v>
      </c>
      <c r="E37" s="103" t="s">
        <v>106</v>
      </c>
      <c r="F37" s="64">
        <v>43574</v>
      </c>
      <c r="G37" s="57" t="s">
        <v>29</v>
      </c>
      <c r="H37" s="69">
        <v>161</v>
      </c>
      <c r="I37" s="86">
        <v>13</v>
      </c>
      <c r="J37" s="84">
        <v>13</v>
      </c>
      <c r="K37" s="68">
        <v>2</v>
      </c>
      <c r="L37" s="96">
        <v>5540.6</v>
      </c>
      <c r="M37" s="97">
        <v>518</v>
      </c>
      <c r="N37" s="85">
        <f>M37/J37</f>
        <v>39.84615384615385</v>
      </c>
      <c r="O37" s="89">
        <f t="shared" si="0"/>
        <v>10.696138996138997</v>
      </c>
      <c r="P37" s="58">
        <v>191040.13</v>
      </c>
      <c r="Q37" s="59">
        <v>12150</v>
      </c>
      <c r="R37" s="90">
        <f t="shared" si="5"/>
        <v>-0.9709977165530613</v>
      </c>
      <c r="S37" s="90">
        <f t="shared" si="6"/>
        <v>-0.957366255144033</v>
      </c>
      <c r="T37" s="96">
        <v>196580.73</v>
      </c>
      <c r="U37" s="97">
        <v>12268</v>
      </c>
      <c r="V37" s="93">
        <f t="shared" si="1"/>
        <v>16.023861265079884</v>
      </c>
    </row>
    <row r="38" spans="1:22" s="60" customFormat="1" ht="11.25">
      <c r="A38" s="51">
        <v>32</v>
      </c>
      <c r="B38" s="52"/>
      <c r="C38" s="53" t="s">
        <v>110</v>
      </c>
      <c r="D38" s="54" t="s">
        <v>35</v>
      </c>
      <c r="E38" s="102" t="s">
        <v>111</v>
      </c>
      <c r="F38" s="56">
        <v>43574</v>
      </c>
      <c r="G38" s="106" t="s">
        <v>34</v>
      </c>
      <c r="H38" s="67">
        <v>16</v>
      </c>
      <c r="I38" s="67">
        <v>10</v>
      </c>
      <c r="J38" s="82">
        <v>10</v>
      </c>
      <c r="K38" s="68">
        <v>2</v>
      </c>
      <c r="L38" s="87">
        <v>5848.59</v>
      </c>
      <c r="M38" s="88">
        <v>507</v>
      </c>
      <c r="N38" s="85">
        <f>M38/J38</f>
        <v>50.7</v>
      </c>
      <c r="O38" s="89">
        <f t="shared" si="0"/>
        <v>11.535680473372782</v>
      </c>
      <c r="P38" s="58">
        <v>12319</v>
      </c>
      <c r="Q38" s="59">
        <v>1048</v>
      </c>
      <c r="R38" s="90">
        <f t="shared" si="5"/>
        <v>-0.525238249857943</v>
      </c>
      <c r="S38" s="90">
        <f t="shared" si="6"/>
        <v>-0.5162213740458015</v>
      </c>
      <c r="T38" s="87">
        <v>23996.28</v>
      </c>
      <c r="U38" s="88">
        <v>2062</v>
      </c>
      <c r="V38" s="93">
        <f t="shared" si="1"/>
        <v>11.637381183317167</v>
      </c>
    </row>
    <row r="39" spans="1:22" s="60" customFormat="1" ht="11.25">
      <c r="A39" s="51">
        <v>33</v>
      </c>
      <c r="B39" s="61" t="s">
        <v>24</v>
      </c>
      <c r="C39" s="53" t="s">
        <v>129</v>
      </c>
      <c r="D39" s="54" t="s">
        <v>26</v>
      </c>
      <c r="E39" s="102" t="s">
        <v>129</v>
      </c>
      <c r="F39" s="56">
        <v>43581</v>
      </c>
      <c r="G39" s="57" t="s">
        <v>40</v>
      </c>
      <c r="H39" s="67">
        <v>19</v>
      </c>
      <c r="I39" s="67">
        <v>19</v>
      </c>
      <c r="J39" s="82">
        <v>19</v>
      </c>
      <c r="K39" s="68">
        <v>1</v>
      </c>
      <c r="L39" s="87">
        <v>6861.69</v>
      </c>
      <c r="M39" s="88">
        <v>483</v>
      </c>
      <c r="N39" s="85">
        <f>M39/J39</f>
        <v>25.42105263157895</v>
      </c>
      <c r="O39" s="89">
        <f t="shared" si="0"/>
        <v>14.20639751552795</v>
      </c>
      <c r="P39" s="58"/>
      <c r="Q39" s="59"/>
      <c r="R39" s="90"/>
      <c r="S39" s="90"/>
      <c r="T39" s="87">
        <v>6861.69</v>
      </c>
      <c r="U39" s="88">
        <v>483</v>
      </c>
      <c r="V39" s="93">
        <f t="shared" si="1"/>
        <v>14.20639751552795</v>
      </c>
    </row>
    <row r="40" spans="1:22" s="60" customFormat="1" ht="11.25">
      <c r="A40" s="51">
        <v>34</v>
      </c>
      <c r="B40" s="52"/>
      <c r="C40" s="53" t="s">
        <v>118</v>
      </c>
      <c r="D40" s="54"/>
      <c r="E40" s="102" t="s">
        <v>118</v>
      </c>
      <c r="F40" s="56">
        <v>43595</v>
      </c>
      <c r="G40" s="57" t="s">
        <v>37</v>
      </c>
      <c r="H40" s="67">
        <v>21</v>
      </c>
      <c r="I40" s="67">
        <v>21</v>
      </c>
      <c r="J40" s="82">
        <v>21</v>
      </c>
      <c r="K40" s="68">
        <v>0</v>
      </c>
      <c r="L40" s="70">
        <v>5245</v>
      </c>
      <c r="M40" s="71">
        <v>398</v>
      </c>
      <c r="N40" s="85">
        <f>M40/J40</f>
        <v>18.952380952380953</v>
      </c>
      <c r="O40" s="89">
        <f t="shared" si="0"/>
        <v>13.178391959798995</v>
      </c>
      <c r="P40" s="58">
        <v>1069.21</v>
      </c>
      <c r="Q40" s="59">
        <v>214</v>
      </c>
      <c r="R40" s="90">
        <f>IF(P40&lt;&gt;0,-(P40-L40)/P40,"")</f>
        <v>3.9054909699684814</v>
      </c>
      <c r="S40" s="90">
        <f>IF(Q40&lt;&gt;0,-(Q40-M40)/Q40,"")</f>
        <v>0.8598130841121495</v>
      </c>
      <c r="T40" s="70">
        <v>7739.8099999999995</v>
      </c>
      <c r="U40" s="71">
        <v>897</v>
      </c>
      <c r="V40" s="93">
        <f t="shared" si="1"/>
        <v>8.62855072463768</v>
      </c>
    </row>
    <row r="41" spans="1:22" s="60" customFormat="1" ht="11.25">
      <c r="A41" s="51">
        <v>35</v>
      </c>
      <c r="B41" s="61" t="s">
        <v>24</v>
      </c>
      <c r="C41" s="62" t="s">
        <v>128</v>
      </c>
      <c r="D41" s="63" t="s">
        <v>26</v>
      </c>
      <c r="E41" s="103" t="s">
        <v>128</v>
      </c>
      <c r="F41" s="64">
        <v>43581</v>
      </c>
      <c r="G41" s="57" t="s">
        <v>29</v>
      </c>
      <c r="H41" s="69">
        <v>5</v>
      </c>
      <c r="I41" s="86">
        <v>5</v>
      </c>
      <c r="J41" s="84">
        <v>5</v>
      </c>
      <c r="K41" s="68">
        <v>1</v>
      </c>
      <c r="L41" s="96">
        <v>5941.98</v>
      </c>
      <c r="M41" s="97">
        <v>397</v>
      </c>
      <c r="N41" s="85">
        <f>M41/J41</f>
        <v>79.4</v>
      </c>
      <c r="O41" s="89">
        <f t="shared" si="0"/>
        <v>14.9672040302267</v>
      </c>
      <c r="P41" s="58"/>
      <c r="Q41" s="59"/>
      <c r="R41" s="90"/>
      <c r="S41" s="90"/>
      <c r="T41" s="96">
        <v>5941.98</v>
      </c>
      <c r="U41" s="97">
        <v>397</v>
      </c>
      <c r="V41" s="93">
        <f t="shared" si="1"/>
        <v>14.9672040302267</v>
      </c>
    </row>
    <row r="42" spans="1:22" s="60" customFormat="1" ht="11.25">
      <c r="A42" s="51">
        <v>36</v>
      </c>
      <c r="B42" s="52"/>
      <c r="C42" s="53" t="s">
        <v>68</v>
      </c>
      <c r="D42" s="54" t="s">
        <v>30</v>
      </c>
      <c r="E42" s="102" t="s">
        <v>69</v>
      </c>
      <c r="F42" s="56">
        <v>43532</v>
      </c>
      <c r="G42" s="57" t="s">
        <v>31</v>
      </c>
      <c r="H42" s="67">
        <v>303</v>
      </c>
      <c r="I42" s="67">
        <v>5</v>
      </c>
      <c r="J42" s="82">
        <v>5</v>
      </c>
      <c r="K42" s="68">
        <v>8</v>
      </c>
      <c r="L42" s="107">
        <v>1640</v>
      </c>
      <c r="M42" s="108">
        <v>294</v>
      </c>
      <c r="N42" s="85">
        <f>M42/J42</f>
        <v>58.8</v>
      </c>
      <c r="O42" s="89">
        <f t="shared" si="0"/>
        <v>5.578231292517007</v>
      </c>
      <c r="P42" s="58">
        <v>3060</v>
      </c>
      <c r="Q42" s="59">
        <v>533</v>
      </c>
      <c r="R42" s="90">
        <f aca="true" t="shared" si="7" ref="R42:R62">IF(P42&lt;&gt;0,-(P42-L42)/P42,"")</f>
        <v>-0.46405228758169936</v>
      </c>
      <c r="S42" s="90">
        <f aca="true" t="shared" si="8" ref="S42:S62">IF(Q42&lt;&gt;0,-(Q42-M42)/Q42,"")</f>
        <v>-0.44840525328330205</v>
      </c>
      <c r="T42" s="87">
        <v>1001999.91</v>
      </c>
      <c r="U42" s="88">
        <v>71848</v>
      </c>
      <c r="V42" s="93">
        <f t="shared" si="1"/>
        <v>13.94610719853023</v>
      </c>
    </row>
    <row r="43" spans="1:22" s="60" customFormat="1" ht="11.25">
      <c r="A43" s="51">
        <v>37</v>
      </c>
      <c r="B43" s="52"/>
      <c r="C43" s="53" t="s">
        <v>58</v>
      </c>
      <c r="D43" s="54" t="s">
        <v>28</v>
      </c>
      <c r="E43" s="102" t="s">
        <v>59</v>
      </c>
      <c r="F43" s="56">
        <v>43511</v>
      </c>
      <c r="G43" s="57" t="s">
        <v>36</v>
      </c>
      <c r="H43" s="67">
        <v>255</v>
      </c>
      <c r="I43" s="67">
        <v>3</v>
      </c>
      <c r="J43" s="82">
        <v>3</v>
      </c>
      <c r="K43" s="68">
        <v>11</v>
      </c>
      <c r="L43" s="87">
        <v>2318</v>
      </c>
      <c r="M43" s="92">
        <v>239</v>
      </c>
      <c r="N43" s="85">
        <f>M43/J43</f>
        <v>79.66666666666667</v>
      </c>
      <c r="O43" s="89">
        <f t="shared" si="0"/>
        <v>9.698744769874477</v>
      </c>
      <c r="P43" s="58">
        <v>2220</v>
      </c>
      <c r="Q43" s="66">
        <v>80</v>
      </c>
      <c r="R43" s="90">
        <f t="shared" si="7"/>
        <v>0.044144144144144144</v>
      </c>
      <c r="S43" s="90">
        <f t="shared" si="8"/>
        <v>1.9875</v>
      </c>
      <c r="T43" s="91">
        <v>1035145</v>
      </c>
      <c r="U43" s="92">
        <v>68205</v>
      </c>
      <c r="V43" s="93">
        <f t="shared" si="1"/>
        <v>15.176966498057327</v>
      </c>
    </row>
    <row r="44" spans="1:22" s="60" customFormat="1" ht="11.25">
      <c r="A44" s="51">
        <v>38</v>
      </c>
      <c r="B44" s="52"/>
      <c r="C44" s="53" t="s">
        <v>76</v>
      </c>
      <c r="D44" s="54" t="s">
        <v>28</v>
      </c>
      <c r="E44" s="102" t="s">
        <v>77</v>
      </c>
      <c r="F44" s="56">
        <v>43546</v>
      </c>
      <c r="G44" s="57" t="s">
        <v>31</v>
      </c>
      <c r="H44" s="67">
        <v>281</v>
      </c>
      <c r="I44" s="67">
        <v>2</v>
      </c>
      <c r="J44" s="82">
        <v>2</v>
      </c>
      <c r="K44" s="68">
        <v>6</v>
      </c>
      <c r="L44" s="87">
        <v>1320</v>
      </c>
      <c r="M44" s="88">
        <v>201</v>
      </c>
      <c r="N44" s="85">
        <f>M44/J44</f>
        <v>100.5</v>
      </c>
      <c r="O44" s="89">
        <f t="shared" si="0"/>
        <v>6.567164179104478</v>
      </c>
      <c r="P44" s="58">
        <v>1919</v>
      </c>
      <c r="Q44" s="59">
        <v>264</v>
      </c>
      <c r="R44" s="90">
        <f t="shared" si="7"/>
        <v>-0.31214174048983845</v>
      </c>
      <c r="S44" s="90">
        <f t="shared" si="8"/>
        <v>-0.23863636363636365</v>
      </c>
      <c r="T44" s="87">
        <v>948617.06</v>
      </c>
      <c r="U44" s="88">
        <v>60083</v>
      </c>
      <c r="V44" s="93">
        <f t="shared" si="1"/>
        <v>15.788443652946757</v>
      </c>
    </row>
    <row r="45" spans="1:22" s="60" customFormat="1" ht="11.25">
      <c r="A45" s="51">
        <v>39</v>
      </c>
      <c r="B45" s="52"/>
      <c r="C45" s="53" t="s">
        <v>41</v>
      </c>
      <c r="D45" s="54" t="s">
        <v>33</v>
      </c>
      <c r="E45" s="102" t="s">
        <v>42</v>
      </c>
      <c r="F45" s="56">
        <v>43021</v>
      </c>
      <c r="G45" s="57" t="s">
        <v>32</v>
      </c>
      <c r="H45" s="67">
        <v>92</v>
      </c>
      <c r="I45" s="67">
        <v>1</v>
      </c>
      <c r="J45" s="82">
        <v>1</v>
      </c>
      <c r="K45" s="68">
        <v>34</v>
      </c>
      <c r="L45" s="87">
        <v>1900.8</v>
      </c>
      <c r="M45" s="92">
        <v>190</v>
      </c>
      <c r="N45" s="85">
        <f>M45/J45</f>
        <v>190</v>
      </c>
      <c r="O45" s="89">
        <f t="shared" si="0"/>
        <v>10.00421052631579</v>
      </c>
      <c r="P45" s="58">
        <v>3088.8</v>
      </c>
      <c r="Q45" s="66">
        <v>618</v>
      </c>
      <c r="R45" s="90">
        <f t="shared" si="7"/>
        <v>-0.3846153846153847</v>
      </c>
      <c r="S45" s="90">
        <f t="shared" si="8"/>
        <v>-0.6925566343042071</v>
      </c>
      <c r="T45" s="91">
        <v>258252.58999999997</v>
      </c>
      <c r="U45" s="92">
        <v>30003</v>
      </c>
      <c r="V45" s="93">
        <f t="shared" si="1"/>
        <v>8.607558910775587</v>
      </c>
    </row>
    <row r="46" spans="1:22" s="60" customFormat="1" ht="11.25">
      <c r="A46" s="51">
        <v>40</v>
      </c>
      <c r="B46" s="52"/>
      <c r="C46" s="53" t="s">
        <v>54</v>
      </c>
      <c r="D46" s="54" t="s">
        <v>28</v>
      </c>
      <c r="E46" s="102" t="s">
        <v>55</v>
      </c>
      <c r="F46" s="56">
        <v>43455</v>
      </c>
      <c r="G46" s="57" t="s">
        <v>32</v>
      </c>
      <c r="H46" s="67">
        <v>250</v>
      </c>
      <c r="I46" s="67">
        <v>2</v>
      </c>
      <c r="J46" s="82">
        <v>2</v>
      </c>
      <c r="K46" s="68">
        <v>18</v>
      </c>
      <c r="L46" s="70">
        <v>1302</v>
      </c>
      <c r="M46" s="71">
        <v>186</v>
      </c>
      <c r="N46" s="85">
        <f>M46/J46</f>
        <v>93</v>
      </c>
      <c r="O46" s="89">
        <f t="shared" si="0"/>
        <v>7</v>
      </c>
      <c r="P46" s="58">
        <v>1435</v>
      </c>
      <c r="Q46" s="59">
        <v>209</v>
      </c>
      <c r="R46" s="90">
        <f t="shared" si="7"/>
        <v>-0.09268292682926829</v>
      </c>
      <c r="S46" s="90">
        <f t="shared" si="8"/>
        <v>-0.11004784688995216</v>
      </c>
      <c r="T46" s="94">
        <v>1322237.9400000004</v>
      </c>
      <c r="U46" s="95">
        <v>110233</v>
      </c>
      <c r="V46" s="93">
        <f t="shared" si="1"/>
        <v>11.99493745067267</v>
      </c>
    </row>
    <row r="47" spans="1:22" s="60" customFormat="1" ht="11.25">
      <c r="A47" s="51">
        <v>41</v>
      </c>
      <c r="B47" s="65"/>
      <c r="C47" s="62" t="s">
        <v>57</v>
      </c>
      <c r="D47" s="63" t="s">
        <v>33</v>
      </c>
      <c r="E47" s="103" t="s">
        <v>56</v>
      </c>
      <c r="F47" s="64">
        <v>43469</v>
      </c>
      <c r="G47" s="57" t="s">
        <v>60</v>
      </c>
      <c r="H47" s="69">
        <v>168</v>
      </c>
      <c r="I47" s="69">
        <v>1</v>
      </c>
      <c r="J47" s="82">
        <v>1</v>
      </c>
      <c r="K47" s="68">
        <v>16</v>
      </c>
      <c r="L47" s="70">
        <v>925</v>
      </c>
      <c r="M47" s="71">
        <v>185</v>
      </c>
      <c r="N47" s="85">
        <f>M47/J47</f>
        <v>185</v>
      </c>
      <c r="O47" s="89">
        <f t="shared" si="0"/>
        <v>5</v>
      </c>
      <c r="P47" s="58">
        <v>4978.5</v>
      </c>
      <c r="Q47" s="59">
        <v>369</v>
      </c>
      <c r="R47" s="90">
        <f t="shared" si="7"/>
        <v>-0.814201064577684</v>
      </c>
      <c r="S47" s="90">
        <f t="shared" si="8"/>
        <v>-0.4986449864498645</v>
      </c>
      <c r="T47" s="91">
        <v>413028.16000000003</v>
      </c>
      <c r="U47" s="92">
        <v>35789</v>
      </c>
      <c r="V47" s="93">
        <f t="shared" si="1"/>
        <v>11.540645449719188</v>
      </c>
    </row>
    <row r="48" spans="1:22" s="60" customFormat="1" ht="11.25">
      <c r="A48" s="51">
        <v>42</v>
      </c>
      <c r="B48" s="52"/>
      <c r="C48" s="53" t="s">
        <v>61</v>
      </c>
      <c r="D48" s="54" t="s">
        <v>30</v>
      </c>
      <c r="E48" s="102" t="s">
        <v>61</v>
      </c>
      <c r="F48" s="56">
        <v>43525</v>
      </c>
      <c r="G48" s="105" t="s">
        <v>32</v>
      </c>
      <c r="H48" s="67">
        <v>168</v>
      </c>
      <c r="I48" s="67">
        <v>1</v>
      </c>
      <c r="J48" s="82">
        <v>1</v>
      </c>
      <c r="K48" s="68">
        <v>9</v>
      </c>
      <c r="L48" s="87">
        <v>1166</v>
      </c>
      <c r="M48" s="88">
        <v>183</v>
      </c>
      <c r="N48" s="85">
        <f>M48/J48</f>
        <v>183</v>
      </c>
      <c r="O48" s="89">
        <f t="shared" si="0"/>
        <v>6.371584699453552</v>
      </c>
      <c r="P48" s="58">
        <v>1470</v>
      </c>
      <c r="Q48" s="59">
        <v>210</v>
      </c>
      <c r="R48" s="90">
        <f t="shared" si="7"/>
        <v>-0.20680272108843537</v>
      </c>
      <c r="S48" s="90">
        <f t="shared" si="8"/>
        <v>-0.12857142857142856</v>
      </c>
      <c r="T48" s="94">
        <v>466856.97</v>
      </c>
      <c r="U48" s="95">
        <v>33206</v>
      </c>
      <c r="V48" s="93">
        <f t="shared" si="1"/>
        <v>14.05941606938505</v>
      </c>
    </row>
    <row r="49" spans="1:22" s="60" customFormat="1" ht="11.25">
      <c r="A49" s="51">
        <v>43</v>
      </c>
      <c r="B49" s="52"/>
      <c r="C49" s="53" t="s">
        <v>64</v>
      </c>
      <c r="D49" s="54" t="s">
        <v>26</v>
      </c>
      <c r="E49" s="102" t="s">
        <v>63</v>
      </c>
      <c r="F49" s="56">
        <v>43525</v>
      </c>
      <c r="G49" s="106" t="s">
        <v>34</v>
      </c>
      <c r="H49" s="67">
        <v>17</v>
      </c>
      <c r="I49" s="67">
        <v>1</v>
      </c>
      <c r="J49" s="82">
        <v>1</v>
      </c>
      <c r="K49" s="68">
        <v>5</v>
      </c>
      <c r="L49" s="87">
        <v>1768</v>
      </c>
      <c r="M49" s="88">
        <v>177</v>
      </c>
      <c r="N49" s="85">
        <f>M49/J49</f>
        <v>177</v>
      </c>
      <c r="O49" s="89">
        <f t="shared" si="0"/>
        <v>9.98870056497175</v>
      </c>
      <c r="P49" s="58">
        <v>1590</v>
      </c>
      <c r="Q49" s="59">
        <v>159</v>
      </c>
      <c r="R49" s="90">
        <f t="shared" si="7"/>
        <v>0.1119496855345912</v>
      </c>
      <c r="S49" s="90">
        <f t="shared" si="8"/>
        <v>0.11320754716981132</v>
      </c>
      <c r="T49" s="87">
        <v>42807.62</v>
      </c>
      <c r="U49" s="88">
        <v>3826</v>
      </c>
      <c r="V49" s="93">
        <f t="shared" si="1"/>
        <v>11.188609513852589</v>
      </c>
    </row>
    <row r="50" spans="1:22" s="60" customFormat="1" ht="11.25">
      <c r="A50" s="51">
        <v>44</v>
      </c>
      <c r="B50" s="52"/>
      <c r="C50" s="53" t="s">
        <v>84</v>
      </c>
      <c r="D50" s="54" t="s">
        <v>38</v>
      </c>
      <c r="E50" s="102" t="s">
        <v>84</v>
      </c>
      <c r="F50" s="56">
        <v>43553</v>
      </c>
      <c r="G50" s="57" t="s">
        <v>39</v>
      </c>
      <c r="H50" s="67">
        <v>65</v>
      </c>
      <c r="I50" s="67">
        <v>2</v>
      </c>
      <c r="J50" s="82">
        <v>2</v>
      </c>
      <c r="K50" s="68">
        <v>5</v>
      </c>
      <c r="L50" s="87">
        <v>808</v>
      </c>
      <c r="M50" s="88">
        <v>169</v>
      </c>
      <c r="N50" s="85">
        <f>M50/J50</f>
        <v>84.5</v>
      </c>
      <c r="O50" s="89">
        <f t="shared" si="0"/>
        <v>4.781065088757397</v>
      </c>
      <c r="P50" s="58">
        <v>490</v>
      </c>
      <c r="Q50" s="59">
        <v>51</v>
      </c>
      <c r="R50" s="90">
        <f t="shared" si="7"/>
        <v>0.6489795918367347</v>
      </c>
      <c r="S50" s="90">
        <f t="shared" si="8"/>
        <v>2.3137254901960786</v>
      </c>
      <c r="T50" s="87">
        <v>49707.89</v>
      </c>
      <c r="U50" s="88">
        <v>3843</v>
      </c>
      <c r="V50" s="93">
        <f t="shared" si="1"/>
        <v>12.934657819411918</v>
      </c>
    </row>
    <row r="51" spans="1:22" s="60" customFormat="1" ht="11.25">
      <c r="A51" s="51">
        <v>45</v>
      </c>
      <c r="B51" s="52"/>
      <c r="C51" s="53" t="s">
        <v>44</v>
      </c>
      <c r="D51" s="54" t="s">
        <v>33</v>
      </c>
      <c r="E51" s="102" t="s">
        <v>45</v>
      </c>
      <c r="F51" s="56">
        <v>42944</v>
      </c>
      <c r="G51" s="57" t="s">
        <v>32</v>
      </c>
      <c r="H51" s="67">
        <v>166</v>
      </c>
      <c r="I51" s="72">
        <v>1</v>
      </c>
      <c r="J51" s="83">
        <v>1</v>
      </c>
      <c r="K51" s="72">
        <v>43</v>
      </c>
      <c r="L51" s="98">
        <v>1663.2</v>
      </c>
      <c r="M51" s="99">
        <v>166</v>
      </c>
      <c r="N51" s="85">
        <f>M51/J51</f>
        <v>166</v>
      </c>
      <c r="O51" s="89">
        <f t="shared" si="0"/>
        <v>10.019277108433736</v>
      </c>
      <c r="P51" s="58">
        <v>1782</v>
      </c>
      <c r="Q51" s="66">
        <v>178</v>
      </c>
      <c r="R51" s="90">
        <f t="shared" si="7"/>
        <v>-0.06666666666666664</v>
      </c>
      <c r="S51" s="90">
        <f t="shared" si="8"/>
        <v>-0.06741573033707865</v>
      </c>
      <c r="T51" s="100">
        <v>725765.3499999999</v>
      </c>
      <c r="U51" s="101">
        <v>73690</v>
      </c>
      <c r="V51" s="93">
        <f t="shared" si="1"/>
        <v>9.848898765097026</v>
      </c>
    </row>
    <row r="52" spans="1:22" s="60" customFormat="1" ht="11.25">
      <c r="A52" s="51">
        <v>46</v>
      </c>
      <c r="B52" s="52"/>
      <c r="C52" s="53" t="s">
        <v>74</v>
      </c>
      <c r="D52" s="54" t="s">
        <v>28</v>
      </c>
      <c r="E52" s="102" t="s">
        <v>75</v>
      </c>
      <c r="F52" s="56">
        <v>43546</v>
      </c>
      <c r="G52" s="57" t="s">
        <v>37</v>
      </c>
      <c r="H52" s="67">
        <v>23</v>
      </c>
      <c r="I52" s="67">
        <v>1</v>
      </c>
      <c r="J52" s="82">
        <v>1</v>
      </c>
      <c r="K52" s="68">
        <v>5</v>
      </c>
      <c r="L52" s="70">
        <v>831.6</v>
      </c>
      <c r="M52" s="71">
        <v>166</v>
      </c>
      <c r="N52" s="85">
        <f>M52/J52</f>
        <v>166</v>
      </c>
      <c r="O52" s="89">
        <f t="shared" si="0"/>
        <v>5.009638554216868</v>
      </c>
      <c r="P52" s="58">
        <v>339</v>
      </c>
      <c r="Q52" s="59">
        <v>68</v>
      </c>
      <c r="R52" s="90">
        <f t="shared" si="7"/>
        <v>1.4530973451327434</v>
      </c>
      <c r="S52" s="90">
        <f t="shared" si="8"/>
        <v>1.4411764705882353</v>
      </c>
      <c r="T52" s="70">
        <v>40735.64</v>
      </c>
      <c r="U52" s="71">
        <v>3925</v>
      </c>
      <c r="V52" s="93">
        <f t="shared" si="1"/>
        <v>10.378507006369427</v>
      </c>
    </row>
    <row r="53" spans="1:22" s="60" customFormat="1" ht="11.25">
      <c r="A53" s="51">
        <v>47</v>
      </c>
      <c r="B53" s="52"/>
      <c r="C53" s="53" t="s">
        <v>46</v>
      </c>
      <c r="D53" s="54" t="s">
        <v>33</v>
      </c>
      <c r="E53" s="102" t="s">
        <v>47</v>
      </c>
      <c r="F53" s="56">
        <v>42909</v>
      </c>
      <c r="G53" s="57" t="s">
        <v>32</v>
      </c>
      <c r="H53" s="67">
        <v>114</v>
      </c>
      <c r="I53" s="67">
        <v>1</v>
      </c>
      <c r="J53" s="82">
        <v>1</v>
      </c>
      <c r="K53" s="68">
        <v>38</v>
      </c>
      <c r="L53" s="87">
        <v>1425.6</v>
      </c>
      <c r="M53" s="92">
        <v>143</v>
      </c>
      <c r="N53" s="85">
        <f>M53/J53</f>
        <v>143</v>
      </c>
      <c r="O53" s="89">
        <f t="shared" si="0"/>
        <v>9.96923076923077</v>
      </c>
      <c r="P53" s="58">
        <v>3020.35</v>
      </c>
      <c r="Q53" s="66">
        <v>302</v>
      </c>
      <c r="R53" s="90">
        <f t="shared" si="7"/>
        <v>-0.5280017216547751</v>
      </c>
      <c r="S53" s="90">
        <f t="shared" si="8"/>
        <v>-0.5264900662251656</v>
      </c>
      <c r="T53" s="91">
        <v>302978.4299999998</v>
      </c>
      <c r="U53" s="92">
        <v>33739</v>
      </c>
      <c r="V53" s="93">
        <f t="shared" si="1"/>
        <v>8.980065502830547</v>
      </c>
    </row>
    <row r="54" spans="1:22" s="60" customFormat="1" ht="11.25">
      <c r="A54" s="51">
        <v>48</v>
      </c>
      <c r="B54" s="52"/>
      <c r="C54" s="53" t="s">
        <v>48</v>
      </c>
      <c r="D54" s="54" t="s">
        <v>30</v>
      </c>
      <c r="E54" s="102" t="s">
        <v>49</v>
      </c>
      <c r="F54" s="56">
        <v>42965</v>
      </c>
      <c r="G54" s="57" t="s">
        <v>32</v>
      </c>
      <c r="H54" s="67">
        <v>125</v>
      </c>
      <c r="I54" s="67">
        <v>1</v>
      </c>
      <c r="J54" s="82">
        <v>1</v>
      </c>
      <c r="K54" s="68">
        <v>26</v>
      </c>
      <c r="L54" s="87">
        <v>1425.6</v>
      </c>
      <c r="M54" s="92">
        <v>143</v>
      </c>
      <c r="N54" s="85">
        <f>M54/J54</f>
        <v>143</v>
      </c>
      <c r="O54" s="89">
        <f t="shared" si="0"/>
        <v>9.96923076923077</v>
      </c>
      <c r="P54" s="58">
        <v>3088.8</v>
      </c>
      <c r="Q54" s="66">
        <v>309</v>
      </c>
      <c r="R54" s="90">
        <f t="shared" si="7"/>
        <v>-0.5384615384615385</v>
      </c>
      <c r="S54" s="90">
        <f t="shared" si="8"/>
        <v>-0.5372168284789643</v>
      </c>
      <c r="T54" s="91">
        <v>297881.8599999999</v>
      </c>
      <c r="U54" s="92">
        <v>30439</v>
      </c>
      <c r="V54" s="93">
        <f t="shared" si="1"/>
        <v>9.786190742140015</v>
      </c>
    </row>
    <row r="55" spans="1:22" s="60" customFormat="1" ht="11.25">
      <c r="A55" s="51">
        <v>49</v>
      </c>
      <c r="B55" s="52"/>
      <c r="C55" s="53" t="s">
        <v>66</v>
      </c>
      <c r="D55" s="54" t="s">
        <v>35</v>
      </c>
      <c r="E55" s="102" t="s">
        <v>67</v>
      </c>
      <c r="F55" s="56">
        <v>43532</v>
      </c>
      <c r="G55" s="57" t="s">
        <v>37</v>
      </c>
      <c r="H55" s="67">
        <v>50</v>
      </c>
      <c r="I55" s="67">
        <v>1</v>
      </c>
      <c r="J55" s="82">
        <v>1</v>
      </c>
      <c r="K55" s="68">
        <v>8</v>
      </c>
      <c r="L55" s="70">
        <v>955</v>
      </c>
      <c r="M55" s="71">
        <v>73</v>
      </c>
      <c r="N55" s="85">
        <f>M55/J55</f>
        <v>73</v>
      </c>
      <c r="O55" s="89">
        <f t="shared" si="0"/>
        <v>13.082191780821917</v>
      </c>
      <c r="P55" s="58">
        <v>6535.6</v>
      </c>
      <c r="Q55" s="59">
        <v>956</v>
      </c>
      <c r="R55" s="90">
        <f t="shared" si="7"/>
        <v>-0.8538772262684375</v>
      </c>
      <c r="S55" s="90">
        <f t="shared" si="8"/>
        <v>-0.9236401673640168</v>
      </c>
      <c r="T55" s="70">
        <v>351600.89999999997</v>
      </c>
      <c r="U55" s="71">
        <v>25964</v>
      </c>
      <c r="V55" s="93">
        <f t="shared" si="1"/>
        <v>13.54186180865814</v>
      </c>
    </row>
    <row r="56" spans="1:22" s="60" customFormat="1" ht="11.25">
      <c r="A56" s="51">
        <v>50</v>
      </c>
      <c r="B56" s="52"/>
      <c r="C56" s="53" t="s">
        <v>112</v>
      </c>
      <c r="D56" s="54" t="s">
        <v>26</v>
      </c>
      <c r="E56" s="102" t="s">
        <v>112</v>
      </c>
      <c r="F56" s="56">
        <v>43574</v>
      </c>
      <c r="G56" s="57" t="s">
        <v>40</v>
      </c>
      <c r="H56" s="67">
        <v>48</v>
      </c>
      <c r="I56" s="67">
        <v>2</v>
      </c>
      <c r="J56" s="82">
        <v>2</v>
      </c>
      <c r="K56" s="68">
        <v>2</v>
      </c>
      <c r="L56" s="87">
        <v>950</v>
      </c>
      <c r="M56" s="88">
        <v>72</v>
      </c>
      <c r="N56" s="85">
        <f>M56/J56</f>
        <v>36</v>
      </c>
      <c r="O56" s="89">
        <f t="shared" si="0"/>
        <v>13.194444444444445</v>
      </c>
      <c r="P56" s="58">
        <v>22939.69</v>
      </c>
      <c r="Q56" s="59">
        <v>1570</v>
      </c>
      <c r="R56" s="90">
        <f t="shared" si="7"/>
        <v>-0.9585870602436214</v>
      </c>
      <c r="S56" s="90">
        <f t="shared" si="8"/>
        <v>-0.954140127388535</v>
      </c>
      <c r="T56" s="87">
        <v>23889.69</v>
      </c>
      <c r="U56" s="88">
        <v>1642</v>
      </c>
      <c r="V56" s="93">
        <f t="shared" si="1"/>
        <v>14.549141291108404</v>
      </c>
    </row>
    <row r="57" spans="1:22" s="60" customFormat="1" ht="11.25">
      <c r="A57" s="51">
        <v>51</v>
      </c>
      <c r="B57" s="52"/>
      <c r="C57" s="53" t="s">
        <v>102</v>
      </c>
      <c r="D57" s="54" t="s">
        <v>33</v>
      </c>
      <c r="E57" s="102" t="s">
        <v>101</v>
      </c>
      <c r="F57" s="56">
        <v>43567</v>
      </c>
      <c r="G57" s="57" t="s">
        <v>23</v>
      </c>
      <c r="H57" s="67">
        <v>62</v>
      </c>
      <c r="I57" s="67">
        <v>1</v>
      </c>
      <c r="J57" s="82">
        <v>1</v>
      </c>
      <c r="K57" s="68">
        <v>3</v>
      </c>
      <c r="L57" s="87">
        <v>1052</v>
      </c>
      <c r="M57" s="88">
        <v>53</v>
      </c>
      <c r="N57" s="85">
        <f>M57/J57</f>
        <v>53</v>
      </c>
      <c r="O57" s="89">
        <f t="shared" si="0"/>
        <v>19.849056603773583</v>
      </c>
      <c r="P57" s="58">
        <v>44995</v>
      </c>
      <c r="Q57" s="59">
        <v>2210</v>
      </c>
      <c r="R57" s="90">
        <f t="shared" si="7"/>
        <v>-0.9766196244027114</v>
      </c>
      <c r="S57" s="90">
        <f t="shared" si="8"/>
        <v>-0.9760180995475113</v>
      </c>
      <c r="T57" s="87">
        <v>202348</v>
      </c>
      <c r="U57" s="88">
        <v>10481</v>
      </c>
      <c r="V57" s="93">
        <f t="shared" si="1"/>
        <v>19.306173075088253</v>
      </c>
    </row>
    <row r="58" spans="1:22" s="60" customFormat="1" ht="11.25">
      <c r="A58" s="51">
        <v>52</v>
      </c>
      <c r="B58" s="52"/>
      <c r="C58" s="53" t="s">
        <v>82</v>
      </c>
      <c r="D58" s="54" t="s">
        <v>30</v>
      </c>
      <c r="E58" s="102" t="s">
        <v>83</v>
      </c>
      <c r="F58" s="56">
        <v>43553</v>
      </c>
      <c r="G58" s="104" t="s">
        <v>50</v>
      </c>
      <c r="H58" s="67">
        <v>200</v>
      </c>
      <c r="I58" s="67">
        <v>5</v>
      </c>
      <c r="J58" s="82">
        <v>3</v>
      </c>
      <c r="K58" s="68">
        <v>3</v>
      </c>
      <c r="L58" s="87">
        <v>507</v>
      </c>
      <c r="M58" s="88">
        <v>51</v>
      </c>
      <c r="N58" s="85">
        <f>M58/J58</f>
        <v>17</v>
      </c>
      <c r="O58" s="89">
        <f t="shared" si="0"/>
        <v>9.941176470588236</v>
      </c>
      <c r="P58" s="58">
        <v>4787</v>
      </c>
      <c r="Q58" s="59">
        <v>558</v>
      </c>
      <c r="R58" s="90">
        <f t="shared" si="7"/>
        <v>-0.8940881554209317</v>
      </c>
      <c r="S58" s="90">
        <f t="shared" si="8"/>
        <v>-0.9086021505376344</v>
      </c>
      <c r="T58" s="87">
        <v>321215</v>
      </c>
      <c r="U58" s="88">
        <v>22274</v>
      </c>
      <c r="V58" s="93">
        <f t="shared" si="1"/>
        <v>14.421073897818085</v>
      </c>
    </row>
    <row r="59" spans="1:22" s="60" customFormat="1" ht="11.25">
      <c r="A59" s="51">
        <v>53</v>
      </c>
      <c r="B59" s="52"/>
      <c r="C59" s="53" t="s">
        <v>52</v>
      </c>
      <c r="D59" s="54" t="s">
        <v>35</v>
      </c>
      <c r="E59" s="102" t="s">
        <v>53</v>
      </c>
      <c r="F59" s="56">
        <v>43434</v>
      </c>
      <c r="G59" s="57" t="s">
        <v>34</v>
      </c>
      <c r="H59" s="67">
        <v>14</v>
      </c>
      <c r="I59" s="67">
        <v>1</v>
      </c>
      <c r="J59" s="82">
        <v>1</v>
      </c>
      <c r="K59" s="68">
        <v>8</v>
      </c>
      <c r="L59" s="70">
        <v>476</v>
      </c>
      <c r="M59" s="71">
        <v>41</v>
      </c>
      <c r="N59" s="85">
        <f>M59/J59</f>
        <v>41</v>
      </c>
      <c r="O59" s="89">
        <f t="shared" si="0"/>
        <v>11.609756097560975</v>
      </c>
      <c r="P59" s="58">
        <v>1475</v>
      </c>
      <c r="Q59" s="59">
        <v>147</v>
      </c>
      <c r="R59" s="90">
        <f t="shared" si="7"/>
        <v>-0.6772881355932203</v>
      </c>
      <c r="S59" s="90">
        <f t="shared" si="8"/>
        <v>-0.7210884353741497</v>
      </c>
      <c r="T59" s="87">
        <v>100946.44</v>
      </c>
      <c r="U59" s="88">
        <v>9085</v>
      </c>
      <c r="V59" s="93">
        <f t="shared" si="1"/>
        <v>11.111330764997248</v>
      </c>
    </row>
    <row r="60" spans="1:22" s="60" customFormat="1" ht="11.25">
      <c r="A60" s="51">
        <v>54</v>
      </c>
      <c r="B60" s="52"/>
      <c r="C60" s="53" t="s">
        <v>65</v>
      </c>
      <c r="D60" s="54" t="s">
        <v>25</v>
      </c>
      <c r="E60" s="102" t="s">
        <v>65</v>
      </c>
      <c r="F60" s="56">
        <v>43525</v>
      </c>
      <c r="G60" s="57" t="s">
        <v>39</v>
      </c>
      <c r="H60" s="67">
        <v>97</v>
      </c>
      <c r="I60" s="67">
        <v>1</v>
      </c>
      <c r="J60" s="82">
        <v>1</v>
      </c>
      <c r="K60" s="68">
        <v>9</v>
      </c>
      <c r="L60" s="87">
        <v>234</v>
      </c>
      <c r="M60" s="88">
        <v>23</v>
      </c>
      <c r="N60" s="85">
        <f>M60/J60</f>
        <v>23</v>
      </c>
      <c r="O60" s="89">
        <f t="shared" si="0"/>
        <v>10.173913043478262</v>
      </c>
      <c r="P60" s="58">
        <v>389</v>
      </c>
      <c r="Q60" s="59">
        <v>35</v>
      </c>
      <c r="R60" s="90">
        <f t="shared" si="7"/>
        <v>-0.39845758354755784</v>
      </c>
      <c r="S60" s="90">
        <f t="shared" si="8"/>
        <v>-0.34285714285714286</v>
      </c>
      <c r="T60" s="87">
        <v>135913.06</v>
      </c>
      <c r="U60" s="88">
        <v>9706</v>
      </c>
      <c r="V60" s="93">
        <f t="shared" si="1"/>
        <v>14.002994024314857</v>
      </c>
    </row>
    <row r="61" spans="1:22" s="60" customFormat="1" ht="11.25">
      <c r="A61" s="51">
        <v>55</v>
      </c>
      <c r="B61" s="52"/>
      <c r="C61" s="53" t="s">
        <v>86</v>
      </c>
      <c r="D61" s="54" t="s">
        <v>30</v>
      </c>
      <c r="E61" s="102" t="s">
        <v>86</v>
      </c>
      <c r="F61" s="56">
        <v>43560</v>
      </c>
      <c r="G61" s="104" t="s">
        <v>50</v>
      </c>
      <c r="H61" s="67">
        <v>63</v>
      </c>
      <c r="I61" s="67">
        <v>1</v>
      </c>
      <c r="J61" s="82">
        <v>1</v>
      </c>
      <c r="K61" s="68">
        <v>4</v>
      </c>
      <c r="L61" s="87">
        <v>263</v>
      </c>
      <c r="M61" s="88">
        <v>19</v>
      </c>
      <c r="N61" s="85">
        <f>M61/J61</f>
        <v>19</v>
      </c>
      <c r="O61" s="89">
        <f t="shared" si="0"/>
        <v>13.842105263157896</v>
      </c>
      <c r="P61" s="58">
        <v>808</v>
      </c>
      <c r="Q61" s="59">
        <v>60</v>
      </c>
      <c r="R61" s="90">
        <f t="shared" si="7"/>
        <v>-0.6745049504950495</v>
      </c>
      <c r="S61" s="90">
        <f t="shared" si="8"/>
        <v>-0.6833333333333333</v>
      </c>
      <c r="T61" s="87">
        <v>53671</v>
      </c>
      <c r="U61" s="88">
        <v>4011</v>
      </c>
      <c r="V61" s="93">
        <f t="shared" si="1"/>
        <v>13.380952380952381</v>
      </c>
    </row>
    <row r="62" spans="1:22" s="60" customFormat="1" ht="11.25">
      <c r="A62" s="51">
        <v>56</v>
      </c>
      <c r="B62" s="52"/>
      <c r="C62" s="53" t="s">
        <v>97</v>
      </c>
      <c r="D62" s="54" t="s">
        <v>38</v>
      </c>
      <c r="E62" s="102" t="s">
        <v>97</v>
      </c>
      <c r="F62" s="56">
        <v>43567</v>
      </c>
      <c r="G62" s="57" t="s">
        <v>31</v>
      </c>
      <c r="H62" s="67">
        <v>36</v>
      </c>
      <c r="I62" s="67">
        <v>1</v>
      </c>
      <c r="J62" s="82">
        <v>1</v>
      </c>
      <c r="K62" s="68">
        <v>3</v>
      </c>
      <c r="L62" s="87">
        <v>69</v>
      </c>
      <c r="M62" s="88">
        <v>5</v>
      </c>
      <c r="N62" s="85">
        <f>M62/J62</f>
        <v>5</v>
      </c>
      <c r="O62" s="89">
        <f t="shared" si="0"/>
        <v>13.8</v>
      </c>
      <c r="P62" s="58">
        <v>301</v>
      </c>
      <c r="Q62" s="59">
        <v>22</v>
      </c>
      <c r="R62" s="90">
        <f t="shared" si="7"/>
        <v>-0.770764119601329</v>
      </c>
      <c r="S62" s="90">
        <f t="shared" si="8"/>
        <v>-0.7727272727272727</v>
      </c>
      <c r="T62" s="87">
        <v>24835.91</v>
      </c>
      <c r="U62" s="88">
        <v>1864</v>
      </c>
      <c r="V62" s="93">
        <f t="shared" si="1"/>
        <v>13.323986051502146</v>
      </c>
    </row>
    <row r="63" spans="20:21" ht="11.25">
      <c r="T63" s="12"/>
      <c r="U63" s="11"/>
    </row>
    <row r="64" spans="20:21" ht="11.25">
      <c r="T64" s="12"/>
      <c r="U64" s="11"/>
    </row>
    <row r="65" spans="20:21" ht="11.25">
      <c r="T65" s="12"/>
      <c r="U65" s="11"/>
    </row>
    <row r="66" spans="20:21" ht="11.25">
      <c r="T66" s="12"/>
      <c r="U66" s="11"/>
    </row>
    <row r="67" spans="20:21" ht="11.25">
      <c r="T67" s="12"/>
      <c r="U67" s="11"/>
    </row>
    <row r="68" spans="20:21" ht="11.25">
      <c r="T68" s="12"/>
      <c r="U68" s="11"/>
    </row>
    <row r="69" spans="20:21" ht="11.25">
      <c r="T69" s="12"/>
      <c r="U69" s="11"/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2019-05-21T09:58:16Z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