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23865" windowHeight="10260" tabRatio="595" activeTab="0"/>
  </bookViews>
  <sheets>
    <sheet name="1-3.3.2019 (hafta sonu)" sheetId="1" r:id="rId1"/>
  </sheets>
  <definedNames>
    <definedName name="Excel_BuiltIn__FilterDatabase" localSheetId="0">'1-3.3.2019 (hafta sonu)'!$A$1:$AB$43</definedName>
    <definedName name="_xlnm.Print_Area" localSheetId="0">'1-3.3.2019 (hafta sonu)'!#REF!</definedName>
  </definedNames>
  <calcPr fullCalcOnLoad="1"/>
</workbook>
</file>

<file path=xl/sharedStrings.xml><?xml version="1.0" encoding="utf-8"?>
<sst xmlns="http://schemas.openxmlformats.org/spreadsheetml/2006/main" count="189" uniqueCount="104">
  <si>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</si>
  <si>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</si>
  <si>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</si>
  <si>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</si>
  <si>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</si>
  <si>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</si>
  <si>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</si>
  <si>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</si>
  <si>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</si>
  <si>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</si>
  <si>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</si>
  <si>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</si>
  <si>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</si>
  <si>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</si>
  <si>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</si>
  <si>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</si>
  <si>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</si>
  <si>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</si>
  <si>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</si>
  <si>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</si>
  <si>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</si>
  <si>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</si>
  <si>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</si>
  <si>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</si>
  <si>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</si>
  <si>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</si>
  <si>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</si>
  <si>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</si>
  <si>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</si>
  <si>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</si>
  <si>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</si>
  <si>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</si>
  <si>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</si>
  <si>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</si>
  <si>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CHANTIER FILMS</t>
  </si>
  <si>
    <t>G</t>
  </si>
  <si>
    <t>CGVMARS DAĞITIM</t>
  </si>
  <si>
    <t>BİR FİLM</t>
  </si>
  <si>
    <t>7+</t>
  </si>
  <si>
    <t>DERİN FİLM</t>
  </si>
  <si>
    <t>FİLMARTI</t>
  </si>
  <si>
    <t>13+</t>
  </si>
  <si>
    <t>ÖZEN FİLM</t>
  </si>
  <si>
    <t>BS DAĞITIM</t>
  </si>
  <si>
    <t>13+15A</t>
  </si>
  <si>
    <t>MC FİLM</t>
  </si>
  <si>
    <t>ESCAPE ROOM</t>
  </si>
  <si>
    <t>CJET</t>
  </si>
  <si>
    <t>A STAR IS BORN</t>
  </si>
  <si>
    <t>BİR YILDIZ DOĞUYOR</t>
  </si>
  <si>
    <t>MÜSLÜM</t>
  </si>
  <si>
    <t>RAFADAN TAYFA</t>
  </si>
  <si>
    <t>BOHEMIAN RHAPSODY</t>
  </si>
  <si>
    <t>KOYVER GİTSİN</t>
  </si>
  <si>
    <t>YEŞİL REHBER</t>
  </si>
  <si>
    <t>GREEN BOOK</t>
  </si>
  <si>
    <t>THE BAD NUN</t>
  </si>
  <si>
    <t>THE BAD NUN: KÖTÜLÜK İÇİNDE</t>
  </si>
  <si>
    <t>BİZİM İÇİN ŞAMPİYON</t>
  </si>
  <si>
    <t>BEKARLIĞA FEDA</t>
  </si>
  <si>
    <t>GLASS</t>
  </si>
  <si>
    <t xml:space="preserve">CAN DOSTLAR </t>
  </si>
  <si>
    <t>ÇİÇERO</t>
  </si>
  <si>
    <t>CAN DOSTLAR</t>
  </si>
  <si>
    <t>HOW TO TRAIN YOUR DRAGON: THE HIDDEN WORLD</t>
  </si>
  <si>
    <t>EJDERHANI NASIL EĞİTİRSİN 3</t>
  </si>
  <si>
    <t>ORGANİZE İŞLER SAZAN SARMALI</t>
  </si>
  <si>
    <t>ÖLÜMCÜL LABİRENT</t>
  </si>
  <si>
    <t>SİR-AYET</t>
  </si>
  <si>
    <t>JIN GUI ZI</t>
  </si>
  <si>
    <t>MUCİZE UĞUR BÖCEĞİ</t>
  </si>
  <si>
    <t>THE FAVOURITE</t>
  </si>
  <si>
    <t>SAAYIN GÖZDESİ</t>
  </si>
  <si>
    <t>THE LEGO MOVIE SEQUEL</t>
  </si>
  <si>
    <t>LEGO FİLMİ 2</t>
  </si>
  <si>
    <t>AT ETERNITY'S GATE</t>
  </si>
  <si>
    <t>SONSUZLUĞUN KAPISINDA</t>
  </si>
  <si>
    <t>HEP YEK 3</t>
  </si>
  <si>
    <t>BİR AŞK İKİ HAYAT</t>
  </si>
  <si>
    <t>ADELINE</t>
  </si>
  <si>
    <t>ŞEYTANIN BÜYÜSÜ</t>
  </si>
  <si>
    <t>ASTERIX: LE SECRET DE LA POTION MAGIQUE</t>
  </si>
  <si>
    <t>ASTERİKS: SİHİRLİ İKSİRİN SIRRI</t>
  </si>
  <si>
    <t>ALITA: BATTLE ANGLE</t>
  </si>
  <si>
    <t>ALITA: SAVAŞ MELEĞİ</t>
  </si>
  <si>
    <t>TEZ: 13. GECE</t>
  </si>
  <si>
    <t>SİBEL</t>
  </si>
  <si>
    <t>SNEZHNAYA KOROLEVA: ZAZERKALE</t>
  </si>
  <si>
    <t>KARLAR KRALİÇESİ 4</t>
  </si>
  <si>
    <t>DÖNDÜM BEN</t>
  </si>
  <si>
    <t>NEW YORK IN NEW YORK</t>
  </si>
  <si>
    <t>HAPPY DEATH DAY 2U</t>
  </si>
  <si>
    <t>ÖLÜM GÜNÜN KUTLU OLSUN 2</t>
  </si>
  <si>
    <t>BLACKWELL</t>
  </si>
  <si>
    <t>TME FILMS</t>
  </si>
  <si>
    <t>GİT BE ABİ</t>
  </si>
  <si>
    <t>KUAI BA WO GE DAI ZOI</t>
  </si>
  <si>
    <t>1 - 3 MART  2019 / 9. VİZYON HAFTASI</t>
  </si>
  <si>
    <t>TABALUGA</t>
  </si>
  <si>
    <t>ÖLDÜR BENİ SEVGİLİM</t>
  </si>
  <si>
    <t>MUTLU LAZZARO</t>
  </si>
  <si>
    <t>LAZZARO FELICE</t>
  </si>
  <si>
    <t>MUSABBAR</t>
  </si>
  <si>
    <t>YALAN DOLAN</t>
  </si>
</sst>
</file>

<file path=xl/styles.xml><?xml version="1.0" encoding="utf-8"?>
<styleSheet xmlns="http://schemas.openxmlformats.org/spreadsheetml/2006/main">
  <numFmts count="4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 numFmtId="192" formatCode="&quot;Evet&quot;;&quot;Evet&quot;;&quot;Hayır&quot;"/>
    <numFmt numFmtId="193" formatCode="&quot;Doğru&quot;;&quot;Doğru&quot;;&quot;Yanlış&quot;"/>
    <numFmt numFmtId="194" formatCode="&quot;Açık&quot;;&quot;Açık&quot;;&quot;Kapalı&quot;"/>
    <numFmt numFmtId="195" formatCode="[$€-2]\ #,##0.00_);[Red]\([$€-2]\ #,##0.00\)"/>
    <numFmt numFmtId="196" formatCode="mmm/yyyy"/>
  </numFmts>
  <fonts count="87">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sz val="7"/>
      <color indexed="23"/>
      <name val="Calibri"/>
      <family val="2"/>
    </font>
    <font>
      <sz val="5"/>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1"/>
      <name val="Calibri"/>
      <family val="2"/>
    </font>
    <font>
      <b/>
      <sz val="7"/>
      <color theme="0" tint="-0.4999699890613556"/>
      <name val="Calibri"/>
      <family val="2"/>
    </font>
    <font>
      <sz val="7"/>
      <color theme="0" tint="-0.4999699890613556"/>
      <name val="Calibri"/>
      <family val="2"/>
    </font>
    <font>
      <sz val="5"/>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5" fillId="20" borderId="5" applyNumberFormat="0" applyAlignment="0" applyProtection="0"/>
    <xf numFmtId="0" fontId="3" fillId="0" borderId="0">
      <alignment/>
      <protection/>
    </xf>
    <xf numFmtId="0" fontId="31" fillId="21" borderId="0" applyNumberFormat="0" applyBorder="0" applyAlignment="0" applyProtection="0"/>
    <xf numFmtId="0" fontId="66" fillId="22" borderId="6" applyNumberFormat="0" applyAlignment="0" applyProtection="0"/>
    <xf numFmtId="0" fontId="67" fillId="20" borderId="6" applyNumberFormat="0" applyAlignment="0" applyProtection="0"/>
    <xf numFmtId="0" fontId="68" fillId="23" borderId="7" applyNumberFormat="0" applyAlignment="0" applyProtection="0"/>
    <xf numFmtId="0" fontId="69" fillId="24" borderId="0" applyNumberFormat="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1"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72"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73" fillId="0" borderId="10" applyNumberFormat="0" applyFill="0" applyAlignment="0" applyProtection="0"/>
    <xf numFmtId="0" fontId="74"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38">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0"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79"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79"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72"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79"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72"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79"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1"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79" fontId="6" fillId="0" borderId="14" xfId="0" applyNumberFormat="1" applyFont="1" applyFill="1" applyBorder="1" applyAlignment="1" applyProtection="1">
      <alignment horizontal="center" vertical="center"/>
      <protection locked="0"/>
    </xf>
    <xf numFmtId="178" fontId="6" fillId="35" borderId="14" xfId="0" applyNumberFormat="1" applyFont="1" applyFill="1" applyBorder="1" applyAlignment="1" applyProtection="1">
      <alignment horizontal="center" vertical="center"/>
      <protection/>
    </xf>
    <xf numFmtId="49" fontId="26" fillId="0" borderId="14" xfId="0" applyNumberFormat="1" applyFont="1" applyFill="1" applyBorder="1" applyAlignment="1">
      <alignment horizontal="left" vertical="center"/>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5" fillId="0" borderId="14" xfId="46" applyNumberFormat="1" applyFont="1" applyFill="1" applyBorder="1" applyAlignment="1" applyProtection="1">
      <alignment horizontal="right" vertical="center"/>
      <protection locked="0"/>
    </xf>
    <xf numFmtId="3" fontId="75" fillId="0" borderId="14" xfId="46" applyNumberFormat="1" applyFont="1" applyFill="1" applyBorder="1" applyAlignment="1" applyProtection="1">
      <alignment horizontal="right" vertical="center"/>
      <protection locked="0"/>
    </xf>
    <xf numFmtId="4" fontId="75" fillId="0" borderId="14" xfId="44" applyNumberFormat="1" applyFont="1" applyFill="1" applyBorder="1" applyAlignment="1" applyProtection="1">
      <alignment horizontal="right" vertical="center"/>
      <protection locked="0"/>
    </xf>
    <xf numFmtId="3" fontId="75"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6" fillId="36" borderId="13" xfId="0" applyNumberFormat="1" applyFont="1" applyFill="1" applyBorder="1" applyAlignment="1" applyProtection="1">
      <alignment horizontal="center" vertical="center" textRotation="90"/>
      <protection locked="0"/>
    </xf>
    <xf numFmtId="0" fontId="77" fillId="35" borderId="0" xfId="0" applyFont="1" applyFill="1" applyAlignment="1">
      <alignment horizontal="center" vertical="center"/>
    </xf>
    <xf numFmtId="0" fontId="78" fillId="35" borderId="0" xfId="0" applyNumberFormat="1" applyFont="1" applyFill="1" applyAlignment="1">
      <alignment horizontal="center" vertical="center"/>
    </xf>
    <xf numFmtId="0" fontId="79" fillId="35" borderId="0" xfId="0" applyFont="1" applyFill="1" applyBorder="1" applyAlignment="1" applyProtection="1">
      <alignment horizontal="center" vertical="center"/>
      <protection locked="0"/>
    </xf>
    <xf numFmtId="0" fontId="80" fillId="36" borderId="12" xfId="0" applyFont="1" applyFill="1" applyBorder="1" applyAlignment="1" applyProtection="1">
      <alignment horizontal="center"/>
      <protection locked="0"/>
    </xf>
    <xf numFmtId="0" fontId="80" fillId="36" borderId="13" xfId="0" applyNumberFormat="1" applyFont="1" applyFill="1" applyBorder="1" applyAlignment="1" applyProtection="1">
      <alignment horizontal="center" vertical="center" textRotation="90"/>
      <protection locked="0"/>
    </xf>
    <xf numFmtId="4" fontId="81" fillId="35" borderId="0" xfId="0" applyNumberFormat="1" applyFont="1" applyFill="1" applyBorder="1" applyAlignment="1" applyProtection="1">
      <alignment horizontal="center" vertical="center"/>
      <protection/>
    </xf>
    <xf numFmtId="0" fontId="82" fillId="0" borderId="14" xfId="0" applyFont="1" applyFill="1" applyBorder="1" applyAlignment="1">
      <alignment horizontal="center" vertical="center"/>
    </xf>
    <xf numFmtId="0" fontId="82" fillId="0" borderId="14" xfId="0" applyFont="1" applyFill="1" applyBorder="1" applyAlignment="1" applyProtection="1">
      <alignment horizontal="center" vertical="center"/>
      <protection locked="0"/>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32" applyNumberFormat="1" applyFont="1" applyFill="1" applyBorder="1" applyAlignment="1" applyProtection="1">
      <alignment vertical="center"/>
      <protection/>
    </xf>
    <xf numFmtId="2" fontId="6" fillId="0" borderId="14" xfId="132" applyNumberFormat="1" applyFont="1" applyFill="1" applyBorder="1" applyAlignment="1" applyProtection="1">
      <alignment vertical="center"/>
      <protection/>
    </xf>
    <xf numFmtId="177" fontId="6" fillId="0" borderId="14" xfId="134"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5" applyNumberFormat="1" applyFont="1" applyFill="1" applyBorder="1" applyAlignment="1" applyProtection="1">
      <alignment horizontal="right" vertical="center"/>
      <protection/>
    </xf>
    <xf numFmtId="3" fontId="23" fillId="0" borderId="14" xfId="65"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4" fontId="23" fillId="0" borderId="14" xfId="0" applyNumberFormat="1" applyFont="1" applyFill="1" applyBorder="1" applyAlignment="1">
      <alignment horizontal="right" vertical="center"/>
    </xf>
    <xf numFmtId="3" fontId="23" fillId="0" borderId="14" xfId="0" applyNumberFormat="1" applyFont="1" applyFill="1" applyBorder="1" applyAlignment="1">
      <alignment horizontal="right" vertical="center"/>
    </xf>
    <xf numFmtId="0" fontId="6" fillId="0" borderId="14" xfId="0" applyNumberFormat="1" applyFont="1" applyFill="1" applyBorder="1" applyAlignment="1" applyProtection="1">
      <alignment vertical="center"/>
      <protection/>
    </xf>
    <xf numFmtId="179" fontId="6" fillId="0" borderId="14" xfId="0" applyNumberFormat="1" applyFont="1" applyFill="1" applyBorder="1" applyAlignment="1" applyProtection="1">
      <alignment horizontal="center" vertical="center"/>
      <protection locked="0"/>
    </xf>
    <xf numFmtId="0" fontId="83" fillId="0" borderId="14" xfId="0" applyFont="1" applyBorder="1" applyAlignment="1">
      <alignment horizontal="center" vertical="center"/>
    </xf>
    <xf numFmtId="4" fontId="83" fillId="0" borderId="14" xfId="0" applyNumberFormat="1" applyFont="1" applyBorder="1" applyAlignment="1">
      <alignment vertical="center"/>
    </xf>
    <xf numFmtId="3" fontId="83" fillId="0" borderId="14" xfId="0" applyNumberFormat="1" applyFont="1" applyBorder="1" applyAlignment="1">
      <alignment vertical="center"/>
    </xf>
    <xf numFmtId="0" fontId="82" fillId="0" borderId="14" xfId="0" applyFont="1" applyBorder="1" applyAlignment="1">
      <alignment horizontal="center" vertical="center"/>
    </xf>
    <xf numFmtId="0" fontId="84" fillId="0" borderId="14" xfId="0" applyFont="1" applyFill="1" applyBorder="1" applyAlignment="1">
      <alignment vertical="center"/>
    </xf>
    <xf numFmtId="0" fontId="85" fillId="0" borderId="14" xfId="0" applyFont="1" applyFill="1" applyBorder="1" applyAlignment="1">
      <alignment vertical="center"/>
    </xf>
    <xf numFmtId="181" fontId="28" fillId="0" borderId="14" xfId="0" applyNumberFormat="1" applyFont="1" applyFill="1" applyBorder="1" applyAlignment="1">
      <alignment vertical="center"/>
    </xf>
    <xf numFmtId="0" fontId="86" fillId="0" borderId="14" xfId="0" applyFont="1" applyBorder="1" applyAlignment="1">
      <alignment vertical="center"/>
    </xf>
    <xf numFmtId="0" fontId="28" fillId="0" borderId="14" xfId="0" applyNumberFormat="1" applyFont="1" applyFill="1" applyBorder="1" applyAlignment="1" applyProtection="1">
      <alignment vertical="center"/>
      <protection locked="0"/>
    </xf>
    <xf numFmtId="0" fontId="83" fillId="0" borderId="14" xfId="0" applyFont="1" applyBorder="1" applyAlignment="1">
      <alignment vertical="center"/>
    </xf>
    <xf numFmtId="0" fontId="83" fillId="0" borderId="14" xfId="0" applyFont="1" applyBorder="1" applyAlignment="1">
      <alignment horizontal="center" vertical="center"/>
    </xf>
    <xf numFmtId="4" fontId="83" fillId="0" borderId="14" xfId="0" applyNumberFormat="1" applyFont="1" applyBorder="1" applyAlignment="1">
      <alignment vertical="center"/>
    </xf>
    <xf numFmtId="3" fontId="83" fillId="0" borderId="14" xfId="0" applyNumberFormat="1" applyFont="1" applyBorder="1" applyAlignment="1">
      <alignment vertical="center"/>
    </xf>
    <xf numFmtId="4" fontId="75" fillId="35" borderId="14" xfId="0" applyNumberFormat="1" applyFont="1" applyFill="1" applyBorder="1" applyAlignment="1" applyProtection="1">
      <alignment horizontal="right" vertical="center"/>
      <protection/>
    </xf>
    <xf numFmtId="0" fontId="86" fillId="0" borderId="14" xfId="0" applyFont="1" applyBorder="1" applyAlignment="1">
      <alignment vertical="center"/>
    </xf>
    <xf numFmtId="0" fontId="83" fillId="0" borderId="14" xfId="0" applyFont="1" applyBorder="1" applyAlignment="1">
      <alignment vertical="center"/>
    </xf>
    <xf numFmtId="4" fontId="23" fillId="0" borderId="14" xfId="0" applyNumberFormat="1" applyFont="1" applyFill="1" applyBorder="1" applyAlignment="1">
      <alignment horizontal="right" vertical="center"/>
    </xf>
    <xf numFmtId="3" fontId="23" fillId="0" borderId="14" xfId="0" applyNumberFormat="1" applyFont="1" applyFill="1" applyBorder="1" applyAlignment="1">
      <alignment horizontal="right" vertical="center"/>
    </xf>
    <xf numFmtId="0" fontId="83" fillId="0" borderId="14" xfId="0" applyFont="1" applyBorder="1" applyAlignment="1">
      <alignment vertical="center"/>
    </xf>
    <xf numFmtId="0" fontId="86" fillId="0" borderId="14" xfId="0" applyFont="1" applyBorder="1" applyAlignment="1">
      <alignment vertical="center"/>
    </xf>
    <xf numFmtId="49" fontId="28" fillId="0" borderId="14" xfId="0" applyNumberFormat="1" applyFont="1" applyFill="1" applyBorder="1" applyAlignment="1">
      <alignment vertical="center"/>
    </xf>
    <xf numFmtId="0" fontId="86" fillId="0" borderId="14" xfId="0" applyFont="1" applyBorder="1" applyAlignment="1">
      <alignment horizontal="center" vertical="center"/>
    </xf>
    <xf numFmtId="0" fontId="82" fillId="0" borderId="14" xfId="0" applyFont="1" applyBorder="1" applyAlignment="1">
      <alignment horizontal="center" vertical="center"/>
    </xf>
    <xf numFmtId="3" fontId="75" fillId="35" borderId="14" xfId="0" applyNumberFormat="1" applyFont="1" applyFill="1" applyBorder="1" applyAlignment="1" applyProtection="1">
      <alignment horizontal="right" vertical="center"/>
      <protection/>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1"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31">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Followed Hyperlink" xfId="70"/>
    <cellStyle name="Hyperlink" xfId="71"/>
    <cellStyle name="Köprü 2" xfId="72"/>
    <cellStyle name="Kötü" xfId="73"/>
    <cellStyle name="Normal 10" xfId="74"/>
    <cellStyle name="Normal 11" xfId="75"/>
    <cellStyle name="Normal 11 2" xfId="76"/>
    <cellStyle name="Normal 12" xfId="77"/>
    <cellStyle name="Normal 12 2" xfId="78"/>
    <cellStyle name="Normal 2" xfId="79"/>
    <cellStyle name="Normal 2 10 10" xfId="80"/>
    <cellStyle name="Normal 2 10 10 2" xfId="81"/>
    <cellStyle name="Normal 2 2" xfId="82"/>
    <cellStyle name="Normal 2 2 2" xfId="83"/>
    <cellStyle name="Normal 2 2 2 2" xfId="84"/>
    <cellStyle name="Normal 2 2 3" xfId="85"/>
    <cellStyle name="Normal 2 2 4" xfId="86"/>
    <cellStyle name="Normal 2 2 5" xfId="87"/>
    <cellStyle name="Normal 2 2 5 2" xfId="88"/>
    <cellStyle name="Normal 2 3" xfId="89"/>
    <cellStyle name="Normal 2 4" xfId="90"/>
    <cellStyle name="Normal 2 5" xfId="91"/>
    <cellStyle name="Normal 2 5 2" xfId="92"/>
    <cellStyle name="Normal 3" xfId="93"/>
    <cellStyle name="Normal 3 2" xfId="94"/>
    <cellStyle name="Normal 4" xfId="95"/>
    <cellStyle name="Normal 4 2" xfId="96"/>
    <cellStyle name="Normal 5" xfId="97"/>
    <cellStyle name="Normal 5 2" xfId="98"/>
    <cellStyle name="Normal 5 2 2" xfId="99"/>
    <cellStyle name="Normal 5 3" xfId="100"/>
    <cellStyle name="Normal 5 4" xfId="101"/>
    <cellStyle name="Normal 5 5" xfId="102"/>
    <cellStyle name="Normal 6" xfId="103"/>
    <cellStyle name="Normal 6 2" xfId="104"/>
    <cellStyle name="Normal 6 3" xfId="105"/>
    <cellStyle name="Normal 6 4" xfId="106"/>
    <cellStyle name="Normal 7" xfId="107"/>
    <cellStyle name="Normal 7 2" xfId="108"/>
    <cellStyle name="Normal 8" xfId="109"/>
    <cellStyle name="Normal 9" xfId="110"/>
    <cellStyle name="Not" xfId="111"/>
    <cellStyle name="Nötr" xfId="112"/>
    <cellStyle name="Onaylı" xfId="113"/>
    <cellStyle name="Currency" xfId="114"/>
    <cellStyle name="Currency [0]" xfId="115"/>
    <cellStyle name="ParaBirimi 2" xfId="116"/>
    <cellStyle name="ParaBirimi 3" xfId="117"/>
    <cellStyle name="Toplam" xfId="118"/>
    <cellStyle name="Uyarı Metni" xfId="119"/>
    <cellStyle name="Virgül 10" xfId="120"/>
    <cellStyle name="Virgül 2" xfId="121"/>
    <cellStyle name="Virgül 2 2" xfId="122"/>
    <cellStyle name="Virgül 3" xfId="123"/>
    <cellStyle name="Virgül 3 2" xfId="124"/>
    <cellStyle name="Virgül 4" xfId="125"/>
    <cellStyle name="Vurgu1" xfId="126"/>
    <cellStyle name="Vurgu2" xfId="127"/>
    <cellStyle name="Vurgu3" xfId="128"/>
    <cellStyle name="Vurgu4" xfId="129"/>
    <cellStyle name="Vurgu5" xfId="130"/>
    <cellStyle name="Vurgu6" xfId="131"/>
    <cellStyle name="Percent" xfId="132"/>
    <cellStyle name="Yüzde 2" xfId="133"/>
    <cellStyle name="Yüzde 2 2" xfId="134"/>
    <cellStyle name="Yüzde 2 3" xfId="135"/>
    <cellStyle name="Yüzde 2 4" xfId="136"/>
    <cellStyle name="Yüzde 2 4 2" xfId="137"/>
    <cellStyle name="Yüzde 3" xfId="138"/>
    <cellStyle name="Yüzde 4" xfId="139"/>
    <cellStyle name="Yüzde 5" xfId="140"/>
    <cellStyle name="Yüzde 6" xfId="141"/>
    <cellStyle name="Yüzde 6 2" xfId="142"/>
    <cellStyle name="Yüzde 7" xfId="143"/>
    <cellStyle name="Yüzde 7 2"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3"/>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75"/>
  <cols>
    <col min="1" max="1" width="2.7109375" style="1" bestFit="1" customWidth="1"/>
    <col min="2" max="2" width="3.28125" style="2" bestFit="1" customWidth="1"/>
    <col min="3" max="3" width="29.8515625" style="3" bestFit="1" customWidth="1"/>
    <col min="4" max="4" width="4.00390625" style="4" bestFit="1" customWidth="1"/>
    <col min="5" max="5" width="14.57421875" style="6" bestFit="1" customWidth="1"/>
    <col min="6" max="6" width="5.8515625" style="7" bestFit="1" customWidth="1"/>
    <col min="7" max="7" width="13.57421875" style="8" bestFit="1" customWidth="1"/>
    <col min="8" max="9" width="3.140625" style="9" bestFit="1" customWidth="1"/>
    <col min="10" max="10" width="3.140625" style="83" bestFit="1" customWidth="1"/>
    <col min="11" max="11" width="2.57421875" style="10" bestFit="1" customWidth="1"/>
    <col min="12" max="12" width="7.28125" style="11" bestFit="1" customWidth="1"/>
    <col min="13" max="13" width="4.8515625" style="12" bestFit="1" customWidth="1"/>
    <col min="14" max="14" width="7.28125" style="11" bestFit="1" customWidth="1"/>
    <col min="15" max="15" width="4.8515625" style="12" bestFit="1" customWidth="1"/>
    <col min="16" max="16" width="7.28125" style="13" bestFit="1" customWidth="1"/>
    <col min="17" max="17" width="6.710937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8.28125" style="18" bestFit="1" customWidth="1"/>
    <col min="23" max="23" width="5.57421875" style="17" bestFit="1" customWidth="1"/>
    <col min="24" max="25" width="5.00390625" style="19" bestFit="1" customWidth="1"/>
    <col min="26" max="26" width="9.00390625" style="13" bestFit="1" customWidth="1"/>
    <col min="27" max="27" width="6.7109375" style="14" bestFit="1" customWidth="1"/>
    <col min="28" max="28" width="4.28125" style="20" bestFit="1" customWidth="1"/>
    <col min="29" max="16384" width="4.421875" style="3" customWidth="1"/>
  </cols>
  <sheetData>
    <row r="1" spans="1:28" s="26" customFormat="1" ht="12.75">
      <c r="A1" s="21"/>
      <c r="B1" s="134" t="s">
        <v>0</v>
      </c>
      <c r="C1" s="134"/>
      <c r="D1" s="22"/>
      <c r="E1" s="23"/>
      <c r="F1" s="24"/>
      <c r="G1" s="23"/>
      <c r="H1" s="25"/>
      <c r="I1" s="75"/>
      <c r="J1" s="78"/>
      <c r="K1" s="25"/>
      <c r="L1" s="135" t="s">
        <v>1</v>
      </c>
      <c r="M1" s="135"/>
      <c r="N1" s="135"/>
      <c r="O1" s="135"/>
      <c r="P1" s="135"/>
      <c r="Q1" s="135"/>
      <c r="R1" s="135"/>
      <c r="S1" s="135"/>
      <c r="T1" s="135"/>
      <c r="U1" s="135"/>
      <c r="V1" s="135"/>
      <c r="W1" s="135"/>
      <c r="X1" s="135"/>
      <c r="Y1" s="135"/>
      <c r="Z1" s="135"/>
      <c r="AA1" s="135"/>
      <c r="AB1" s="135"/>
    </row>
    <row r="2" spans="1:28" s="26" customFormat="1" ht="12.75">
      <c r="A2" s="21"/>
      <c r="B2" s="136" t="s">
        <v>2</v>
      </c>
      <c r="C2" s="136"/>
      <c r="D2" s="27"/>
      <c r="E2" s="28"/>
      <c r="F2" s="29"/>
      <c r="G2" s="28"/>
      <c r="H2" s="30"/>
      <c r="I2" s="30"/>
      <c r="J2" s="79"/>
      <c r="K2" s="31"/>
      <c r="L2" s="135"/>
      <c r="M2" s="135"/>
      <c r="N2" s="135"/>
      <c r="O2" s="135"/>
      <c r="P2" s="135"/>
      <c r="Q2" s="135"/>
      <c r="R2" s="135"/>
      <c r="S2" s="135"/>
      <c r="T2" s="135"/>
      <c r="U2" s="135"/>
      <c r="V2" s="135"/>
      <c r="W2" s="135"/>
      <c r="X2" s="135"/>
      <c r="Y2" s="135"/>
      <c r="Z2" s="135"/>
      <c r="AA2" s="135"/>
      <c r="AB2" s="135"/>
    </row>
    <row r="3" spans="1:28" s="26" customFormat="1" ht="11.25">
      <c r="A3" s="21"/>
      <c r="B3" s="137" t="s">
        <v>97</v>
      </c>
      <c r="C3" s="137"/>
      <c r="D3" s="32"/>
      <c r="E3" s="33"/>
      <c r="F3" s="34"/>
      <c r="G3" s="33"/>
      <c r="H3" s="35"/>
      <c r="I3" s="35"/>
      <c r="J3" s="80"/>
      <c r="K3" s="35"/>
      <c r="L3" s="135"/>
      <c r="M3" s="135"/>
      <c r="N3" s="135"/>
      <c r="O3" s="135"/>
      <c r="P3" s="135"/>
      <c r="Q3" s="135"/>
      <c r="R3" s="135"/>
      <c r="S3" s="135"/>
      <c r="T3" s="135"/>
      <c r="U3" s="135"/>
      <c r="V3" s="135"/>
      <c r="W3" s="135"/>
      <c r="X3" s="135"/>
      <c r="Y3" s="135"/>
      <c r="Z3" s="135"/>
      <c r="AA3" s="135"/>
      <c r="AB3" s="135"/>
    </row>
    <row r="4" spans="1:28" s="42" customFormat="1" ht="11.25" customHeight="1">
      <c r="A4" s="36"/>
      <c r="B4" s="37"/>
      <c r="C4" s="38"/>
      <c r="D4" s="39"/>
      <c r="E4" s="38"/>
      <c r="F4" s="40"/>
      <c r="G4" s="41"/>
      <c r="H4" s="41"/>
      <c r="I4" s="76"/>
      <c r="J4" s="81"/>
      <c r="K4" s="41"/>
      <c r="L4" s="133" t="s">
        <v>3</v>
      </c>
      <c r="M4" s="133"/>
      <c r="N4" s="133" t="s">
        <v>4</v>
      </c>
      <c r="O4" s="133"/>
      <c r="P4" s="133" t="s">
        <v>5</v>
      </c>
      <c r="Q4" s="133"/>
      <c r="R4" s="133" t="s">
        <v>6</v>
      </c>
      <c r="S4" s="133"/>
      <c r="T4" s="133"/>
      <c r="U4" s="133"/>
      <c r="V4" s="133" t="s">
        <v>7</v>
      </c>
      <c r="W4" s="133"/>
      <c r="X4" s="133" t="s">
        <v>8</v>
      </c>
      <c r="Y4" s="133"/>
      <c r="Z4" s="133" t="s">
        <v>9</v>
      </c>
      <c r="AA4" s="133"/>
      <c r="AB4" s="133"/>
    </row>
    <row r="5" spans="1:28" s="53" customFormat="1" ht="57.75">
      <c r="A5" s="43"/>
      <c r="B5" s="44"/>
      <c r="C5" s="45" t="s">
        <v>10</v>
      </c>
      <c r="D5" s="46" t="s">
        <v>11</v>
      </c>
      <c r="E5" s="45" t="s">
        <v>12</v>
      </c>
      <c r="F5" s="47" t="s">
        <v>13</v>
      </c>
      <c r="G5" s="48" t="s">
        <v>14</v>
      </c>
      <c r="H5" s="49" t="s">
        <v>15</v>
      </c>
      <c r="I5" s="77" t="s">
        <v>16</v>
      </c>
      <c r="J5" s="82"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0" customFormat="1" ht="11.25">
      <c r="A7" s="54">
        <v>1</v>
      </c>
      <c r="B7" s="61" t="s">
        <v>29</v>
      </c>
      <c r="C7" s="56" t="s">
        <v>99</v>
      </c>
      <c r="D7" s="57" t="s">
        <v>31</v>
      </c>
      <c r="E7" s="115" t="s">
        <v>99</v>
      </c>
      <c r="F7" s="58">
        <v>43525</v>
      </c>
      <c r="G7" s="118" t="s">
        <v>47</v>
      </c>
      <c r="H7" s="68">
        <v>386</v>
      </c>
      <c r="I7" s="68">
        <v>386</v>
      </c>
      <c r="J7" s="84">
        <v>581</v>
      </c>
      <c r="K7" s="69">
        <v>1</v>
      </c>
      <c r="L7" s="89">
        <v>409227</v>
      </c>
      <c r="M7" s="90">
        <v>24208</v>
      </c>
      <c r="N7" s="89">
        <v>884700</v>
      </c>
      <c r="O7" s="90">
        <v>51745</v>
      </c>
      <c r="P7" s="89">
        <v>935118</v>
      </c>
      <c r="Q7" s="90">
        <v>56181</v>
      </c>
      <c r="R7" s="91">
        <f aca="true" t="shared" si="0" ref="R7:R43">L7+N7+P7</f>
        <v>2229045</v>
      </c>
      <c r="S7" s="92">
        <f aca="true" t="shared" si="1" ref="S7:S43">M7+O7+Q7</f>
        <v>132134</v>
      </c>
      <c r="T7" s="93">
        <f>S7/J7</f>
        <v>227.42512908777968</v>
      </c>
      <c r="U7" s="94">
        <f aca="true" t="shared" si="2" ref="U7:U43">R7/S7</f>
        <v>16.869579366400774</v>
      </c>
      <c r="V7" s="86"/>
      <c r="W7" s="87"/>
      <c r="X7" s="95">
        <f aca="true" t="shared" si="3" ref="X7:Y10">IF(V7&lt;&gt;0,-(V7-R7)/V7,"")</f>
      </c>
      <c r="Y7" s="95">
        <f t="shared" si="3"/>
      </c>
      <c r="Z7" s="96">
        <v>2229044</v>
      </c>
      <c r="AA7" s="97">
        <v>132134</v>
      </c>
      <c r="AB7" s="100">
        <f aca="true" t="shared" si="4" ref="AB7:AB43">Z7/AA7</f>
        <v>16.869571798325943</v>
      </c>
    </row>
    <row r="8" spans="1:28" s="60" customFormat="1" ht="11.25">
      <c r="A8" s="54">
        <v>2</v>
      </c>
      <c r="B8" s="55"/>
      <c r="C8" s="56" t="s">
        <v>66</v>
      </c>
      <c r="D8" s="57" t="s">
        <v>31</v>
      </c>
      <c r="E8" s="115" t="s">
        <v>66</v>
      </c>
      <c r="F8" s="58">
        <v>43497</v>
      </c>
      <c r="G8" s="118" t="s">
        <v>47</v>
      </c>
      <c r="H8" s="68">
        <v>422</v>
      </c>
      <c r="I8" s="68">
        <v>382</v>
      </c>
      <c r="J8" s="84">
        <v>418</v>
      </c>
      <c r="K8" s="69">
        <v>5</v>
      </c>
      <c r="L8" s="89">
        <v>217593</v>
      </c>
      <c r="M8" s="90">
        <v>13656</v>
      </c>
      <c r="N8" s="89">
        <v>494191</v>
      </c>
      <c r="O8" s="90">
        <v>30176</v>
      </c>
      <c r="P8" s="89">
        <v>563677</v>
      </c>
      <c r="Q8" s="90">
        <v>34711</v>
      </c>
      <c r="R8" s="91">
        <f t="shared" si="0"/>
        <v>1275461</v>
      </c>
      <c r="S8" s="92">
        <f t="shared" si="1"/>
        <v>78543</v>
      </c>
      <c r="T8" s="93">
        <f>S8/J8</f>
        <v>187.9019138755981</v>
      </c>
      <c r="U8" s="94">
        <f t="shared" si="2"/>
        <v>16.239015571088448</v>
      </c>
      <c r="V8" s="86">
        <v>2581645</v>
      </c>
      <c r="W8" s="87">
        <v>155137</v>
      </c>
      <c r="X8" s="95">
        <f t="shared" si="3"/>
        <v>-0.5059502758899849</v>
      </c>
      <c r="Y8" s="95">
        <f t="shared" si="3"/>
        <v>-0.49371845530079866</v>
      </c>
      <c r="Z8" s="96">
        <v>52508369</v>
      </c>
      <c r="AA8" s="97">
        <v>3384867</v>
      </c>
      <c r="AB8" s="100">
        <f t="shared" si="4"/>
        <v>15.512683068492795</v>
      </c>
    </row>
    <row r="9" spans="1:28" s="60" customFormat="1" ht="11.25">
      <c r="A9" s="54">
        <v>3</v>
      </c>
      <c r="B9" s="55"/>
      <c r="C9" s="56" t="s">
        <v>87</v>
      </c>
      <c r="D9" s="57" t="s">
        <v>33</v>
      </c>
      <c r="E9" s="115" t="s">
        <v>88</v>
      </c>
      <c r="F9" s="58">
        <v>43518</v>
      </c>
      <c r="G9" s="59" t="s">
        <v>36</v>
      </c>
      <c r="H9" s="68">
        <v>354</v>
      </c>
      <c r="I9" s="68">
        <v>354</v>
      </c>
      <c r="J9" s="84">
        <v>354</v>
      </c>
      <c r="K9" s="69">
        <v>1</v>
      </c>
      <c r="L9" s="89">
        <v>77375.83</v>
      </c>
      <c r="M9" s="90">
        <v>5466</v>
      </c>
      <c r="N9" s="89">
        <v>379713.9</v>
      </c>
      <c r="O9" s="90">
        <v>23188</v>
      </c>
      <c r="P9" s="89">
        <v>411589.31</v>
      </c>
      <c r="Q9" s="90">
        <v>25312</v>
      </c>
      <c r="R9" s="91">
        <f t="shared" si="0"/>
        <v>868679.04</v>
      </c>
      <c r="S9" s="92">
        <f t="shared" si="1"/>
        <v>53966</v>
      </c>
      <c r="T9" s="93">
        <f>S9/J9</f>
        <v>152.4463276836158</v>
      </c>
      <c r="U9" s="94">
        <f t="shared" si="2"/>
        <v>16.09678390097469</v>
      </c>
      <c r="V9" s="86">
        <v>1081876.24</v>
      </c>
      <c r="W9" s="87">
        <v>66274</v>
      </c>
      <c r="X9" s="95">
        <f t="shared" si="3"/>
        <v>-0.19706246622072035</v>
      </c>
      <c r="Y9" s="95">
        <f t="shared" si="3"/>
        <v>-0.18571385460361528</v>
      </c>
      <c r="Z9" s="96">
        <v>2345182.71</v>
      </c>
      <c r="AA9" s="97">
        <v>149014</v>
      </c>
      <c r="AB9" s="100">
        <f t="shared" si="4"/>
        <v>15.738002536674406</v>
      </c>
    </row>
    <row r="10" spans="1:28" s="60" customFormat="1" ht="11.25">
      <c r="A10" s="54">
        <v>4</v>
      </c>
      <c r="B10" s="55"/>
      <c r="C10" s="56" t="s">
        <v>77</v>
      </c>
      <c r="D10" s="57" t="s">
        <v>30</v>
      </c>
      <c r="E10" s="115" t="s">
        <v>77</v>
      </c>
      <c r="F10" s="58">
        <v>43511</v>
      </c>
      <c r="G10" s="59" t="s">
        <v>36</v>
      </c>
      <c r="H10" s="68">
        <v>326</v>
      </c>
      <c r="I10" s="68">
        <v>319</v>
      </c>
      <c r="J10" s="84">
        <v>325</v>
      </c>
      <c r="K10" s="69">
        <v>3</v>
      </c>
      <c r="L10" s="89">
        <v>142320.97</v>
      </c>
      <c r="M10" s="90">
        <v>9140</v>
      </c>
      <c r="N10" s="89">
        <v>300024.99</v>
      </c>
      <c r="O10" s="90">
        <v>18842</v>
      </c>
      <c r="P10" s="89">
        <v>390534.95</v>
      </c>
      <c r="Q10" s="90">
        <v>24341</v>
      </c>
      <c r="R10" s="91">
        <f t="shared" si="0"/>
        <v>832880.9099999999</v>
      </c>
      <c r="S10" s="92">
        <f t="shared" si="1"/>
        <v>52323</v>
      </c>
      <c r="T10" s="93">
        <f>S10/J10</f>
        <v>160.99384615384616</v>
      </c>
      <c r="U10" s="94">
        <f t="shared" si="2"/>
        <v>15.918064904535289</v>
      </c>
      <c r="V10" s="86">
        <v>1627365.96</v>
      </c>
      <c r="W10" s="87">
        <v>103595</v>
      </c>
      <c r="X10" s="95">
        <f t="shared" si="3"/>
        <v>-0.48820306527733937</v>
      </c>
      <c r="Y10" s="95">
        <f t="shared" si="3"/>
        <v>-0.49492736135913895</v>
      </c>
      <c r="Z10" s="96">
        <v>6522681.41</v>
      </c>
      <c r="AA10" s="97">
        <v>436957</v>
      </c>
      <c r="AB10" s="100">
        <f t="shared" si="4"/>
        <v>14.927513256453153</v>
      </c>
    </row>
    <row r="11" spans="1:28" s="60" customFormat="1" ht="11.25">
      <c r="A11" s="54">
        <v>5</v>
      </c>
      <c r="B11" s="55"/>
      <c r="C11" s="56" t="s">
        <v>78</v>
      </c>
      <c r="D11" s="57" t="s">
        <v>38</v>
      </c>
      <c r="E11" s="115" t="s">
        <v>78</v>
      </c>
      <c r="F11" s="58">
        <v>43511</v>
      </c>
      <c r="G11" s="118" t="s">
        <v>47</v>
      </c>
      <c r="H11" s="68">
        <v>363</v>
      </c>
      <c r="I11" s="68">
        <v>354</v>
      </c>
      <c r="J11" s="84">
        <v>370</v>
      </c>
      <c r="K11" s="69">
        <v>3</v>
      </c>
      <c r="L11" s="89">
        <v>184393</v>
      </c>
      <c r="M11" s="90">
        <v>11304</v>
      </c>
      <c r="N11" s="89">
        <v>338351</v>
      </c>
      <c r="O11" s="90">
        <v>19884</v>
      </c>
      <c r="P11" s="89">
        <v>319915</v>
      </c>
      <c r="Q11" s="90">
        <v>19284</v>
      </c>
      <c r="R11" s="91">
        <f t="shared" si="0"/>
        <v>842659</v>
      </c>
      <c r="S11" s="92">
        <f t="shared" si="1"/>
        <v>50472</v>
      </c>
      <c r="T11" s="93">
        <f>S11/J11</f>
        <v>136.4108108108108</v>
      </c>
      <c r="U11" s="94">
        <f t="shared" si="2"/>
        <v>16.695573783483912</v>
      </c>
      <c r="V11" s="86">
        <v>1684259</v>
      </c>
      <c r="W11" s="87">
        <v>101159</v>
      </c>
      <c r="X11" s="95">
        <f aca="true" t="shared" si="5" ref="X11:X33">IF(V11&lt;&gt;0,-(V11-R11)/V11,"")</f>
        <v>-0.49968561842329473</v>
      </c>
      <c r="Y11" s="95">
        <f aca="true" t="shared" si="6" ref="Y11:Y33">IF(W11&lt;&gt;0,-(W11-S11)/W11,"")</f>
        <v>-0.5010626834982552</v>
      </c>
      <c r="Z11" s="96">
        <v>6809356</v>
      </c>
      <c r="AA11" s="97">
        <v>439015</v>
      </c>
      <c r="AB11" s="100">
        <f t="shared" si="4"/>
        <v>15.510531530813298</v>
      </c>
    </row>
    <row r="12" spans="1:28" s="60" customFormat="1" ht="11.25">
      <c r="A12" s="54">
        <v>6</v>
      </c>
      <c r="B12" s="61" t="s">
        <v>29</v>
      </c>
      <c r="C12" s="62" t="s">
        <v>103</v>
      </c>
      <c r="D12" s="63" t="s">
        <v>31</v>
      </c>
      <c r="E12" s="117" t="s">
        <v>103</v>
      </c>
      <c r="F12" s="64">
        <v>43525</v>
      </c>
      <c r="G12" s="59" t="s">
        <v>94</v>
      </c>
      <c r="H12" s="70">
        <v>304</v>
      </c>
      <c r="I12" s="70">
        <v>304</v>
      </c>
      <c r="J12" s="84">
        <v>304</v>
      </c>
      <c r="K12" s="69">
        <v>1</v>
      </c>
      <c r="L12" s="89">
        <v>110206.74</v>
      </c>
      <c r="M12" s="90">
        <v>6842</v>
      </c>
      <c r="N12" s="89">
        <v>237062.22</v>
      </c>
      <c r="O12" s="90">
        <v>14576</v>
      </c>
      <c r="P12" s="89">
        <v>280741.8</v>
      </c>
      <c r="Q12" s="90">
        <v>17285</v>
      </c>
      <c r="R12" s="91">
        <f t="shared" si="0"/>
        <v>628010.76</v>
      </c>
      <c r="S12" s="92">
        <f t="shared" si="1"/>
        <v>38703</v>
      </c>
      <c r="T12" s="93">
        <f>S12/J12</f>
        <v>127.3125</v>
      </c>
      <c r="U12" s="94">
        <f t="shared" si="2"/>
        <v>16.226410355786374</v>
      </c>
      <c r="V12" s="86"/>
      <c r="W12" s="87"/>
      <c r="X12" s="95">
        <f t="shared" si="5"/>
      </c>
      <c r="Y12" s="95">
        <f t="shared" si="6"/>
      </c>
      <c r="Z12" s="98">
        <v>628010.76</v>
      </c>
      <c r="AA12" s="99">
        <v>38703</v>
      </c>
      <c r="AB12" s="100">
        <f t="shared" si="4"/>
        <v>16.226410355786374</v>
      </c>
    </row>
    <row r="13" spans="1:28" s="60" customFormat="1" ht="11.25">
      <c r="A13" s="54">
        <v>7</v>
      </c>
      <c r="B13" s="55"/>
      <c r="C13" s="56" t="s">
        <v>91</v>
      </c>
      <c r="D13" s="57" t="s">
        <v>44</v>
      </c>
      <c r="E13" s="115" t="s">
        <v>92</v>
      </c>
      <c r="F13" s="58">
        <v>43518</v>
      </c>
      <c r="G13" s="59" t="s">
        <v>28</v>
      </c>
      <c r="H13" s="68">
        <v>249</v>
      </c>
      <c r="I13" s="68">
        <v>237</v>
      </c>
      <c r="J13" s="84">
        <v>237</v>
      </c>
      <c r="K13" s="69">
        <v>2</v>
      </c>
      <c r="L13" s="89">
        <v>104668</v>
      </c>
      <c r="M13" s="90">
        <v>6184</v>
      </c>
      <c r="N13" s="89">
        <v>225495</v>
      </c>
      <c r="O13" s="90">
        <v>13205</v>
      </c>
      <c r="P13" s="89">
        <v>170171</v>
      </c>
      <c r="Q13" s="90">
        <v>10130</v>
      </c>
      <c r="R13" s="91">
        <f t="shared" si="0"/>
        <v>500334</v>
      </c>
      <c r="S13" s="92">
        <f t="shared" si="1"/>
        <v>29519</v>
      </c>
      <c r="T13" s="93">
        <f>S13/J13</f>
        <v>124.55274261603375</v>
      </c>
      <c r="U13" s="94">
        <f t="shared" si="2"/>
        <v>16.949557911853383</v>
      </c>
      <c r="V13" s="86">
        <v>888556</v>
      </c>
      <c r="W13" s="87">
        <v>51856</v>
      </c>
      <c r="X13" s="95">
        <f t="shared" si="5"/>
        <v>-0.43691337405858494</v>
      </c>
      <c r="Y13" s="95">
        <f t="shared" si="6"/>
        <v>-0.43075053995680346</v>
      </c>
      <c r="Z13" s="96">
        <v>1793192</v>
      </c>
      <c r="AA13" s="97">
        <v>108961</v>
      </c>
      <c r="AB13" s="100">
        <f t="shared" si="4"/>
        <v>16.457191105074294</v>
      </c>
    </row>
    <row r="14" spans="1:28" s="60" customFormat="1" ht="11.25">
      <c r="A14" s="54">
        <v>8</v>
      </c>
      <c r="B14" s="67"/>
      <c r="C14" s="62" t="s">
        <v>83</v>
      </c>
      <c r="D14" s="63" t="s">
        <v>44</v>
      </c>
      <c r="E14" s="117" t="s">
        <v>84</v>
      </c>
      <c r="F14" s="64">
        <v>43511</v>
      </c>
      <c r="G14" s="59" t="s">
        <v>94</v>
      </c>
      <c r="H14" s="70">
        <v>266</v>
      </c>
      <c r="I14" s="70">
        <v>204</v>
      </c>
      <c r="J14" s="84">
        <v>204</v>
      </c>
      <c r="K14" s="69">
        <v>3</v>
      </c>
      <c r="L14" s="89">
        <v>111583.63</v>
      </c>
      <c r="M14" s="90">
        <v>5575</v>
      </c>
      <c r="N14" s="89">
        <v>202292.92</v>
      </c>
      <c r="O14" s="90">
        <v>9845</v>
      </c>
      <c r="P14" s="89">
        <v>189826.38</v>
      </c>
      <c r="Q14" s="90">
        <v>9691</v>
      </c>
      <c r="R14" s="91">
        <f t="shared" si="0"/>
        <v>503702.93000000005</v>
      </c>
      <c r="S14" s="92">
        <f t="shared" si="1"/>
        <v>25111</v>
      </c>
      <c r="T14" s="93">
        <f>S14/J14</f>
        <v>123.09313725490196</v>
      </c>
      <c r="U14" s="94">
        <f t="shared" si="2"/>
        <v>20.059054995818567</v>
      </c>
      <c r="V14" s="86">
        <v>1073324.1800000002</v>
      </c>
      <c r="W14" s="87">
        <v>57742</v>
      </c>
      <c r="X14" s="95">
        <f t="shared" si="5"/>
        <v>-0.5307075537979589</v>
      </c>
      <c r="Y14" s="95">
        <f t="shared" si="6"/>
        <v>-0.5651172456790551</v>
      </c>
      <c r="Z14" s="98">
        <v>3476098.48</v>
      </c>
      <c r="AA14" s="99">
        <v>183586</v>
      </c>
      <c r="AB14" s="100">
        <f t="shared" si="4"/>
        <v>18.93444205985206</v>
      </c>
    </row>
    <row r="15" spans="1:28" s="60" customFormat="1" ht="11.25">
      <c r="A15" s="54">
        <v>9</v>
      </c>
      <c r="B15" s="67"/>
      <c r="C15" s="62" t="s">
        <v>73</v>
      </c>
      <c r="D15" s="63" t="s">
        <v>33</v>
      </c>
      <c r="E15" s="117" t="s">
        <v>74</v>
      </c>
      <c r="F15" s="64">
        <v>43504</v>
      </c>
      <c r="G15" s="59" t="s">
        <v>32</v>
      </c>
      <c r="H15" s="70">
        <v>217</v>
      </c>
      <c r="I15" s="70">
        <v>144</v>
      </c>
      <c r="J15" s="84">
        <v>144</v>
      </c>
      <c r="K15" s="69">
        <v>4</v>
      </c>
      <c r="L15" s="89">
        <v>33853</v>
      </c>
      <c r="M15" s="90">
        <v>2146</v>
      </c>
      <c r="N15" s="89">
        <v>174717</v>
      </c>
      <c r="O15" s="90">
        <v>9780</v>
      </c>
      <c r="P15" s="89">
        <v>176584</v>
      </c>
      <c r="Q15" s="90">
        <v>10089</v>
      </c>
      <c r="R15" s="91">
        <f t="shared" si="0"/>
        <v>385154</v>
      </c>
      <c r="S15" s="92">
        <f t="shared" si="1"/>
        <v>22015</v>
      </c>
      <c r="T15" s="93">
        <f>S15/J15</f>
        <v>152.88194444444446</v>
      </c>
      <c r="U15" s="94">
        <f t="shared" si="2"/>
        <v>17.495071542130365</v>
      </c>
      <c r="V15" s="86">
        <v>634312</v>
      </c>
      <c r="W15" s="87">
        <v>37365</v>
      </c>
      <c r="X15" s="95">
        <f t="shared" si="5"/>
        <v>-0.3928003884523704</v>
      </c>
      <c r="Y15" s="95">
        <f t="shared" si="6"/>
        <v>-0.41081225746019</v>
      </c>
      <c r="Z15" s="98">
        <v>4278540</v>
      </c>
      <c r="AA15" s="99">
        <v>261390</v>
      </c>
      <c r="AB15" s="100">
        <f t="shared" si="4"/>
        <v>16.36841501205096</v>
      </c>
    </row>
    <row r="16" spans="1:28" s="60" customFormat="1" ht="11.25">
      <c r="A16" s="54">
        <v>10</v>
      </c>
      <c r="B16" s="61" t="s">
        <v>29</v>
      </c>
      <c r="C16" s="56" t="s">
        <v>98</v>
      </c>
      <c r="D16" s="57" t="s">
        <v>35</v>
      </c>
      <c r="E16" s="115" t="s">
        <v>98</v>
      </c>
      <c r="F16" s="58">
        <v>43525</v>
      </c>
      <c r="G16" s="124" t="s">
        <v>37</v>
      </c>
      <c r="H16" s="68">
        <v>168</v>
      </c>
      <c r="I16" s="68">
        <v>168</v>
      </c>
      <c r="J16" s="84">
        <v>168</v>
      </c>
      <c r="K16" s="69">
        <v>1</v>
      </c>
      <c r="L16" s="89">
        <v>23072.09</v>
      </c>
      <c r="M16" s="90">
        <v>1500</v>
      </c>
      <c r="N16" s="89">
        <v>123139.38</v>
      </c>
      <c r="O16" s="90">
        <v>7420</v>
      </c>
      <c r="P16" s="89">
        <v>131298.37</v>
      </c>
      <c r="Q16" s="90">
        <v>8148</v>
      </c>
      <c r="R16" s="91">
        <f t="shared" si="0"/>
        <v>277509.83999999997</v>
      </c>
      <c r="S16" s="92">
        <f t="shared" si="1"/>
        <v>17068</v>
      </c>
      <c r="T16" s="93">
        <f>S16/J16</f>
        <v>101.5952380952381</v>
      </c>
      <c r="U16" s="94">
        <f t="shared" si="2"/>
        <v>16.2590719475041</v>
      </c>
      <c r="V16" s="86"/>
      <c r="W16" s="87"/>
      <c r="X16" s="95">
        <f t="shared" si="5"/>
      </c>
      <c r="Y16" s="95">
        <f t="shared" si="6"/>
      </c>
      <c r="Z16" s="101">
        <v>277509.83999999997</v>
      </c>
      <c r="AA16" s="102">
        <v>17068</v>
      </c>
      <c r="AB16" s="100">
        <f t="shared" si="4"/>
        <v>16.2590719475041</v>
      </c>
    </row>
    <row r="17" spans="1:28" s="60" customFormat="1" ht="11.25">
      <c r="A17" s="54">
        <v>11</v>
      </c>
      <c r="B17" s="55"/>
      <c r="C17" s="56" t="s">
        <v>50</v>
      </c>
      <c r="D17" s="57" t="s">
        <v>41</v>
      </c>
      <c r="E17" s="115" t="s">
        <v>50</v>
      </c>
      <c r="F17" s="58">
        <v>43399</v>
      </c>
      <c r="G17" s="59" t="s">
        <v>36</v>
      </c>
      <c r="H17" s="68">
        <v>411</v>
      </c>
      <c r="I17" s="68">
        <v>128</v>
      </c>
      <c r="J17" s="84">
        <v>128</v>
      </c>
      <c r="K17" s="69">
        <v>19</v>
      </c>
      <c r="L17" s="89">
        <v>18791.97</v>
      </c>
      <c r="M17" s="90">
        <v>2062</v>
      </c>
      <c r="N17" s="89">
        <v>37342.07</v>
      </c>
      <c r="O17" s="90">
        <v>4091</v>
      </c>
      <c r="P17" s="89">
        <v>54026.09</v>
      </c>
      <c r="Q17" s="90">
        <v>5895</v>
      </c>
      <c r="R17" s="91">
        <f t="shared" si="0"/>
        <v>110160.13</v>
      </c>
      <c r="S17" s="92">
        <f t="shared" si="1"/>
        <v>12048</v>
      </c>
      <c r="T17" s="93">
        <f>S17/J17</f>
        <v>94.125</v>
      </c>
      <c r="U17" s="94">
        <f t="shared" si="2"/>
        <v>9.14343708499336</v>
      </c>
      <c r="V17" s="86">
        <v>581</v>
      </c>
      <c r="W17" s="87">
        <v>53</v>
      </c>
      <c r="X17" s="95"/>
      <c r="Y17" s="95"/>
      <c r="Z17" s="96">
        <v>84386851.26</v>
      </c>
      <c r="AA17" s="97">
        <v>6454994</v>
      </c>
      <c r="AB17" s="100">
        <f t="shared" si="4"/>
        <v>13.073110720164884</v>
      </c>
    </row>
    <row r="18" spans="1:28" s="60" customFormat="1" ht="11.25">
      <c r="A18" s="54">
        <v>12</v>
      </c>
      <c r="B18" s="55"/>
      <c r="C18" s="62" t="s">
        <v>55</v>
      </c>
      <c r="D18" s="63" t="s">
        <v>38</v>
      </c>
      <c r="E18" s="117" t="s">
        <v>54</v>
      </c>
      <c r="F18" s="64">
        <v>43434</v>
      </c>
      <c r="G18" s="59" t="s">
        <v>34</v>
      </c>
      <c r="H18" s="70">
        <v>31</v>
      </c>
      <c r="I18" s="88">
        <v>85</v>
      </c>
      <c r="J18" s="85">
        <v>85</v>
      </c>
      <c r="K18" s="69">
        <v>12</v>
      </c>
      <c r="L18" s="89">
        <v>37930.32</v>
      </c>
      <c r="M18" s="90">
        <v>2563</v>
      </c>
      <c r="N18" s="89">
        <v>72180.19</v>
      </c>
      <c r="O18" s="90">
        <v>4936</v>
      </c>
      <c r="P18" s="89">
        <v>62201.25</v>
      </c>
      <c r="Q18" s="90">
        <v>4285</v>
      </c>
      <c r="R18" s="91">
        <f t="shared" si="0"/>
        <v>172311.76</v>
      </c>
      <c r="S18" s="92">
        <f t="shared" si="1"/>
        <v>11784</v>
      </c>
      <c r="T18" s="93">
        <f>S18/J18</f>
        <v>138.63529411764705</v>
      </c>
      <c r="U18" s="94">
        <f t="shared" si="2"/>
        <v>14.622518669382213</v>
      </c>
      <c r="V18" s="86">
        <v>0</v>
      </c>
      <c r="W18" s="87">
        <v>0</v>
      </c>
      <c r="X18" s="95">
        <f t="shared" si="5"/>
      </c>
      <c r="Y18" s="95">
        <f t="shared" si="6"/>
      </c>
      <c r="Z18" s="103">
        <v>500718.65</v>
      </c>
      <c r="AA18" s="104">
        <v>30521</v>
      </c>
      <c r="AB18" s="100">
        <f t="shared" si="4"/>
        <v>16.405709183840635</v>
      </c>
    </row>
    <row r="19" spans="1:28" s="60" customFormat="1" ht="11.25">
      <c r="A19" s="54">
        <v>13</v>
      </c>
      <c r="B19" s="55"/>
      <c r="C19" s="56" t="s">
        <v>75</v>
      </c>
      <c r="D19" s="57" t="s">
        <v>38</v>
      </c>
      <c r="E19" s="115" t="s">
        <v>76</v>
      </c>
      <c r="F19" s="58">
        <v>43511</v>
      </c>
      <c r="G19" s="59" t="s">
        <v>43</v>
      </c>
      <c r="H19" s="68">
        <v>37</v>
      </c>
      <c r="I19" s="68">
        <v>38</v>
      </c>
      <c r="J19" s="84">
        <v>38</v>
      </c>
      <c r="K19" s="69">
        <v>3</v>
      </c>
      <c r="L19" s="89">
        <v>24118.14</v>
      </c>
      <c r="M19" s="90">
        <v>1485</v>
      </c>
      <c r="N19" s="89">
        <v>38258.92</v>
      </c>
      <c r="O19" s="90">
        <v>2374</v>
      </c>
      <c r="P19" s="89">
        <v>31905.16</v>
      </c>
      <c r="Q19" s="90">
        <v>2053</v>
      </c>
      <c r="R19" s="91">
        <f t="shared" si="0"/>
        <v>94282.22</v>
      </c>
      <c r="S19" s="92">
        <f t="shared" si="1"/>
        <v>5912</v>
      </c>
      <c r="T19" s="93">
        <f>S19/J19</f>
        <v>155.57894736842104</v>
      </c>
      <c r="U19" s="94">
        <f t="shared" si="2"/>
        <v>15.94760148849797</v>
      </c>
      <c r="V19" s="86">
        <v>149296.27</v>
      </c>
      <c r="W19" s="87">
        <v>9311</v>
      </c>
      <c r="X19" s="95">
        <f t="shared" si="5"/>
        <v>-0.36848911228659625</v>
      </c>
      <c r="Y19" s="95">
        <f t="shared" si="6"/>
        <v>-0.3650520889270755</v>
      </c>
      <c r="Z19" s="73">
        <v>625324.6</v>
      </c>
      <c r="AA19" s="74">
        <v>42210</v>
      </c>
      <c r="AB19" s="100">
        <f t="shared" si="4"/>
        <v>14.814607912816868</v>
      </c>
    </row>
    <row r="20" spans="1:28" s="60" customFormat="1" ht="11.25">
      <c r="A20" s="54">
        <v>14</v>
      </c>
      <c r="B20" s="61" t="s">
        <v>29</v>
      </c>
      <c r="C20" s="56" t="s">
        <v>102</v>
      </c>
      <c r="D20" s="57" t="s">
        <v>30</v>
      </c>
      <c r="E20" s="115" t="s">
        <v>102</v>
      </c>
      <c r="F20" s="58">
        <v>43525</v>
      </c>
      <c r="G20" s="59" t="s">
        <v>45</v>
      </c>
      <c r="H20" s="68">
        <v>96</v>
      </c>
      <c r="I20" s="68">
        <v>96</v>
      </c>
      <c r="J20" s="84">
        <v>96</v>
      </c>
      <c r="K20" s="69">
        <v>1</v>
      </c>
      <c r="L20" s="89">
        <v>11667.3</v>
      </c>
      <c r="M20" s="90">
        <v>723</v>
      </c>
      <c r="N20" s="89">
        <v>27788.3</v>
      </c>
      <c r="O20" s="90">
        <v>1792</v>
      </c>
      <c r="P20" s="89">
        <v>31128.47</v>
      </c>
      <c r="Q20" s="90">
        <v>1954</v>
      </c>
      <c r="R20" s="91">
        <f t="shared" si="0"/>
        <v>70584.07</v>
      </c>
      <c r="S20" s="92">
        <f t="shared" si="1"/>
        <v>4469</v>
      </c>
      <c r="T20" s="93">
        <f>S20/J20</f>
        <v>46.552083333333336</v>
      </c>
      <c r="U20" s="94">
        <f t="shared" si="2"/>
        <v>15.794153054374583</v>
      </c>
      <c r="V20" s="86"/>
      <c r="W20" s="87"/>
      <c r="X20" s="95">
        <f t="shared" si="5"/>
      </c>
      <c r="Y20" s="95">
        <f t="shared" si="6"/>
      </c>
      <c r="Z20" s="96">
        <v>70584.07</v>
      </c>
      <c r="AA20" s="97">
        <v>4469</v>
      </c>
      <c r="AB20" s="100">
        <f t="shared" si="4"/>
        <v>15.794153054374583</v>
      </c>
    </row>
    <row r="21" spans="1:28" s="60" customFormat="1" ht="11.25">
      <c r="A21" s="54">
        <v>15</v>
      </c>
      <c r="B21" s="67"/>
      <c r="C21" s="113" t="s">
        <v>52</v>
      </c>
      <c r="D21" s="63" t="s">
        <v>44</v>
      </c>
      <c r="E21" s="117" t="s">
        <v>52</v>
      </c>
      <c r="F21" s="64">
        <v>43406</v>
      </c>
      <c r="G21" s="59" t="s">
        <v>94</v>
      </c>
      <c r="H21" s="70">
        <v>132</v>
      </c>
      <c r="I21" s="70">
        <v>65</v>
      </c>
      <c r="J21" s="84">
        <v>65</v>
      </c>
      <c r="K21" s="69">
        <v>16</v>
      </c>
      <c r="L21" s="89">
        <v>11868.11</v>
      </c>
      <c r="M21" s="90">
        <v>851</v>
      </c>
      <c r="N21" s="89">
        <v>24641.88</v>
      </c>
      <c r="O21" s="90">
        <v>1832</v>
      </c>
      <c r="P21" s="89">
        <v>22817.5</v>
      </c>
      <c r="Q21" s="90">
        <v>1758</v>
      </c>
      <c r="R21" s="91">
        <f t="shared" si="0"/>
        <v>59327.490000000005</v>
      </c>
      <c r="S21" s="92">
        <f t="shared" si="1"/>
        <v>4441</v>
      </c>
      <c r="T21" s="93">
        <f>S21/J21</f>
        <v>68.32307692307693</v>
      </c>
      <c r="U21" s="94">
        <f t="shared" si="2"/>
        <v>13.359038504841253</v>
      </c>
      <c r="V21" s="86">
        <v>3160</v>
      </c>
      <c r="W21" s="87">
        <v>187</v>
      </c>
      <c r="X21" s="95">
        <f t="shared" si="5"/>
        <v>17.774522151898736</v>
      </c>
      <c r="Y21" s="95">
        <f t="shared" si="6"/>
        <v>22.74866310160428</v>
      </c>
      <c r="Z21" s="98">
        <v>10588491.72</v>
      </c>
      <c r="AA21" s="99">
        <v>624718</v>
      </c>
      <c r="AB21" s="100">
        <f t="shared" si="4"/>
        <v>16.94923424649202</v>
      </c>
    </row>
    <row r="22" spans="1:28" s="60" customFormat="1" ht="11.25">
      <c r="A22" s="54">
        <v>16</v>
      </c>
      <c r="B22" s="55"/>
      <c r="C22" s="114" t="s">
        <v>62</v>
      </c>
      <c r="D22" s="130" t="s">
        <v>41</v>
      </c>
      <c r="E22" s="123" t="s">
        <v>62</v>
      </c>
      <c r="F22" s="58">
        <v>43483</v>
      </c>
      <c r="G22" s="59" t="s">
        <v>36</v>
      </c>
      <c r="H22" s="119">
        <v>381</v>
      </c>
      <c r="I22" s="119">
        <v>42</v>
      </c>
      <c r="J22" s="131">
        <v>42</v>
      </c>
      <c r="K22" s="119">
        <v>7</v>
      </c>
      <c r="L22" s="120">
        <v>6327.71</v>
      </c>
      <c r="M22" s="121">
        <v>520</v>
      </c>
      <c r="N22" s="120">
        <v>13962.95</v>
      </c>
      <c r="O22" s="121">
        <v>1126</v>
      </c>
      <c r="P22" s="120">
        <v>11714.04</v>
      </c>
      <c r="Q22" s="121">
        <v>987</v>
      </c>
      <c r="R22" s="91">
        <f t="shared" si="0"/>
        <v>32004.7</v>
      </c>
      <c r="S22" s="92">
        <f t="shared" si="1"/>
        <v>2633</v>
      </c>
      <c r="T22" s="93">
        <f>S22/J22</f>
        <v>62.69047619047619</v>
      </c>
      <c r="U22" s="94">
        <f t="shared" si="2"/>
        <v>12.155222180022788</v>
      </c>
      <c r="V22" s="120">
        <v>132096.7</v>
      </c>
      <c r="W22" s="121">
        <v>18674</v>
      </c>
      <c r="X22" s="95">
        <f t="shared" si="5"/>
        <v>-0.7577176416973324</v>
      </c>
      <c r="Y22" s="95">
        <f t="shared" si="6"/>
        <v>-0.8590018207132912</v>
      </c>
      <c r="Z22" s="96">
        <v>10841021.61</v>
      </c>
      <c r="AA22" s="97">
        <v>840535</v>
      </c>
      <c r="AB22" s="100">
        <f t="shared" si="4"/>
        <v>12.89776346017715</v>
      </c>
    </row>
    <row r="23" spans="1:28" s="60" customFormat="1" ht="11.25">
      <c r="A23" s="54">
        <v>17</v>
      </c>
      <c r="B23" s="55"/>
      <c r="C23" s="56" t="s">
        <v>86</v>
      </c>
      <c r="D23" s="57"/>
      <c r="E23" s="115" t="s">
        <v>86</v>
      </c>
      <c r="F23" s="58">
        <v>43518</v>
      </c>
      <c r="G23" s="59" t="s">
        <v>43</v>
      </c>
      <c r="H23" s="68">
        <v>79</v>
      </c>
      <c r="I23" s="68">
        <v>39</v>
      </c>
      <c r="J23" s="84">
        <v>39</v>
      </c>
      <c r="K23" s="69">
        <v>2</v>
      </c>
      <c r="L23" s="89">
        <v>9929.11</v>
      </c>
      <c r="M23" s="90">
        <v>675</v>
      </c>
      <c r="N23" s="89">
        <v>14541.4</v>
      </c>
      <c r="O23" s="90">
        <v>946</v>
      </c>
      <c r="P23" s="89">
        <v>14385</v>
      </c>
      <c r="Q23" s="90">
        <v>993</v>
      </c>
      <c r="R23" s="91">
        <f t="shared" si="0"/>
        <v>38855.51</v>
      </c>
      <c r="S23" s="92">
        <f t="shared" si="1"/>
        <v>2614</v>
      </c>
      <c r="T23" s="93">
        <f>S23/J23</f>
        <v>67.02564102564102</v>
      </c>
      <c r="U23" s="94">
        <f t="shared" si="2"/>
        <v>14.864387911247132</v>
      </c>
      <c r="V23" s="86">
        <v>112210.69</v>
      </c>
      <c r="W23" s="87">
        <v>6972</v>
      </c>
      <c r="X23" s="95">
        <f t="shared" si="5"/>
        <v>-0.653727198362295</v>
      </c>
      <c r="Y23" s="95">
        <f t="shared" si="6"/>
        <v>-0.6250717154331612</v>
      </c>
      <c r="Z23" s="73">
        <v>256237.9</v>
      </c>
      <c r="AA23" s="74">
        <v>17478</v>
      </c>
      <c r="AB23" s="100">
        <f t="shared" si="4"/>
        <v>14.660596178052408</v>
      </c>
    </row>
    <row r="24" spans="1:28" s="60" customFormat="1" ht="11.25">
      <c r="A24" s="54">
        <v>18</v>
      </c>
      <c r="B24" s="55"/>
      <c r="C24" s="114" t="s">
        <v>61</v>
      </c>
      <c r="D24" s="130" t="s">
        <v>35</v>
      </c>
      <c r="E24" s="116" t="s">
        <v>63</v>
      </c>
      <c r="F24" s="58">
        <v>43483</v>
      </c>
      <c r="G24" s="118" t="s">
        <v>47</v>
      </c>
      <c r="H24" s="119">
        <v>353</v>
      </c>
      <c r="I24" s="119">
        <v>25</v>
      </c>
      <c r="J24" s="131">
        <v>25</v>
      </c>
      <c r="K24" s="119">
        <v>7</v>
      </c>
      <c r="L24" s="120">
        <v>8603</v>
      </c>
      <c r="M24" s="121">
        <v>931</v>
      </c>
      <c r="N24" s="120">
        <v>8716</v>
      </c>
      <c r="O24" s="121">
        <v>806</v>
      </c>
      <c r="P24" s="120">
        <v>7727</v>
      </c>
      <c r="Q24" s="121">
        <v>691</v>
      </c>
      <c r="R24" s="91">
        <f t="shared" si="0"/>
        <v>25046</v>
      </c>
      <c r="S24" s="92">
        <f t="shared" si="1"/>
        <v>2428</v>
      </c>
      <c r="T24" s="93">
        <f>S24/J24</f>
        <v>97.12</v>
      </c>
      <c r="U24" s="94">
        <f t="shared" si="2"/>
        <v>10.315485996705107</v>
      </c>
      <c r="V24" s="120">
        <v>74101</v>
      </c>
      <c r="W24" s="121">
        <v>5698</v>
      </c>
      <c r="X24" s="95">
        <f t="shared" si="5"/>
        <v>-0.6620018623230456</v>
      </c>
      <c r="Y24" s="95">
        <f t="shared" si="6"/>
        <v>-0.5738855738855739</v>
      </c>
      <c r="Z24" s="122">
        <v>15643410</v>
      </c>
      <c r="AA24" s="132">
        <v>1207269</v>
      </c>
      <c r="AB24" s="100">
        <f t="shared" si="4"/>
        <v>12.957683830198572</v>
      </c>
    </row>
    <row r="25" spans="1:28" s="60" customFormat="1" ht="11.25">
      <c r="A25" s="54">
        <v>19</v>
      </c>
      <c r="B25" s="55"/>
      <c r="C25" s="62" t="s">
        <v>48</v>
      </c>
      <c r="D25" s="63" t="s">
        <v>30</v>
      </c>
      <c r="E25" s="117" t="s">
        <v>49</v>
      </c>
      <c r="F25" s="64">
        <v>43392</v>
      </c>
      <c r="G25" s="59" t="s">
        <v>32</v>
      </c>
      <c r="H25" s="70">
        <v>74</v>
      </c>
      <c r="I25" s="70">
        <v>54</v>
      </c>
      <c r="J25" s="84">
        <v>54</v>
      </c>
      <c r="K25" s="69">
        <v>10</v>
      </c>
      <c r="L25" s="89">
        <v>3787</v>
      </c>
      <c r="M25" s="90">
        <v>288</v>
      </c>
      <c r="N25" s="89">
        <v>12780</v>
      </c>
      <c r="O25" s="90">
        <v>1003</v>
      </c>
      <c r="P25" s="89">
        <v>13119</v>
      </c>
      <c r="Q25" s="90">
        <v>1054</v>
      </c>
      <c r="R25" s="91">
        <f t="shared" si="0"/>
        <v>29686</v>
      </c>
      <c r="S25" s="92">
        <f t="shared" si="1"/>
        <v>2345</v>
      </c>
      <c r="T25" s="93">
        <f>S25/J25</f>
        <v>43.425925925925924</v>
      </c>
      <c r="U25" s="94">
        <f t="shared" si="2"/>
        <v>12.659275053304905</v>
      </c>
      <c r="V25" s="86">
        <v>0</v>
      </c>
      <c r="W25" s="87">
        <v>0</v>
      </c>
      <c r="X25" s="95">
        <f t="shared" si="5"/>
      </c>
      <c r="Y25" s="95">
        <f t="shared" si="6"/>
      </c>
      <c r="Z25" s="71">
        <v>1096990</v>
      </c>
      <c r="AA25" s="72">
        <v>61707</v>
      </c>
      <c r="AB25" s="100">
        <f t="shared" si="4"/>
        <v>17.77739964671755</v>
      </c>
    </row>
    <row r="26" spans="1:28" s="60" customFormat="1" ht="11.25">
      <c r="A26" s="54">
        <v>20</v>
      </c>
      <c r="B26" s="55"/>
      <c r="C26" s="56" t="s">
        <v>68</v>
      </c>
      <c r="D26" s="57" t="s">
        <v>44</v>
      </c>
      <c r="E26" s="115" t="s">
        <v>68</v>
      </c>
      <c r="F26" s="58">
        <v>43504</v>
      </c>
      <c r="G26" s="59" t="s">
        <v>36</v>
      </c>
      <c r="H26" s="68">
        <v>271</v>
      </c>
      <c r="I26" s="68">
        <v>25</v>
      </c>
      <c r="J26" s="84">
        <v>25</v>
      </c>
      <c r="K26" s="69">
        <v>3</v>
      </c>
      <c r="L26" s="89">
        <v>4876.5</v>
      </c>
      <c r="M26" s="90">
        <v>312</v>
      </c>
      <c r="N26" s="89">
        <v>11668.95</v>
      </c>
      <c r="O26" s="90">
        <v>687</v>
      </c>
      <c r="P26" s="89">
        <v>11921.5</v>
      </c>
      <c r="Q26" s="90">
        <v>721</v>
      </c>
      <c r="R26" s="91">
        <f t="shared" si="0"/>
        <v>28466.95</v>
      </c>
      <c r="S26" s="92">
        <f t="shared" si="1"/>
        <v>1720</v>
      </c>
      <c r="T26" s="93">
        <f>S26/J26</f>
        <v>68.8</v>
      </c>
      <c r="U26" s="94">
        <f t="shared" si="2"/>
        <v>16.550552325581396</v>
      </c>
      <c r="V26" s="86">
        <v>83080.98999999999</v>
      </c>
      <c r="W26" s="87">
        <v>4841</v>
      </c>
      <c r="X26" s="95">
        <f t="shared" si="5"/>
        <v>-0.6573590420624501</v>
      </c>
      <c r="Y26" s="95">
        <f t="shared" si="6"/>
        <v>-0.6447015079529023</v>
      </c>
      <c r="Z26" s="96">
        <v>1300895.46</v>
      </c>
      <c r="AA26" s="97">
        <v>86355</v>
      </c>
      <c r="AB26" s="100">
        <f t="shared" si="4"/>
        <v>15.064506513809276</v>
      </c>
    </row>
    <row r="27" spans="1:28" s="60" customFormat="1" ht="11.25">
      <c r="A27" s="54">
        <v>21</v>
      </c>
      <c r="B27" s="55"/>
      <c r="C27" s="56" t="s">
        <v>64</v>
      </c>
      <c r="D27" s="57" t="s">
        <v>38</v>
      </c>
      <c r="E27" s="115" t="s">
        <v>65</v>
      </c>
      <c r="F27" s="58">
        <v>43490</v>
      </c>
      <c r="G27" s="59" t="s">
        <v>28</v>
      </c>
      <c r="H27" s="68">
        <v>323</v>
      </c>
      <c r="I27" s="68">
        <v>24</v>
      </c>
      <c r="J27" s="84">
        <v>24</v>
      </c>
      <c r="K27" s="69">
        <v>6</v>
      </c>
      <c r="L27" s="89">
        <v>2584</v>
      </c>
      <c r="M27" s="90">
        <v>199</v>
      </c>
      <c r="N27" s="89">
        <v>11291</v>
      </c>
      <c r="O27" s="90">
        <v>687</v>
      </c>
      <c r="P27" s="89">
        <v>12696</v>
      </c>
      <c r="Q27" s="90">
        <v>814</v>
      </c>
      <c r="R27" s="91">
        <f t="shared" si="0"/>
        <v>26571</v>
      </c>
      <c r="S27" s="92">
        <f t="shared" si="1"/>
        <v>1700</v>
      </c>
      <c r="T27" s="93">
        <f>S27/J27</f>
        <v>70.83333333333333</v>
      </c>
      <c r="U27" s="94">
        <f t="shared" si="2"/>
        <v>15.63</v>
      </c>
      <c r="V27" s="86">
        <v>94046</v>
      </c>
      <c r="W27" s="87">
        <v>6159</v>
      </c>
      <c r="X27" s="95">
        <f t="shared" si="5"/>
        <v>-0.7174680475511983</v>
      </c>
      <c r="Y27" s="95">
        <f t="shared" si="6"/>
        <v>-0.7239811657736646</v>
      </c>
      <c r="Z27" s="96">
        <v>9821128</v>
      </c>
      <c r="AA27" s="97">
        <v>691738</v>
      </c>
      <c r="AB27" s="100">
        <f t="shared" si="4"/>
        <v>14.197756954222552</v>
      </c>
    </row>
    <row r="28" spans="1:28" s="60" customFormat="1" ht="11.25">
      <c r="A28" s="54">
        <v>22</v>
      </c>
      <c r="B28" s="67"/>
      <c r="C28" s="62" t="s">
        <v>71</v>
      </c>
      <c r="D28" s="63" t="s">
        <v>44</v>
      </c>
      <c r="E28" s="117" t="s">
        <v>72</v>
      </c>
      <c r="F28" s="64">
        <v>43504</v>
      </c>
      <c r="G28" s="59" t="s">
        <v>94</v>
      </c>
      <c r="H28" s="70">
        <v>103</v>
      </c>
      <c r="I28" s="70">
        <v>16</v>
      </c>
      <c r="J28" s="84">
        <v>16</v>
      </c>
      <c r="K28" s="69">
        <v>4</v>
      </c>
      <c r="L28" s="89">
        <v>11794.89</v>
      </c>
      <c r="M28" s="90">
        <v>487</v>
      </c>
      <c r="N28" s="89">
        <v>14827.25</v>
      </c>
      <c r="O28" s="90">
        <v>606</v>
      </c>
      <c r="P28" s="89">
        <v>9632.66</v>
      </c>
      <c r="Q28" s="90">
        <v>406</v>
      </c>
      <c r="R28" s="91">
        <f t="shared" si="0"/>
        <v>36254.8</v>
      </c>
      <c r="S28" s="92">
        <f t="shared" si="1"/>
        <v>1499</v>
      </c>
      <c r="T28" s="93">
        <f>S28/J28</f>
        <v>93.6875</v>
      </c>
      <c r="U28" s="94">
        <f t="shared" si="2"/>
        <v>24.185990660440297</v>
      </c>
      <c r="V28" s="86">
        <v>79726.52</v>
      </c>
      <c r="W28" s="87">
        <v>3494</v>
      </c>
      <c r="X28" s="95">
        <f t="shared" si="5"/>
        <v>-0.5452604729266999</v>
      </c>
      <c r="Y28" s="95">
        <f t="shared" si="6"/>
        <v>-0.5709788208357184</v>
      </c>
      <c r="Z28" s="98">
        <v>728309.13</v>
      </c>
      <c r="AA28" s="99">
        <v>40815</v>
      </c>
      <c r="AB28" s="100">
        <f t="shared" si="4"/>
        <v>17.84415361999265</v>
      </c>
    </row>
    <row r="29" spans="1:28" s="60" customFormat="1" ht="11.25">
      <c r="A29" s="54">
        <v>23</v>
      </c>
      <c r="B29" s="61" t="s">
        <v>29</v>
      </c>
      <c r="C29" s="56" t="s">
        <v>101</v>
      </c>
      <c r="D29" s="57" t="s">
        <v>31</v>
      </c>
      <c r="E29" s="115" t="s">
        <v>100</v>
      </c>
      <c r="F29" s="58">
        <v>43525</v>
      </c>
      <c r="G29" s="127" t="s">
        <v>40</v>
      </c>
      <c r="H29" s="68">
        <v>17</v>
      </c>
      <c r="I29" s="68">
        <v>17</v>
      </c>
      <c r="J29" s="84">
        <v>17</v>
      </c>
      <c r="K29" s="69">
        <v>1</v>
      </c>
      <c r="L29" s="89">
        <v>4570.8</v>
      </c>
      <c r="M29" s="90">
        <v>388</v>
      </c>
      <c r="N29" s="89">
        <v>6958.53</v>
      </c>
      <c r="O29" s="90">
        <v>582</v>
      </c>
      <c r="P29" s="89">
        <v>6114.03</v>
      </c>
      <c r="Q29" s="90">
        <v>515</v>
      </c>
      <c r="R29" s="91">
        <f t="shared" si="0"/>
        <v>17643.36</v>
      </c>
      <c r="S29" s="92">
        <f t="shared" si="1"/>
        <v>1485</v>
      </c>
      <c r="T29" s="93">
        <f>S29/J29</f>
        <v>87.3529411764706</v>
      </c>
      <c r="U29" s="94">
        <f t="shared" si="2"/>
        <v>11.881050505050505</v>
      </c>
      <c r="V29" s="86"/>
      <c r="W29" s="87"/>
      <c r="X29" s="95">
        <f t="shared" si="5"/>
      </c>
      <c r="Y29" s="95">
        <f t="shared" si="6"/>
      </c>
      <c r="Z29" s="96">
        <v>17643.36</v>
      </c>
      <c r="AA29" s="97">
        <v>1485</v>
      </c>
      <c r="AB29" s="100">
        <f t="shared" si="4"/>
        <v>11.881050505050505</v>
      </c>
    </row>
    <row r="30" spans="1:28" s="60" customFormat="1" ht="11.25">
      <c r="A30" s="54">
        <v>24</v>
      </c>
      <c r="B30" s="55"/>
      <c r="C30" s="56" t="s">
        <v>81</v>
      </c>
      <c r="D30" s="57" t="s">
        <v>33</v>
      </c>
      <c r="E30" s="115" t="s">
        <v>82</v>
      </c>
      <c r="F30" s="58">
        <v>43511</v>
      </c>
      <c r="G30" s="59" t="s">
        <v>42</v>
      </c>
      <c r="H30" s="68">
        <v>255</v>
      </c>
      <c r="I30" s="68">
        <v>21</v>
      </c>
      <c r="J30" s="84">
        <v>21</v>
      </c>
      <c r="K30" s="69">
        <v>3</v>
      </c>
      <c r="L30" s="89">
        <v>2410</v>
      </c>
      <c r="M30" s="90">
        <v>231</v>
      </c>
      <c r="N30" s="89">
        <v>3354</v>
      </c>
      <c r="O30" s="90">
        <v>283</v>
      </c>
      <c r="P30" s="89">
        <v>4552.5</v>
      </c>
      <c r="Q30" s="90">
        <v>349</v>
      </c>
      <c r="R30" s="91">
        <f t="shared" si="0"/>
        <v>10316.5</v>
      </c>
      <c r="S30" s="92">
        <f t="shared" si="1"/>
        <v>863</v>
      </c>
      <c r="T30" s="93">
        <f>S30/J30</f>
        <v>41.095238095238095</v>
      </c>
      <c r="U30" s="94">
        <f t="shared" si="2"/>
        <v>11.954229432213209</v>
      </c>
      <c r="V30" s="86">
        <v>0</v>
      </c>
      <c r="W30" s="87">
        <v>0</v>
      </c>
      <c r="X30" s="95">
        <f t="shared" si="5"/>
      </c>
      <c r="Y30" s="95">
        <f t="shared" si="6"/>
      </c>
      <c r="Z30" s="98">
        <v>999861.5</v>
      </c>
      <c r="AA30" s="99">
        <v>63836</v>
      </c>
      <c r="AB30" s="100">
        <f t="shared" si="4"/>
        <v>15.662972304029074</v>
      </c>
    </row>
    <row r="31" spans="1:28" s="60" customFormat="1" ht="11.25">
      <c r="A31" s="54">
        <v>25</v>
      </c>
      <c r="B31" s="67"/>
      <c r="C31" s="62" t="s">
        <v>46</v>
      </c>
      <c r="D31" s="63" t="s">
        <v>30</v>
      </c>
      <c r="E31" s="117" t="s">
        <v>67</v>
      </c>
      <c r="F31" s="64">
        <v>43496</v>
      </c>
      <c r="G31" s="59" t="s">
        <v>32</v>
      </c>
      <c r="H31" s="70">
        <v>153</v>
      </c>
      <c r="I31" s="70">
        <v>6</v>
      </c>
      <c r="J31" s="84">
        <v>6</v>
      </c>
      <c r="K31" s="69">
        <v>5</v>
      </c>
      <c r="L31" s="89">
        <v>1526</v>
      </c>
      <c r="M31" s="90">
        <v>102</v>
      </c>
      <c r="N31" s="89">
        <v>3075</v>
      </c>
      <c r="O31" s="90">
        <v>177</v>
      </c>
      <c r="P31" s="89">
        <v>3779</v>
      </c>
      <c r="Q31" s="90">
        <v>219</v>
      </c>
      <c r="R31" s="91">
        <f t="shared" si="0"/>
        <v>8380</v>
      </c>
      <c r="S31" s="92">
        <f t="shared" si="1"/>
        <v>498</v>
      </c>
      <c r="T31" s="93">
        <f>S31/J31</f>
        <v>83</v>
      </c>
      <c r="U31" s="94">
        <f t="shared" si="2"/>
        <v>16.82730923694779</v>
      </c>
      <c r="V31" s="86">
        <v>52019</v>
      </c>
      <c r="W31" s="87">
        <v>2818</v>
      </c>
      <c r="X31" s="95">
        <f t="shared" si="5"/>
        <v>-0.8389050154751149</v>
      </c>
      <c r="Y31" s="95">
        <f t="shared" si="6"/>
        <v>-0.8232789212207239</v>
      </c>
      <c r="Z31" s="98">
        <v>1766614</v>
      </c>
      <c r="AA31" s="99">
        <v>116729</v>
      </c>
      <c r="AB31" s="100">
        <f t="shared" si="4"/>
        <v>15.134319663494075</v>
      </c>
    </row>
    <row r="32" spans="1:28" s="60" customFormat="1" ht="11.25">
      <c r="A32" s="54">
        <v>26</v>
      </c>
      <c r="B32" s="55"/>
      <c r="C32" s="56" t="s">
        <v>85</v>
      </c>
      <c r="D32" s="57" t="s">
        <v>41</v>
      </c>
      <c r="E32" s="115" t="s">
        <v>85</v>
      </c>
      <c r="F32" s="58">
        <v>43518</v>
      </c>
      <c r="G32" s="124" t="s">
        <v>37</v>
      </c>
      <c r="H32" s="68">
        <v>72</v>
      </c>
      <c r="I32" s="68">
        <v>15</v>
      </c>
      <c r="J32" s="84">
        <v>15</v>
      </c>
      <c r="K32" s="69">
        <v>2</v>
      </c>
      <c r="L32" s="89">
        <v>1158</v>
      </c>
      <c r="M32" s="90">
        <v>79</v>
      </c>
      <c r="N32" s="89">
        <v>3026</v>
      </c>
      <c r="O32" s="90">
        <v>214</v>
      </c>
      <c r="P32" s="89">
        <v>2466</v>
      </c>
      <c r="Q32" s="90">
        <v>169</v>
      </c>
      <c r="R32" s="91">
        <f t="shared" si="0"/>
        <v>6650</v>
      </c>
      <c r="S32" s="92">
        <f t="shared" si="1"/>
        <v>462</v>
      </c>
      <c r="T32" s="93">
        <f>S32/J32</f>
        <v>30.8</v>
      </c>
      <c r="U32" s="94">
        <f t="shared" si="2"/>
        <v>14.393939393939394</v>
      </c>
      <c r="V32" s="86">
        <v>49786.58</v>
      </c>
      <c r="W32" s="87">
        <v>3410</v>
      </c>
      <c r="X32" s="95">
        <f t="shared" si="5"/>
        <v>-0.8664298692539234</v>
      </c>
      <c r="Y32" s="95">
        <f t="shared" si="6"/>
        <v>-0.864516129032258</v>
      </c>
      <c r="Z32" s="101">
        <v>82892.25</v>
      </c>
      <c r="AA32" s="102">
        <v>5892</v>
      </c>
      <c r="AB32" s="100">
        <f t="shared" si="4"/>
        <v>14.0686099796334</v>
      </c>
    </row>
    <row r="33" spans="1:28" s="60" customFormat="1" ht="11.25">
      <c r="A33" s="54">
        <v>27</v>
      </c>
      <c r="B33" s="55"/>
      <c r="C33" s="114" t="s">
        <v>60</v>
      </c>
      <c r="D33" s="130" t="s">
        <v>30</v>
      </c>
      <c r="E33" s="128" t="s">
        <v>60</v>
      </c>
      <c r="F33" s="108">
        <v>43483</v>
      </c>
      <c r="G33" s="107" t="s">
        <v>28</v>
      </c>
      <c r="H33" s="109">
        <v>148</v>
      </c>
      <c r="I33" s="109">
        <v>4</v>
      </c>
      <c r="J33" s="112">
        <v>4</v>
      </c>
      <c r="K33" s="109">
        <v>7</v>
      </c>
      <c r="L33" s="110">
        <v>1431</v>
      </c>
      <c r="M33" s="111">
        <v>68</v>
      </c>
      <c r="N33" s="110">
        <v>3805</v>
      </c>
      <c r="O33" s="111">
        <v>173</v>
      </c>
      <c r="P33" s="110">
        <v>2975</v>
      </c>
      <c r="Q33" s="111">
        <v>133</v>
      </c>
      <c r="R33" s="91">
        <f t="shared" si="0"/>
        <v>8211</v>
      </c>
      <c r="S33" s="92">
        <f t="shared" si="1"/>
        <v>374</v>
      </c>
      <c r="T33" s="93">
        <f>S33/J33</f>
        <v>93.5</v>
      </c>
      <c r="U33" s="94">
        <f t="shared" si="2"/>
        <v>21.954545454545453</v>
      </c>
      <c r="V33" s="110">
        <v>32580</v>
      </c>
      <c r="W33" s="111">
        <v>1433</v>
      </c>
      <c r="X33" s="95">
        <f t="shared" si="5"/>
        <v>-0.7479742173112339</v>
      </c>
      <c r="Y33" s="95">
        <f t="shared" si="6"/>
        <v>-0.7390090718771808</v>
      </c>
      <c r="Z33" s="125">
        <v>4701131</v>
      </c>
      <c r="AA33" s="126">
        <v>287067</v>
      </c>
      <c r="AB33" s="100">
        <f t="shared" si="4"/>
        <v>16.376424319061403</v>
      </c>
    </row>
    <row r="34" spans="1:28" s="60" customFormat="1" ht="11.25">
      <c r="A34" s="54">
        <v>28</v>
      </c>
      <c r="B34" s="55"/>
      <c r="C34" s="56" t="s">
        <v>58</v>
      </c>
      <c r="D34" s="57" t="s">
        <v>38</v>
      </c>
      <c r="E34" s="115" t="s">
        <v>58</v>
      </c>
      <c r="F34" s="58">
        <v>43441</v>
      </c>
      <c r="G34" s="59" t="s">
        <v>47</v>
      </c>
      <c r="H34" s="68">
        <v>359</v>
      </c>
      <c r="I34" s="68">
        <v>3</v>
      </c>
      <c r="J34" s="84">
        <v>3</v>
      </c>
      <c r="K34" s="69">
        <v>13</v>
      </c>
      <c r="L34" s="89">
        <v>1095</v>
      </c>
      <c r="M34" s="90">
        <v>65</v>
      </c>
      <c r="N34" s="89">
        <v>2867</v>
      </c>
      <c r="O34" s="90">
        <v>157</v>
      </c>
      <c r="P34" s="89">
        <v>1912</v>
      </c>
      <c r="Q34" s="90">
        <v>107</v>
      </c>
      <c r="R34" s="91">
        <f t="shared" si="0"/>
        <v>5874</v>
      </c>
      <c r="S34" s="92">
        <f t="shared" si="1"/>
        <v>329</v>
      </c>
      <c r="T34" s="93">
        <f>S34/J34</f>
        <v>109.66666666666667</v>
      </c>
      <c r="U34" s="94">
        <f t="shared" si="2"/>
        <v>17.854103343465045</v>
      </c>
      <c r="V34" s="86">
        <v>45986</v>
      </c>
      <c r="W34" s="87">
        <v>2596</v>
      </c>
      <c r="X34" s="95">
        <f aca="true" t="shared" si="7" ref="X34:X43">IF(V34&lt;&gt;0,-(V34-R34)/V34,"")</f>
        <v>-0.8722654721002044</v>
      </c>
      <c r="Y34" s="95">
        <f aca="true" t="shared" si="8" ref="Y34:Y43">IF(W34&lt;&gt;0,-(W34-S34)/W34,"")</f>
        <v>-0.8732665639445301</v>
      </c>
      <c r="Z34" s="96">
        <v>34112660</v>
      </c>
      <c r="AA34" s="97">
        <v>2564849</v>
      </c>
      <c r="AB34" s="100">
        <f t="shared" si="4"/>
        <v>13.300065617897975</v>
      </c>
    </row>
    <row r="35" spans="1:28" s="60" customFormat="1" ht="11.25">
      <c r="A35" s="54">
        <v>29</v>
      </c>
      <c r="B35" s="55"/>
      <c r="C35" s="56" t="s">
        <v>51</v>
      </c>
      <c r="D35" s="57" t="s">
        <v>35</v>
      </c>
      <c r="E35" s="115" t="s">
        <v>51</v>
      </c>
      <c r="F35" s="58">
        <v>43399</v>
      </c>
      <c r="G35" s="59" t="s">
        <v>36</v>
      </c>
      <c r="H35" s="68">
        <v>311</v>
      </c>
      <c r="I35" s="68">
        <v>1</v>
      </c>
      <c r="J35" s="84">
        <v>1</v>
      </c>
      <c r="K35" s="69">
        <v>20</v>
      </c>
      <c r="L35" s="89">
        <v>2</v>
      </c>
      <c r="M35" s="90">
        <v>50</v>
      </c>
      <c r="N35" s="89">
        <v>5</v>
      </c>
      <c r="O35" s="90">
        <v>60</v>
      </c>
      <c r="P35" s="89">
        <v>6</v>
      </c>
      <c r="Q35" s="90">
        <v>23</v>
      </c>
      <c r="R35" s="91">
        <f t="shared" si="0"/>
        <v>13</v>
      </c>
      <c r="S35" s="92">
        <f t="shared" si="1"/>
        <v>133</v>
      </c>
      <c r="T35" s="93">
        <f>S35/J35</f>
        <v>133</v>
      </c>
      <c r="U35" s="94">
        <f t="shared" si="2"/>
        <v>0.09774436090225563</v>
      </c>
      <c r="V35" s="86">
        <v>700</v>
      </c>
      <c r="W35" s="87">
        <v>68</v>
      </c>
      <c r="X35" s="95">
        <f t="shared" si="7"/>
        <v>-0.9814285714285714</v>
      </c>
      <c r="Y35" s="95">
        <f t="shared" si="8"/>
        <v>0.9558823529411765</v>
      </c>
      <c r="Z35" s="96">
        <v>20392366.1</v>
      </c>
      <c r="AA35" s="97">
        <v>1791146</v>
      </c>
      <c r="AB35" s="100">
        <f t="shared" si="4"/>
        <v>11.385094291587622</v>
      </c>
    </row>
    <row r="36" spans="1:28" s="60" customFormat="1" ht="11.25">
      <c r="A36" s="54">
        <v>30</v>
      </c>
      <c r="B36" s="55"/>
      <c r="C36" s="56" t="s">
        <v>90</v>
      </c>
      <c r="D36" s="57" t="s">
        <v>30</v>
      </c>
      <c r="E36" s="115" t="s">
        <v>90</v>
      </c>
      <c r="F36" s="58">
        <v>43518</v>
      </c>
      <c r="G36" s="59" t="s">
        <v>45</v>
      </c>
      <c r="H36" s="68">
        <v>38</v>
      </c>
      <c r="I36" s="68">
        <v>5</v>
      </c>
      <c r="J36" s="84">
        <v>5</v>
      </c>
      <c r="K36" s="69">
        <v>2</v>
      </c>
      <c r="L36" s="89">
        <v>44</v>
      </c>
      <c r="M36" s="90">
        <v>4</v>
      </c>
      <c r="N36" s="89">
        <v>80</v>
      </c>
      <c r="O36" s="90">
        <v>8</v>
      </c>
      <c r="P36" s="89">
        <v>279</v>
      </c>
      <c r="Q36" s="90">
        <v>27</v>
      </c>
      <c r="R36" s="91">
        <f t="shared" si="0"/>
        <v>403</v>
      </c>
      <c r="S36" s="92">
        <f t="shared" si="1"/>
        <v>39</v>
      </c>
      <c r="T36" s="93">
        <f>S36/J36</f>
        <v>7.8</v>
      </c>
      <c r="U36" s="94">
        <f t="shared" si="2"/>
        <v>10.333333333333334</v>
      </c>
      <c r="V36" s="86">
        <v>8758</v>
      </c>
      <c r="W36" s="87">
        <v>665</v>
      </c>
      <c r="X36" s="95">
        <f t="shared" si="7"/>
        <v>-0.9539849280657684</v>
      </c>
      <c r="Y36" s="95">
        <f t="shared" si="8"/>
        <v>-0.9413533834586466</v>
      </c>
      <c r="Z36" s="96">
        <v>14736.74</v>
      </c>
      <c r="AA36" s="97">
        <v>1142</v>
      </c>
      <c r="AB36" s="100">
        <f t="shared" si="4"/>
        <v>12.904325744308231</v>
      </c>
    </row>
    <row r="37" spans="1:28" s="60" customFormat="1" ht="11.25">
      <c r="A37" s="54">
        <v>31</v>
      </c>
      <c r="B37" s="55"/>
      <c r="C37" s="62" t="s">
        <v>89</v>
      </c>
      <c r="D37" s="63" t="s">
        <v>41</v>
      </c>
      <c r="E37" s="117" t="s">
        <v>89</v>
      </c>
      <c r="F37" s="64">
        <v>43518</v>
      </c>
      <c r="G37" s="59" t="s">
        <v>34</v>
      </c>
      <c r="H37" s="70">
        <v>116</v>
      </c>
      <c r="I37" s="88">
        <v>1</v>
      </c>
      <c r="J37" s="85">
        <v>1</v>
      </c>
      <c r="K37" s="69">
        <v>2</v>
      </c>
      <c r="L37" s="89">
        <v>100</v>
      </c>
      <c r="M37" s="90">
        <v>5</v>
      </c>
      <c r="N37" s="89">
        <v>184.5</v>
      </c>
      <c r="O37" s="90">
        <v>8</v>
      </c>
      <c r="P37" s="89">
        <v>184.5</v>
      </c>
      <c r="Q37" s="90">
        <v>8</v>
      </c>
      <c r="R37" s="91">
        <f t="shared" si="0"/>
        <v>469</v>
      </c>
      <c r="S37" s="92">
        <f t="shared" si="1"/>
        <v>21</v>
      </c>
      <c r="T37" s="93">
        <f>S37/J37</f>
        <v>21</v>
      </c>
      <c r="U37" s="94">
        <f t="shared" si="2"/>
        <v>22.333333333333332</v>
      </c>
      <c r="V37" s="86">
        <v>44982.020000000004</v>
      </c>
      <c r="W37" s="87">
        <v>2708</v>
      </c>
      <c r="X37" s="95">
        <f t="shared" si="7"/>
        <v>-0.9895736118564706</v>
      </c>
      <c r="Y37" s="95">
        <f t="shared" si="8"/>
        <v>-0.992245199409158</v>
      </c>
      <c r="Z37" s="103">
        <v>70236.54</v>
      </c>
      <c r="AA37" s="104">
        <v>4475</v>
      </c>
      <c r="AB37" s="100">
        <f t="shared" si="4"/>
        <v>15.695316201117317</v>
      </c>
    </row>
    <row r="38" spans="1:28" s="60" customFormat="1" ht="11.25">
      <c r="A38" s="54">
        <v>32</v>
      </c>
      <c r="B38" s="55"/>
      <c r="C38" s="56" t="s">
        <v>96</v>
      </c>
      <c r="D38" s="57" t="s">
        <v>38</v>
      </c>
      <c r="E38" s="115" t="s">
        <v>95</v>
      </c>
      <c r="F38" s="58">
        <v>43518</v>
      </c>
      <c r="G38" s="127" t="s">
        <v>93</v>
      </c>
      <c r="H38" s="68">
        <v>29</v>
      </c>
      <c r="I38" s="68">
        <v>1</v>
      </c>
      <c r="J38" s="84">
        <v>1</v>
      </c>
      <c r="K38" s="69">
        <v>2</v>
      </c>
      <c r="L38" s="89">
        <v>39</v>
      </c>
      <c r="M38" s="90">
        <v>3</v>
      </c>
      <c r="N38" s="89">
        <v>119</v>
      </c>
      <c r="O38" s="90">
        <v>9</v>
      </c>
      <c r="P38" s="89">
        <v>69</v>
      </c>
      <c r="Q38" s="90">
        <v>5</v>
      </c>
      <c r="R38" s="91">
        <f t="shared" si="0"/>
        <v>227</v>
      </c>
      <c r="S38" s="92">
        <f t="shared" si="1"/>
        <v>17</v>
      </c>
      <c r="T38" s="93">
        <f>S38/J38</f>
        <v>17</v>
      </c>
      <c r="U38" s="94">
        <f t="shared" si="2"/>
        <v>13.352941176470589</v>
      </c>
      <c r="V38" s="86">
        <v>9678</v>
      </c>
      <c r="W38" s="87">
        <v>605</v>
      </c>
      <c r="X38" s="95">
        <f t="shared" si="7"/>
        <v>-0.9765447406488944</v>
      </c>
      <c r="Y38" s="95">
        <f t="shared" si="8"/>
        <v>-0.971900826446281</v>
      </c>
      <c r="Z38" s="96">
        <v>13997</v>
      </c>
      <c r="AA38" s="97">
        <v>905</v>
      </c>
      <c r="AB38" s="100">
        <f t="shared" si="4"/>
        <v>15.466298342541437</v>
      </c>
    </row>
    <row r="39" spans="1:28" s="60" customFormat="1" ht="11.25">
      <c r="A39" s="54">
        <v>33</v>
      </c>
      <c r="B39" s="55"/>
      <c r="C39" s="56" t="s">
        <v>79</v>
      </c>
      <c r="D39" s="57" t="s">
        <v>30</v>
      </c>
      <c r="E39" s="115" t="s">
        <v>80</v>
      </c>
      <c r="F39" s="58">
        <v>43511</v>
      </c>
      <c r="G39" s="59" t="s">
        <v>45</v>
      </c>
      <c r="H39" s="68">
        <v>36</v>
      </c>
      <c r="I39" s="68">
        <v>3</v>
      </c>
      <c r="J39" s="84">
        <v>3</v>
      </c>
      <c r="K39" s="69">
        <v>3</v>
      </c>
      <c r="L39" s="89">
        <v>0</v>
      </c>
      <c r="M39" s="90">
        <v>0</v>
      </c>
      <c r="N39" s="89">
        <v>48</v>
      </c>
      <c r="O39" s="90">
        <v>4</v>
      </c>
      <c r="P39" s="89">
        <v>115</v>
      </c>
      <c r="Q39" s="90">
        <v>9</v>
      </c>
      <c r="R39" s="91">
        <f t="shared" si="0"/>
        <v>163</v>
      </c>
      <c r="S39" s="92">
        <f t="shared" si="1"/>
        <v>13</v>
      </c>
      <c r="T39" s="93">
        <f>S39/J39</f>
        <v>4.333333333333333</v>
      </c>
      <c r="U39" s="94">
        <f t="shared" si="2"/>
        <v>12.538461538461538</v>
      </c>
      <c r="V39" s="86">
        <v>1761</v>
      </c>
      <c r="W39" s="87">
        <v>153</v>
      </c>
      <c r="X39" s="95">
        <f t="shared" si="7"/>
        <v>-0.9074389551391255</v>
      </c>
      <c r="Y39" s="95">
        <f t="shared" si="8"/>
        <v>-0.9150326797385621</v>
      </c>
      <c r="Z39" s="73">
        <v>21513.5</v>
      </c>
      <c r="AA39" s="74">
        <v>1681</v>
      </c>
      <c r="AB39" s="100">
        <f t="shared" si="4"/>
        <v>12.798036882807853</v>
      </c>
    </row>
    <row r="40" spans="1:28" s="60" customFormat="1" ht="11.25">
      <c r="A40" s="54">
        <v>34</v>
      </c>
      <c r="B40" s="65"/>
      <c r="C40" s="66" t="s">
        <v>53</v>
      </c>
      <c r="D40" s="57" t="s">
        <v>41</v>
      </c>
      <c r="E40" s="129" t="s">
        <v>53</v>
      </c>
      <c r="F40" s="58">
        <v>43420</v>
      </c>
      <c r="G40" s="59" t="s">
        <v>39</v>
      </c>
      <c r="H40" s="68">
        <v>37</v>
      </c>
      <c r="I40" s="68">
        <v>2</v>
      </c>
      <c r="J40" s="84">
        <v>2</v>
      </c>
      <c r="K40" s="69">
        <v>16</v>
      </c>
      <c r="L40" s="89">
        <v>0</v>
      </c>
      <c r="M40" s="90">
        <v>0</v>
      </c>
      <c r="N40" s="89">
        <v>80</v>
      </c>
      <c r="O40" s="90">
        <v>7</v>
      </c>
      <c r="P40" s="89">
        <v>70</v>
      </c>
      <c r="Q40" s="90">
        <v>5</v>
      </c>
      <c r="R40" s="91">
        <f t="shared" si="0"/>
        <v>150</v>
      </c>
      <c r="S40" s="92">
        <f t="shared" si="1"/>
        <v>12</v>
      </c>
      <c r="T40" s="93">
        <f>S40/J40</f>
        <v>6</v>
      </c>
      <c r="U40" s="94">
        <f t="shared" si="2"/>
        <v>12.5</v>
      </c>
      <c r="V40" s="86">
        <v>38</v>
      </c>
      <c r="W40" s="87">
        <v>3</v>
      </c>
      <c r="X40" s="95">
        <f t="shared" si="7"/>
        <v>2.9473684210526314</v>
      </c>
      <c r="Y40" s="95">
        <f t="shared" si="8"/>
        <v>3</v>
      </c>
      <c r="Z40" s="105">
        <v>2617586.9</v>
      </c>
      <c r="AA40" s="106">
        <v>218321</v>
      </c>
      <c r="AB40" s="100">
        <f t="shared" si="4"/>
        <v>11.989624910109425</v>
      </c>
    </row>
    <row r="41" spans="1:28" s="60" customFormat="1" ht="11.25">
      <c r="A41" s="54">
        <v>35</v>
      </c>
      <c r="B41" s="55"/>
      <c r="C41" s="56" t="s">
        <v>69</v>
      </c>
      <c r="D41" s="57" t="s">
        <v>35</v>
      </c>
      <c r="E41" s="115" t="s">
        <v>70</v>
      </c>
      <c r="F41" s="58">
        <v>43504</v>
      </c>
      <c r="G41" s="59" t="s">
        <v>36</v>
      </c>
      <c r="H41" s="68">
        <v>99</v>
      </c>
      <c r="I41" s="68">
        <v>2</v>
      </c>
      <c r="J41" s="84">
        <v>2</v>
      </c>
      <c r="K41" s="69">
        <v>4</v>
      </c>
      <c r="L41" s="89">
        <v>0</v>
      </c>
      <c r="M41" s="90">
        <v>0</v>
      </c>
      <c r="N41" s="89">
        <v>30</v>
      </c>
      <c r="O41" s="90">
        <v>2</v>
      </c>
      <c r="P41" s="89">
        <v>110</v>
      </c>
      <c r="Q41" s="90">
        <v>8</v>
      </c>
      <c r="R41" s="91">
        <f t="shared" si="0"/>
        <v>140</v>
      </c>
      <c r="S41" s="92">
        <f t="shared" si="1"/>
        <v>10</v>
      </c>
      <c r="T41" s="93">
        <f>S41/J41</f>
        <v>5</v>
      </c>
      <c r="U41" s="94">
        <f t="shared" si="2"/>
        <v>14</v>
      </c>
      <c r="V41" s="86">
        <v>2343.5</v>
      </c>
      <c r="W41" s="87">
        <v>214</v>
      </c>
      <c r="X41" s="95">
        <f t="shared" si="7"/>
        <v>-0.940260294431406</v>
      </c>
      <c r="Y41" s="95">
        <f t="shared" si="8"/>
        <v>-0.9532710280373832</v>
      </c>
      <c r="Z41" s="96">
        <v>136552.1</v>
      </c>
      <c r="AA41" s="97">
        <v>10545</v>
      </c>
      <c r="AB41" s="100">
        <f t="shared" si="4"/>
        <v>12.949464201043149</v>
      </c>
    </row>
    <row r="42" spans="1:28" s="60" customFormat="1" ht="11.25">
      <c r="A42" s="54">
        <v>36</v>
      </c>
      <c r="B42" s="65"/>
      <c r="C42" s="66" t="s">
        <v>59</v>
      </c>
      <c r="D42" s="57" t="s">
        <v>41</v>
      </c>
      <c r="E42" s="129" t="s">
        <v>59</v>
      </c>
      <c r="F42" s="58">
        <v>43469</v>
      </c>
      <c r="G42" s="59" t="s">
        <v>39</v>
      </c>
      <c r="H42" s="68">
        <v>61</v>
      </c>
      <c r="I42" s="68">
        <v>1</v>
      </c>
      <c r="J42" s="84">
        <v>1</v>
      </c>
      <c r="K42" s="69">
        <v>6</v>
      </c>
      <c r="L42" s="89">
        <v>18</v>
      </c>
      <c r="M42" s="90">
        <v>2</v>
      </c>
      <c r="N42" s="89">
        <v>36</v>
      </c>
      <c r="O42" s="90">
        <v>4</v>
      </c>
      <c r="P42" s="89">
        <v>27</v>
      </c>
      <c r="Q42" s="90">
        <v>3</v>
      </c>
      <c r="R42" s="91">
        <f t="shared" si="0"/>
        <v>81</v>
      </c>
      <c r="S42" s="92">
        <f t="shared" si="1"/>
        <v>9</v>
      </c>
      <c r="T42" s="93">
        <f>S42/J42</f>
        <v>9</v>
      </c>
      <c r="U42" s="94">
        <f t="shared" si="2"/>
        <v>9</v>
      </c>
      <c r="V42" s="86">
        <v>113</v>
      </c>
      <c r="W42" s="87">
        <v>17</v>
      </c>
      <c r="X42" s="95">
        <f t="shared" si="7"/>
        <v>-0.2831858407079646</v>
      </c>
      <c r="Y42" s="95">
        <f t="shared" si="8"/>
        <v>-0.47058823529411764</v>
      </c>
      <c r="Z42" s="105">
        <v>38609.34</v>
      </c>
      <c r="AA42" s="106">
        <v>3174</v>
      </c>
      <c r="AB42" s="100">
        <f t="shared" si="4"/>
        <v>12.164253308128544</v>
      </c>
    </row>
    <row r="43" spans="1:28" s="60" customFormat="1" ht="11.25">
      <c r="A43" s="54">
        <v>37</v>
      </c>
      <c r="B43" s="65"/>
      <c r="C43" s="66" t="s">
        <v>56</v>
      </c>
      <c r="D43" s="57" t="s">
        <v>30</v>
      </c>
      <c r="E43" s="129" t="s">
        <v>57</v>
      </c>
      <c r="F43" s="58">
        <v>43434</v>
      </c>
      <c r="G43" s="59" t="s">
        <v>39</v>
      </c>
      <c r="H43" s="68">
        <v>25</v>
      </c>
      <c r="I43" s="68">
        <v>1</v>
      </c>
      <c r="J43" s="84">
        <v>1</v>
      </c>
      <c r="K43" s="69">
        <v>6</v>
      </c>
      <c r="L43" s="89">
        <v>18</v>
      </c>
      <c r="M43" s="90">
        <v>2</v>
      </c>
      <c r="N43" s="89">
        <v>18</v>
      </c>
      <c r="O43" s="90">
        <v>2</v>
      </c>
      <c r="P43" s="89">
        <v>0</v>
      </c>
      <c r="Q43" s="90">
        <v>0</v>
      </c>
      <c r="R43" s="91">
        <f t="shared" si="0"/>
        <v>36</v>
      </c>
      <c r="S43" s="92">
        <f t="shared" si="1"/>
        <v>4</v>
      </c>
      <c r="T43" s="93">
        <f>S43/J43</f>
        <v>4</v>
      </c>
      <c r="U43" s="94">
        <f t="shared" si="2"/>
        <v>9</v>
      </c>
      <c r="V43" s="86">
        <v>72</v>
      </c>
      <c r="W43" s="87">
        <v>8</v>
      </c>
      <c r="X43" s="95">
        <f t="shared" si="7"/>
        <v>-0.5</v>
      </c>
      <c r="Y43" s="95">
        <f t="shared" si="8"/>
        <v>-0.5</v>
      </c>
      <c r="Z43" s="105">
        <v>24683.89</v>
      </c>
      <c r="AA43" s="106">
        <v>2044</v>
      </c>
      <c r="AB43" s="100">
        <f t="shared" si="4"/>
        <v>12.076267123287671</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2019-04-22T08:23:01Z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